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015" windowHeight="10575" activeTab="0"/>
  </bookViews>
  <sheets>
    <sheet name="Notes" sheetId="1" r:id="rId1"/>
    <sheet name="Prices" sheetId="2" r:id="rId2"/>
    <sheet name="Wages" sheetId="3" r:id="rId3"/>
    <sheet name="Silver conversion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<sst xmlns="http://schemas.openxmlformats.org/spreadsheetml/2006/main" count="232" uniqueCount="119">
  <si>
    <t>0.032151 troy ounces = 1 gram</t>
  </si>
  <si>
    <r>
      <t xml:space="preserve">Donald R. Adams, Jr. 1992. "Prices and Wages in Antebellum America: The West Virginia Experience." </t>
    </r>
    <r>
      <rPr>
        <i/>
        <sz val="12"/>
        <rFont val="Times New Roman"/>
        <family val="1"/>
      </rPr>
      <t>Journal of Economic History</t>
    </r>
    <r>
      <rPr>
        <sz val="12"/>
        <rFont val="Times New Roman"/>
        <family val="1"/>
      </rPr>
      <t xml:space="preserve"> 52, 1 (March): 206-216.</t>
    </r>
  </si>
  <si>
    <r>
      <t>Local</t>
    </r>
    <r>
      <rPr>
        <sz val="12"/>
        <rFont val="Times New Roman"/>
        <family val="1"/>
      </rPr>
      <t xml:space="preserve"> Monetary Units</t>
    </r>
  </si>
  <si>
    <t>Silver</t>
  </si>
  <si>
    <t>One quarter of grain = 8 bushels, with variations given by Zupko.</t>
  </si>
  <si>
    <t>Liquid measure: 31.5 gallons = 1 barrel, 2 barrels = 1 hogshead (today)</t>
  </si>
  <si>
    <t xml:space="preserve">For earlier variations, see Zupko volumes, Klimpert, etc.  </t>
  </si>
  <si>
    <t>Weight-volume conversions from marianne Ward's memo:</t>
  </si>
  <si>
    <t>15.432 grains, or</t>
  </si>
  <si>
    <t>The metric conversions used were from Ronald E. Zupko (1985)  A Dictionary of Weights and Measures for the British Isles</t>
  </si>
  <si>
    <t>0.035274 avoirdupois ounces, or</t>
  </si>
  <si>
    <t>1 barrel of wheat = 88.904 kg</t>
  </si>
  <si>
    <t>If 1 barrel = 31.5 gallons dry as well as wet, then 1 barrel is 119.24 liters.</t>
  </si>
  <si>
    <t>That implies 0.7456 kilograms per liter</t>
  </si>
  <si>
    <t>0.98421 long ton, or</t>
  </si>
  <si>
    <t>0.90808 quart, or</t>
  </si>
  <si>
    <t>0.11351 peck, or</t>
  </si>
  <si>
    <t>33.814 fluid ounces, or</t>
  </si>
  <si>
    <t>1.0567 quarts, or</t>
  </si>
  <si>
    <t>3.2808 feet, or</t>
  </si>
  <si>
    <t>Other conversions within the English system</t>
  </si>
  <si>
    <t>Wood measures:  16 cubic feet = 1 cord foot, and 8 cord feet = 1 cord, so 128 cubic feet = 1 cord (= 3.62456 meters)</t>
  </si>
  <si>
    <t>Dry measure: 23 pints = 1 quart, 8 quarts = 1 peck, 4 pecks = 1 bushel (today)</t>
  </si>
  <si>
    <t>Corn</t>
  </si>
  <si>
    <t>Wheat</t>
  </si>
  <si>
    <t>Salt</t>
  </si>
  <si>
    <t>Beef</t>
  </si>
  <si>
    <t>Pork</t>
  </si>
  <si>
    <t>Butter</t>
  </si>
  <si>
    <t>Sugar</t>
  </si>
  <si>
    <t>Whiskey</t>
  </si>
  <si>
    <t>Bacon</t>
  </si>
  <si>
    <t>Coffee</t>
  </si>
  <si>
    <t>Tea</t>
  </si>
  <si>
    <t>Flour</t>
  </si>
  <si>
    <t>Pepper</t>
  </si>
  <si>
    <t>Allspice &amp; Ginger</t>
  </si>
  <si>
    <t>Physical Unit:</t>
  </si>
  <si>
    <t>Monetary Unit:</t>
  </si>
  <si>
    <t>$/Troy Oz</t>
  </si>
  <si>
    <t>Year</t>
  </si>
  <si>
    <t>File preparers: Levin 2001, Arroyo-Abad 2005</t>
  </si>
  <si>
    <t>Last revision date:</t>
  </si>
  <si>
    <t>Sources:</t>
  </si>
  <si>
    <t>Types of transactions:</t>
  </si>
  <si>
    <t>Private accounting books, court records</t>
  </si>
  <si>
    <t>Underlying frequency:</t>
  </si>
  <si>
    <t>Annual, years missing</t>
  </si>
  <si>
    <t>Special caveats:</t>
  </si>
  <si>
    <t>Also available</t>
  </si>
  <si>
    <t>Conversions:</t>
  </si>
  <si>
    <t>Physical Conversions to metric system</t>
  </si>
  <si>
    <t>Weight measure</t>
  </si>
  <si>
    <t>1 grain = 0.064799 gram</t>
  </si>
  <si>
    <t>1 avoirdupois ounce = 28.350 grams</t>
  </si>
  <si>
    <t>1 troy ounce = 31.103 grams</t>
  </si>
  <si>
    <t>1 avoirdupois pound (16 oz.) = 0.45359 kilogram</t>
  </si>
  <si>
    <t>1 troy pound (12 oz.) = 0.37324 kilogram</t>
  </si>
  <si>
    <t>hundredweight, short (100 lb.) = 45.359 kilogram</t>
  </si>
  <si>
    <t>hundredweight, long (112 lb.) = 50.802 kilogram</t>
  </si>
  <si>
    <t>1 short ton (0.8929 long tons) = 907.18 kilograms, or 0,90718 metric tons</t>
  </si>
  <si>
    <t>1 long ton (1.1200 short tons) = 1016.0 kilograms, or 1.0160 metric tons</t>
  </si>
  <si>
    <t>Skilled-wage rates as proportion of non-skilled wages (index numbers), decadal averages</t>
  </si>
  <si>
    <t>Table 1</t>
  </si>
  <si>
    <t>Table 2</t>
  </si>
  <si>
    <t>2.2046 avoirdupois pounds = 1 kilogram</t>
  </si>
  <si>
    <t>1.1023 short tons = 1 metric ton</t>
  </si>
  <si>
    <t>Dry measure (volume)</t>
  </si>
  <si>
    <t>1 quart  = 1.1012 liters</t>
  </si>
  <si>
    <t>1 peck = 8.8098 liters</t>
  </si>
  <si>
    <t>1 bushel = 35.239 liters</t>
  </si>
  <si>
    <t>0.028378 bushel = 1 liter</t>
  </si>
  <si>
    <t>Liquid measure (volume)</t>
  </si>
  <si>
    <t>1 fluid ounce = 29.573  milliliters</t>
  </si>
  <si>
    <t>1 quart = 9.4635 deciliters, or 0.94635 liter</t>
  </si>
  <si>
    <t>1 gallon = 3.7854 liters</t>
  </si>
  <si>
    <t>0.033814 fluid ounces = 1 milliliter</t>
  </si>
  <si>
    <t>3.3814 fluid ounces = 1 deciliter</t>
  </si>
  <si>
    <t>0.26417 gallon = 1 liter</t>
  </si>
  <si>
    <t>Linear measure</t>
  </si>
  <si>
    <t>1 inch = 2.54 centimeters</t>
  </si>
  <si>
    <t>1 foot = 30.48 centimeters, or 0.3048 meter</t>
  </si>
  <si>
    <t>1 yard = 0.9144 meters</t>
  </si>
  <si>
    <t>1 mile = 1.6093 kilometers</t>
  </si>
  <si>
    <t>0.03937 inches = 1 milliliter</t>
  </si>
  <si>
    <t>1.09361 yards = 1 meter</t>
  </si>
  <si>
    <t>1093.6 yards = 1 kilometer</t>
  </si>
  <si>
    <t>0.62137 miles = 1 kilometer</t>
  </si>
  <si>
    <t>Silver conversion</t>
  </si>
  <si>
    <t>See worksheet 'Silver conversion'</t>
  </si>
  <si>
    <r>
      <t xml:space="preserve">Source: Jess Stein (ed.). 1966. </t>
    </r>
    <r>
      <rPr>
        <i/>
        <sz val="12"/>
        <rFont val="Times New Roman"/>
        <family val="1"/>
      </rPr>
      <t xml:space="preserve">The Random House Dictionary of the English Language, Unabridged Edition. </t>
    </r>
    <r>
      <rPr>
        <sz val="12"/>
        <rFont val="Times New Roman"/>
        <family val="1"/>
      </rPr>
      <t>New York: Random House, inside back cover.</t>
    </r>
  </si>
  <si>
    <t>Silver conversions: Index of the Price of Silver, United States, 1800-1979</t>
  </si>
  <si>
    <t>Table 20</t>
  </si>
  <si>
    <t>Dollars</t>
  </si>
  <si>
    <t>Base: 1930 = 100</t>
  </si>
  <si>
    <t>per gram</t>
  </si>
  <si>
    <t xml:space="preserve">Index </t>
  </si>
  <si>
    <r>
      <t xml:space="preserve">Ray Jastram. 1981. </t>
    </r>
    <r>
      <rPr>
        <i/>
        <sz val="12"/>
        <rFont val="Times New Roman"/>
        <family val="1"/>
      </rPr>
      <t>Silver: The Restless Metal</t>
    </r>
    <r>
      <rPr>
        <sz val="12"/>
        <rFont val="Times New Roman"/>
        <family val="1"/>
      </rPr>
      <t>. New York: John Wiley and Sons, pp.204-224.</t>
    </r>
  </si>
  <si>
    <t>Notes on West Virginia 1788-1860</t>
  </si>
  <si>
    <r>
      <t xml:space="preserve">D.R. Adams, Jr. 'Prices and Wages in Antebellum America: The West Virginia Experience,' </t>
    </r>
    <r>
      <rPr>
        <i/>
        <sz val="12"/>
        <rFont val="Times New Roman"/>
        <family val="1"/>
      </rPr>
      <t>Journal of Economic History</t>
    </r>
    <r>
      <rPr>
        <sz val="12"/>
        <rFont val="Times New Roman"/>
        <family val="1"/>
      </rPr>
      <t>, 52 (1992), 206-216.</t>
    </r>
  </si>
  <si>
    <t>West Virginia,1788-1860</t>
  </si>
  <si>
    <r>
      <t>Local</t>
    </r>
    <r>
      <rPr>
        <sz val="11"/>
        <rFont val="Times New Roman"/>
        <family val="1"/>
      </rPr>
      <t xml:space="preserve"> Physical &amp; </t>
    </r>
    <r>
      <rPr>
        <u val="single"/>
        <sz val="11"/>
        <rFont val="Times New Roman"/>
        <family val="1"/>
      </rPr>
      <t>Local</t>
    </r>
    <r>
      <rPr>
        <sz val="11"/>
        <rFont val="Times New Roman"/>
        <family val="1"/>
      </rPr>
      <t xml:space="preserve"> Monetary Units</t>
    </r>
  </si>
  <si>
    <r>
      <t>Metric</t>
    </r>
    <r>
      <rPr>
        <sz val="11"/>
        <rFont val="Times New Roman"/>
        <family val="1"/>
      </rPr>
      <t xml:space="preserve"> Physical &amp; </t>
    </r>
    <r>
      <rPr>
        <u val="single"/>
        <sz val="11"/>
        <rFont val="Times New Roman"/>
        <family val="1"/>
      </rPr>
      <t>Local</t>
    </r>
    <r>
      <rPr>
        <sz val="11"/>
        <rFont val="Times New Roman"/>
        <family val="1"/>
      </rPr>
      <t xml:space="preserve"> Monetary Units</t>
    </r>
  </si>
  <si>
    <r>
      <t>Metric</t>
    </r>
    <r>
      <rPr>
        <sz val="11"/>
        <rFont val="Times New Roman"/>
        <family val="1"/>
      </rPr>
      <t xml:space="preserve"> Physical Units &amp; </t>
    </r>
    <r>
      <rPr>
        <b/>
        <sz val="11"/>
        <rFont val="Times New Roman"/>
        <family val="1"/>
      </rPr>
      <t>Silver</t>
    </r>
  </si>
  <si>
    <t>Commodity:</t>
  </si>
  <si>
    <t>dollars</t>
  </si>
  <si>
    <t>Silver grams</t>
  </si>
  <si>
    <t>bushel</t>
  </si>
  <si>
    <t>pound</t>
  </si>
  <si>
    <t>gallon</t>
  </si>
  <si>
    <t>liter</t>
  </si>
  <si>
    <t>kilogram</t>
  </si>
  <si>
    <t>Agricultural Wage Rates</t>
  </si>
  <si>
    <t>Occupation:</t>
  </si>
  <si>
    <t>Location:</t>
  </si>
  <si>
    <t>Unit:</t>
  </si>
  <si>
    <t>Laborer</t>
  </si>
  <si>
    <t>West Virginia</t>
  </si>
  <si>
    <t>day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</si>
</sst>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#,##0.000"/>
    <numFmt numFmtId="167" formatCode="_(&quot;$&quot;* #,##0.00000_);_(&quot;$&quot;* \(#,##0.00000\);_(&quot;$&quot;* &quot;-&quot;??_);_(@_)"/>
    <numFmt numFmtId="168" formatCode="#,##0.00000"/>
    <numFmt numFmtId="169" formatCode="#,##0.0000"/>
    <numFmt numFmtId="170" formatCode="_(* #,##0.000_);_(* \(#,##0.000\);_(* &quot;-&quot;??_);_(@_)"/>
    <numFmt numFmtId="171" formatCode="0.00000000"/>
    <numFmt numFmtId="172" formatCode="0.0000000"/>
    <numFmt numFmtId="173" formatCode="0.000000"/>
    <numFmt numFmtId="174" formatCode="0.00000"/>
    <numFmt numFmtId="175" formatCode="#,##0.0"/>
    <numFmt numFmtId="176" formatCode="_(&quot;$&quot;* #,##0.000_);_(&quot;$&quot;* \(#,##0.000\);_(&quot;$&quot;* &quot;-&quot;??_);_(@_)"/>
    <numFmt numFmtId="177" formatCode="_(&quot;$&quot;* #,##0.0000_);_(&quot;$&quot;* \(#,##0.0000\);_(&quot;$&quot;* &quot;-&quot;??_);_(@_)"/>
    <numFmt numFmtId="178" formatCode="_(* #,##0.00000_);_(* \(#,##0.00000\);_(* &quot;-&quot;?????_);_(@_)"/>
    <numFmt numFmtId="179" formatCode="_(* #,##0.000_);_(* \(#,##0.000\);_(* &quot;-&quot;???_);_(@_)"/>
    <numFmt numFmtId="180" formatCode="_(* #,##0.0000_);_(* \(#,##0.0000\);_(* &quot;-&quot;??_);_(@_)"/>
    <numFmt numFmtId="181" formatCode="0.0"/>
    <numFmt numFmtId="182" formatCode="_(* #,##0.0000_);_(* \(#,##0.0000\);_(* &quot;-&quot;????_);_(@_)"/>
    <numFmt numFmtId="183" formatCode="\(0\)"/>
    <numFmt numFmtId="184" formatCode="dd\-mmm\-yy"/>
    <numFmt numFmtId="185" formatCode="[$-409]dddd\,\ mmmm\ dd\,\ yyyy"/>
    <numFmt numFmtId="186" formatCode="[$-409]d\-mmm\-yy;@"/>
  </numFmts>
  <fonts count="15">
    <font>
      <sz val="10"/>
      <name val="Times New Roman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Palatino"/>
      <family val="0"/>
    </font>
    <font>
      <sz val="8"/>
      <name val="Times New Roman"/>
      <family val="0"/>
    </font>
    <font>
      <b/>
      <u val="single"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u val="singleAccounting"/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186" fontId="7" fillId="0" borderId="0" xfId="21" applyNumberFormat="1" applyFont="1">
      <alignment/>
      <protection/>
    </xf>
    <xf numFmtId="0" fontId="8" fillId="0" borderId="0" xfId="21" applyFont="1">
      <alignment/>
      <protection/>
    </xf>
    <xf numFmtId="0" fontId="7" fillId="0" borderId="0" xfId="24" applyFont="1">
      <alignment/>
      <protection/>
    </xf>
    <xf numFmtId="2" fontId="7" fillId="0" borderId="0" xfId="21" applyNumberFormat="1" applyFont="1" applyAlignment="1">
      <alignment horizontal="center"/>
      <protection/>
    </xf>
    <xf numFmtId="166" fontId="8" fillId="0" borderId="0" xfId="22" applyFont="1" applyBorder="1">
      <alignment/>
      <protection/>
    </xf>
    <xf numFmtId="166" fontId="7" fillId="0" borderId="0" xfId="22" applyFont="1">
      <alignment/>
      <protection/>
    </xf>
    <xf numFmtId="166" fontId="8" fillId="0" borderId="0" xfId="22" applyFont="1">
      <alignment/>
      <protection/>
    </xf>
    <xf numFmtId="0" fontId="7" fillId="0" borderId="0" xfId="21" applyFont="1" applyAlignment="1">
      <alignment vertical="justify"/>
      <protection/>
    </xf>
    <xf numFmtId="0" fontId="9" fillId="0" borderId="0" xfId="21" applyFont="1">
      <alignment/>
      <protection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166" fontId="7" fillId="0" borderId="0" xfId="23" applyFont="1">
      <alignment/>
      <protection/>
    </xf>
    <xf numFmtId="166" fontId="7" fillId="0" borderId="0" xfId="23" applyFont="1" applyAlignment="1">
      <alignment horizontal="center"/>
      <protection/>
    </xf>
    <xf numFmtId="166" fontId="8" fillId="0" borderId="0" xfId="23" applyFont="1">
      <alignment/>
      <protection/>
    </xf>
    <xf numFmtId="166" fontId="7" fillId="0" borderId="0" xfId="23" applyFont="1" applyBorder="1">
      <alignment/>
      <protection/>
    </xf>
    <xf numFmtId="166" fontId="7" fillId="0" borderId="0" xfId="23" applyFont="1" applyAlignment="1">
      <alignment horizontal="left" indent="2"/>
      <protection/>
    </xf>
    <xf numFmtId="166" fontId="7" fillId="0" borderId="0" xfId="23" applyFont="1" applyBorder="1" applyAlignment="1">
      <alignment horizontal="left"/>
      <protection/>
    </xf>
    <xf numFmtId="166" fontId="8" fillId="0" borderId="0" xfId="23" applyFont="1" applyBorder="1" applyAlignment="1">
      <alignment horizontal="left"/>
      <protection/>
    </xf>
    <xf numFmtId="166" fontId="8" fillId="0" borderId="0" xfId="23" applyFont="1" applyAlignment="1">
      <alignment horizontal="left"/>
      <protection/>
    </xf>
    <xf numFmtId="166" fontId="8" fillId="0" borderId="0" xfId="23" applyFont="1" applyBorder="1">
      <alignment/>
      <protection/>
    </xf>
    <xf numFmtId="166" fontId="7" fillId="0" borderId="1" xfId="23" applyFont="1" applyFill="1" applyBorder="1">
      <alignment/>
      <protection/>
    </xf>
    <xf numFmtId="166" fontId="7" fillId="0" borderId="2" xfId="23" applyFont="1" applyFill="1" applyBorder="1">
      <alignment/>
      <protection/>
    </xf>
    <xf numFmtId="166" fontId="10" fillId="0" borderId="0" xfId="23" applyFont="1">
      <alignment/>
      <protection/>
    </xf>
    <xf numFmtId="166" fontId="7" fillId="0" borderId="3" xfId="23" applyFont="1" applyFill="1" applyBorder="1">
      <alignment/>
      <protection/>
    </xf>
    <xf numFmtId="166" fontId="7" fillId="0" borderId="4" xfId="23" applyFont="1" applyFill="1" applyBorder="1">
      <alignment/>
      <protection/>
    </xf>
    <xf numFmtId="1" fontId="7" fillId="0" borderId="0" xfId="23" applyNumberFormat="1" applyFont="1">
      <alignment/>
      <protection/>
    </xf>
    <xf numFmtId="166" fontId="7" fillId="0" borderId="5" xfId="23" applyFont="1" applyFill="1" applyBorder="1">
      <alignment/>
      <protection/>
    </xf>
    <xf numFmtId="166" fontId="7" fillId="0" borderId="6" xfId="23" applyFont="1" applyFill="1" applyBorder="1">
      <alignment/>
      <protection/>
    </xf>
    <xf numFmtId="165" fontId="7" fillId="0" borderId="0" xfId="23" applyNumberFormat="1" applyFont="1">
      <alignment/>
      <protection/>
    </xf>
    <xf numFmtId="165" fontId="7" fillId="0" borderId="0" xfId="23" applyNumberFormat="1" applyFont="1" applyAlignment="1">
      <alignment horizontal="right"/>
      <protection/>
    </xf>
    <xf numFmtId="165" fontId="7" fillId="0" borderId="0" xfId="23" applyNumberFormat="1" applyFont="1" applyAlignment="1">
      <alignment horizontal="center"/>
      <protection/>
    </xf>
    <xf numFmtId="165" fontId="7" fillId="0" borderId="0" xfId="23" applyNumberFormat="1" applyFont="1" applyBorder="1">
      <alignment/>
      <protection/>
    </xf>
    <xf numFmtId="165" fontId="7" fillId="0" borderId="0" xfId="23" applyNumberFormat="1" applyFont="1" applyBorder="1" applyAlignment="1">
      <alignment horizontal="center"/>
      <protection/>
    </xf>
    <xf numFmtId="1" fontId="7" fillId="0" borderId="0" xfId="23" applyNumberFormat="1" applyFont="1" applyAlignment="1">
      <alignment horizontal="right"/>
      <protection/>
    </xf>
    <xf numFmtId="165" fontId="7" fillId="0" borderId="0" xfId="15" applyNumberFormat="1" applyFont="1" applyAlignment="1">
      <alignment horizontal="center"/>
    </xf>
    <xf numFmtId="165" fontId="7" fillId="0" borderId="0" xfId="15" applyNumberFormat="1" applyFont="1" applyAlignment="1">
      <alignment horizontal="right"/>
    </xf>
    <xf numFmtId="165" fontId="11" fillId="0" borderId="0" xfId="15" applyNumberFormat="1" applyFont="1" applyAlignment="1">
      <alignment horizontal="right"/>
    </xf>
    <xf numFmtId="165" fontId="8" fillId="0" borderId="0" xfId="23" applyNumberFormat="1" applyFont="1" applyAlignment="1">
      <alignment horizontal="right"/>
      <protection/>
    </xf>
    <xf numFmtId="181" fontId="7" fillId="0" borderId="0" xfId="23" applyNumberFormat="1" applyFont="1">
      <alignment/>
      <protection/>
    </xf>
    <xf numFmtId="175" fontId="7" fillId="0" borderId="0" xfId="23" applyNumberFormat="1" applyFont="1">
      <alignment/>
      <protection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7" fillId="0" borderId="1" xfId="0" applyFont="1" applyBorder="1" applyAlignment="1">
      <alignment/>
    </xf>
    <xf numFmtId="164" fontId="7" fillId="0" borderId="2" xfId="0" applyNumberFormat="1" applyFont="1" applyBorder="1" applyAlignment="1">
      <alignment horizontal="center"/>
    </xf>
    <xf numFmtId="0" fontId="7" fillId="0" borderId="3" xfId="0" applyFont="1" applyBorder="1" applyAlignment="1">
      <alignment/>
    </xf>
    <xf numFmtId="164" fontId="7" fillId="0" borderId="4" xfId="0" applyNumberFormat="1" applyFont="1" applyBorder="1" applyAlignment="1">
      <alignment horizontal="center"/>
    </xf>
    <xf numFmtId="166" fontId="7" fillId="0" borderId="0" xfId="23" applyFont="1" applyFill="1" applyBorder="1">
      <alignment/>
      <protection/>
    </xf>
    <xf numFmtId="0" fontId="10" fillId="0" borderId="0" xfId="0" applyFont="1" applyAlignment="1">
      <alignment/>
    </xf>
    <xf numFmtId="49" fontId="12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49" fontId="12" fillId="0" borderId="0" xfId="0" applyNumberFormat="1" applyFont="1" applyAlignment="1">
      <alignment horizontal="right"/>
    </xf>
    <xf numFmtId="164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164" fontId="7" fillId="0" borderId="0" xfId="0" applyNumberFormat="1" applyFont="1" applyAlignment="1">
      <alignment horizontal="right"/>
    </xf>
    <xf numFmtId="165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2" fontId="7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left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uenos Aires P's &amp; rents m" xfId="21"/>
    <cellStyle name="Normal_Chile_1600-1830" xfId="22"/>
    <cellStyle name="Normal_Philadelphia_1784-1861" xfId="23"/>
    <cellStyle name="Normal_Seville, W, 1800-1834m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eticia\Local%20Settings\Temporary%20Internet%20Files\OLK22\Maryland%201752-18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Prices"/>
      <sheetName val="Wages"/>
      <sheetName val="Board"/>
      <sheetName val="Silver conversion"/>
    </sheetNames>
    <sheetDataSet>
      <sheetData sheetId="1">
        <row r="1">
          <cell r="A1" t="str">
            <v>Patricia Levin</v>
          </cell>
        </row>
        <row r="2">
          <cell r="A2" t="str">
            <v>12/15/01</v>
          </cell>
        </row>
        <row r="3">
          <cell r="A3" t="str">
            <v>Leticia Arroyo Abad</v>
          </cell>
        </row>
        <row r="4">
          <cell r="A4" t="str">
            <v>May 2005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82"/>
  <sheetViews>
    <sheetView tabSelected="1" workbookViewId="0" topLeftCell="A1">
      <selection activeCell="D12" sqref="D12"/>
    </sheetView>
  </sheetViews>
  <sheetFormatPr defaultColWidth="9.33203125" defaultRowHeight="12.75"/>
  <cols>
    <col min="1" max="1" width="32.83203125" style="2" customWidth="1"/>
    <col min="2" max="2" width="24.66015625" style="2" customWidth="1"/>
    <col min="3" max="3" width="35.16015625" style="2" customWidth="1"/>
    <col min="4" max="4" width="11" style="2" customWidth="1"/>
    <col min="5" max="5" width="11.66015625" style="2" bestFit="1" customWidth="1"/>
    <col min="6" max="16384" width="11" style="2" customWidth="1"/>
  </cols>
  <sheetData>
    <row r="1" ht="15.75">
      <c r="A1" s="1" t="s">
        <v>98</v>
      </c>
    </row>
    <row r="2" ht="15.75">
      <c r="A2" s="2" t="s">
        <v>41</v>
      </c>
    </row>
    <row r="3" spans="1:3" ht="15.75">
      <c r="A3" s="2" t="s">
        <v>42</v>
      </c>
      <c r="C3" s="3">
        <v>38476</v>
      </c>
    </row>
    <row r="6" ht="15.75">
      <c r="A6" s="4" t="s">
        <v>43</v>
      </c>
    </row>
    <row r="7" ht="15.75">
      <c r="A7" s="5" t="s">
        <v>1</v>
      </c>
    </row>
    <row r="8" spans="2:9" ht="15.75">
      <c r="B8" s="6"/>
      <c r="C8" s="6"/>
      <c r="D8" s="6"/>
      <c r="E8" s="6"/>
      <c r="F8" s="6"/>
      <c r="G8" s="6"/>
      <c r="H8" s="6"/>
      <c r="I8" s="6"/>
    </row>
    <row r="9" spans="2:9" ht="15.75">
      <c r="B9" s="6"/>
      <c r="C9" s="6"/>
      <c r="D9" s="6"/>
      <c r="E9" s="6"/>
      <c r="F9" s="6"/>
      <c r="G9" s="6"/>
      <c r="H9" s="6"/>
      <c r="I9" s="6"/>
    </row>
    <row r="10" ht="15.75">
      <c r="A10" s="4" t="s">
        <v>44</v>
      </c>
    </row>
    <row r="11" ht="15.75">
      <c r="A11" s="2" t="s">
        <v>45</v>
      </c>
    </row>
    <row r="12" spans="9:13" ht="15.75">
      <c r="I12" s="7"/>
      <c r="J12" s="8"/>
      <c r="K12" s="8"/>
      <c r="L12" s="8"/>
      <c r="M12" s="8"/>
    </row>
    <row r="13" spans="1:13" ht="15.75">
      <c r="A13" s="4" t="s">
        <v>46</v>
      </c>
      <c r="I13" s="8"/>
      <c r="J13" s="8"/>
      <c r="K13" s="8"/>
      <c r="L13" s="8"/>
      <c r="M13" s="8"/>
    </row>
    <row r="14" spans="1:13" ht="15.75">
      <c r="A14" s="2" t="s">
        <v>47</v>
      </c>
      <c r="I14" s="8"/>
      <c r="J14" s="8"/>
      <c r="K14" s="9"/>
      <c r="L14" s="8"/>
      <c r="M14" s="8"/>
    </row>
    <row r="15" spans="9:13" ht="15.75">
      <c r="I15" s="8"/>
      <c r="J15" s="8"/>
      <c r="K15" s="7"/>
      <c r="L15" s="8"/>
      <c r="M15" s="8"/>
    </row>
    <row r="16" spans="1:13" ht="15.75">
      <c r="A16" s="4" t="s">
        <v>48</v>
      </c>
      <c r="I16" s="8"/>
      <c r="J16" s="8"/>
      <c r="K16" s="8"/>
      <c r="L16" s="8"/>
      <c r="M16" s="8"/>
    </row>
    <row r="17" spans="1:13" ht="15.75">
      <c r="A17" s="2" t="s">
        <v>49</v>
      </c>
      <c r="I17" s="8"/>
      <c r="J17" s="8"/>
      <c r="K17" s="8"/>
      <c r="L17" s="8"/>
      <c r="M17" s="8"/>
    </row>
    <row r="18" spans="1:13" ht="15.75">
      <c r="A18" s="2" t="s">
        <v>62</v>
      </c>
      <c r="I18" s="8"/>
      <c r="J18" s="8"/>
      <c r="K18" s="8"/>
      <c r="L18" s="8"/>
      <c r="M18" s="8"/>
    </row>
    <row r="19" spans="1:8" s="10" customFormat="1" ht="15.75">
      <c r="A19" s="2"/>
      <c r="B19" s="2"/>
      <c r="C19" s="2"/>
      <c r="D19" s="2"/>
      <c r="E19" s="2"/>
      <c r="F19" s="2"/>
      <c r="G19" s="2"/>
      <c r="H19" s="2"/>
    </row>
    <row r="20" spans="1:8" s="10" customFormat="1" ht="15.75">
      <c r="A20" s="4" t="s">
        <v>50</v>
      </c>
      <c r="B20" s="2"/>
      <c r="C20" s="2"/>
      <c r="D20" s="2"/>
      <c r="E20" s="2"/>
      <c r="F20" s="2"/>
      <c r="G20" s="2"/>
      <c r="H20" s="2"/>
    </row>
    <row r="21" spans="1:8" s="10" customFormat="1" ht="15.75">
      <c r="A21" s="11" t="s">
        <v>51</v>
      </c>
      <c r="B21" s="2"/>
      <c r="D21" s="12"/>
      <c r="E21" s="12"/>
      <c r="F21" s="12"/>
      <c r="G21" s="12"/>
      <c r="H21" s="2"/>
    </row>
    <row r="22" spans="2:8" s="10" customFormat="1" ht="15.75">
      <c r="B22" s="2"/>
      <c r="C22" s="12"/>
      <c r="D22" s="12"/>
      <c r="E22" s="12"/>
      <c r="F22" s="12"/>
      <c r="G22" s="12"/>
      <c r="H22" s="2"/>
    </row>
    <row r="23" spans="1:8" s="10" customFormat="1" ht="15.75">
      <c r="A23" s="13" t="s">
        <v>90</v>
      </c>
      <c r="B23" s="2"/>
      <c r="C23" s="12"/>
      <c r="D23" s="12"/>
      <c r="E23" s="12"/>
      <c r="F23" s="12"/>
      <c r="G23" s="12"/>
      <c r="H23" s="2"/>
    </row>
    <row r="24" spans="1:9" s="10" customFormat="1" ht="15.75">
      <c r="A24" s="14"/>
      <c r="B24" s="15"/>
      <c r="C24" s="12"/>
      <c r="D24" s="12"/>
      <c r="E24" s="12"/>
      <c r="F24" s="12"/>
      <c r="G24" s="12"/>
      <c r="H24" s="14"/>
      <c r="I24" s="15"/>
    </row>
    <row r="25" spans="1:9" s="10" customFormat="1" ht="15.75">
      <c r="A25" s="16" t="s">
        <v>52</v>
      </c>
      <c r="B25" s="15"/>
      <c r="C25" s="14"/>
      <c r="D25" s="14"/>
      <c r="E25" s="14"/>
      <c r="F25" s="14"/>
      <c r="G25" s="17"/>
      <c r="H25" s="14"/>
      <c r="I25" s="14"/>
    </row>
    <row r="26" spans="1:11" ht="15.75">
      <c r="A26" s="18" t="s">
        <v>53</v>
      </c>
      <c r="B26" s="18"/>
      <c r="C26" s="14"/>
      <c r="D26" s="14"/>
      <c r="E26" s="14"/>
      <c r="F26" s="14"/>
      <c r="G26" s="17"/>
      <c r="H26" s="15"/>
      <c r="I26" s="15"/>
      <c r="J26" s="8"/>
      <c r="K26" s="8"/>
    </row>
    <row r="27" spans="1:11" ht="15.75">
      <c r="A27" s="18" t="s">
        <v>54</v>
      </c>
      <c r="B27" s="18"/>
      <c r="C27" s="14"/>
      <c r="D27" s="14"/>
      <c r="E27" s="14"/>
      <c r="F27" s="14"/>
      <c r="G27" s="17"/>
      <c r="H27" s="14"/>
      <c r="I27" s="14"/>
      <c r="J27" s="8"/>
      <c r="K27" s="8"/>
    </row>
    <row r="28" spans="1:11" ht="15.75">
      <c r="A28" s="18" t="s">
        <v>55</v>
      </c>
      <c r="B28" s="18"/>
      <c r="C28" s="14"/>
      <c r="D28" s="14"/>
      <c r="E28" s="14"/>
      <c r="F28" s="14"/>
      <c r="G28" s="17"/>
      <c r="H28" s="14"/>
      <c r="I28" s="14"/>
      <c r="J28" s="8"/>
      <c r="K28" s="8"/>
    </row>
    <row r="29" spans="1:11" ht="15.75">
      <c r="A29" s="18" t="s">
        <v>56</v>
      </c>
      <c r="B29" s="18"/>
      <c r="C29" s="14"/>
      <c r="D29" s="14"/>
      <c r="E29" s="14"/>
      <c r="F29" s="14"/>
      <c r="G29" s="17"/>
      <c r="H29" s="14"/>
      <c r="I29" s="14"/>
      <c r="J29" s="8"/>
      <c r="K29" s="8"/>
    </row>
    <row r="30" spans="1:11" ht="15.75">
      <c r="A30" s="18" t="s">
        <v>57</v>
      </c>
      <c r="B30" s="18"/>
      <c r="C30" s="14"/>
      <c r="D30" s="14"/>
      <c r="E30" s="14"/>
      <c r="F30" s="14"/>
      <c r="G30" s="17"/>
      <c r="H30" s="14"/>
      <c r="I30" s="14"/>
      <c r="J30" s="8"/>
      <c r="K30" s="8"/>
    </row>
    <row r="31" spans="1:11" ht="15.75">
      <c r="A31" s="18" t="s">
        <v>58</v>
      </c>
      <c r="B31" s="18"/>
      <c r="C31" s="14"/>
      <c r="D31" s="14"/>
      <c r="E31" s="14"/>
      <c r="F31" s="14"/>
      <c r="G31" s="17"/>
      <c r="H31" s="14"/>
      <c r="I31" s="14"/>
      <c r="J31" s="8"/>
      <c r="K31" s="8"/>
    </row>
    <row r="32" spans="1:11" ht="15.75">
      <c r="A32" s="18" t="s">
        <v>59</v>
      </c>
      <c r="B32" s="18"/>
      <c r="C32" s="14"/>
      <c r="D32" s="14"/>
      <c r="E32" s="14"/>
      <c r="F32" s="14"/>
      <c r="G32" s="17"/>
      <c r="H32" s="14"/>
      <c r="I32" s="14"/>
      <c r="J32" s="8"/>
      <c r="K32" s="8"/>
    </row>
    <row r="33" spans="1:11" ht="15.75">
      <c r="A33" s="18" t="s">
        <v>60</v>
      </c>
      <c r="B33" s="18"/>
      <c r="C33" s="14"/>
      <c r="D33" s="14"/>
      <c r="E33" s="14"/>
      <c r="F33" s="14"/>
      <c r="G33" s="17"/>
      <c r="H33" s="14"/>
      <c r="I33" s="14"/>
      <c r="J33" s="8"/>
      <c r="K33" s="8"/>
    </row>
    <row r="34" spans="1:11" ht="15.75">
      <c r="A34" s="18" t="s">
        <v>61</v>
      </c>
      <c r="B34" s="18"/>
      <c r="C34" s="14"/>
      <c r="D34" s="14"/>
      <c r="E34" s="14"/>
      <c r="F34" s="14"/>
      <c r="G34" s="17"/>
      <c r="H34" s="14"/>
      <c r="I34" s="14"/>
      <c r="J34" s="8"/>
      <c r="K34" s="8"/>
    </row>
    <row r="35" spans="1:11" ht="15.75">
      <c r="A35" s="18"/>
      <c r="B35" s="18"/>
      <c r="C35" s="14"/>
      <c r="D35" s="14"/>
      <c r="E35" s="14"/>
      <c r="G35" s="17"/>
      <c r="H35" s="14"/>
      <c r="I35" s="14"/>
      <c r="J35" s="8"/>
      <c r="K35" s="8"/>
    </row>
    <row r="36" spans="1:11" ht="15.75">
      <c r="A36" s="18" t="s">
        <v>8</v>
      </c>
      <c r="B36" s="18"/>
      <c r="C36" s="14"/>
      <c r="D36" s="14"/>
      <c r="E36" s="14"/>
      <c r="G36" s="17"/>
      <c r="H36" s="14"/>
      <c r="I36" s="14"/>
      <c r="J36" s="8"/>
      <c r="K36" s="8"/>
    </row>
    <row r="37" spans="1:11" ht="15.75">
      <c r="A37" s="18" t="s">
        <v>10</v>
      </c>
      <c r="B37" s="18"/>
      <c r="C37" s="14"/>
      <c r="D37" s="14"/>
      <c r="E37" s="14"/>
      <c r="G37" s="17"/>
      <c r="H37" s="14"/>
      <c r="I37" s="14"/>
      <c r="J37" s="8"/>
      <c r="K37" s="8"/>
    </row>
    <row r="38" spans="1:11" ht="15.75">
      <c r="A38" s="18" t="s">
        <v>0</v>
      </c>
      <c r="B38" s="18"/>
      <c r="C38" s="14"/>
      <c r="D38" s="14"/>
      <c r="E38" s="14"/>
      <c r="G38" s="17"/>
      <c r="H38" s="14"/>
      <c r="I38" s="14"/>
      <c r="J38" s="8"/>
      <c r="K38" s="8"/>
    </row>
    <row r="39" spans="1:11" ht="15.75">
      <c r="A39" s="18" t="s">
        <v>65</v>
      </c>
      <c r="B39" s="18"/>
      <c r="C39" s="14"/>
      <c r="D39" s="14"/>
      <c r="E39" s="14"/>
      <c r="G39" s="17"/>
      <c r="H39" s="14"/>
      <c r="I39" s="14"/>
      <c r="J39" s="8"/>
      <c r="K39" s="8"/>
    </row>
    <row r="40" spans="1:11" ht="15.75">
      <c r="A40" s="18"/>
      <c r="B40" s="18"/>
      <c r="C40" s="14"/>
      <c r="D40" s="14"/>
      <c r="E40" s="14"/>
      <c r="G40" s="17"/>
      <c r="H40" s="14"/>
      <c r="I40" s="14"/>
      <c r="J40" s="8"/>
      <c r="K40" s="8"/>
    </row>
    <row r="41" spans="1:11" ht="15.75">
      <c r="A41" s="18" t="s">
        <v>14</v>
      </c>
      <c r="B41" s="18"/>
      <c r="C41" s="14"/>
      <c r="D41" s="14"/>
      <c r="E41" s="14"/>
      <c r="F41" s="14"/>
      <c r="G41" s="17"/>
      <c r="H41" s="14"/>
      <c r="I41" s="14"/>
      <c r="J41" s="8"/>
      <c r="K41" s="8"/>
    </row>
    <row r="42" spans="1:11" ht="15.75">
      <c r="A42" s="18" t="s">
        <v>66</v>
      </c>
      <c r="B42" s="18"/>
      <c r="C42" s="14"/>
      <c r="D42" s="14"/>
      <c r="E42" s="14"/>
      <c r="F42" s="14"/>
      <c r="G42" s="19"/>
      <c r="H42" s="14"/>
      <c r="I42" s="14"/>
      <c r="J42" s="8"/>
      <c r="K42" s="8"/>
    </row>
    <row r="43" spans="1:11" ht="15.75">
      <c r="A43" s="14"/>
      <c r="B43" s="15"/>
      <c r="C43" s="14"/>
      <c r="D43" s="14"/>
      <c r="E43" s="14"/>
      <c r="F43" s="14"/>
      <c r="G43" s="20"/>
      <c r="H43" s="14"/>
      <c r="I43" s="14"/>
      <c r="J43" s="8"/>
      <c r="K43" s="8"/>
    </row>
    <row r="44" spans="1:11" ht="15.75">
      <c r="A44" s="21" t="s">
        <v>67</v>
      </c>
      <c r="C44" s="14"/>
      <c r="D44" s="14"/>
      <c r="E44" s="14"/>
      <c r="F44" s="14"/>
      <c r="G44" s="17"/>
      <c r="H44" s="14"/>
      <c r="I44" s="14"/>
      <c r="J44" s="8"/>
      <c r="K44" s="8"/>
    </row>
    <row r="45" spans="1:11" ht="15.75">
      <c r="A45" s="18" t="s">
        <v>68</v>
      </c>
      <c r="B45" s="15"/>
      <c r="C45" s="14"/>
      <c r="D45" s="14"/>
      <c r="E45" s="14"/>
      <c r="F45" s="14"/>
      <c r="G45" s="22"/>
      <c r="H45" s="14"/>
      <c r="I45" s="14"/>
      <c r="J45" s="8"/>
      <c r="K45" s="8"/>
    </row>
    <row r="46" spans="1:11" ht="15.75">
      <c r="A46" s="18" t="s">
        <v>69</v>
      </c>
      <c r="B46" s="15"/>
      <c r="C46" s="14"/>
      <c r="D46" s="14"/>
      <c r="E46" s="14"/>
      <c r="F46" s="14"/>
      <c r="G46" s="17"/>
      <c r="H46" s="14"/>
      <c r="I46" s="14"/>
      <c r="J46" s="8"/>
      <c r="K46" s="8"/>
    </row>
    <row r="47" spans="1:11" ht="15.75">
      <c r="A47" s="18" t="s">
        <v>70</v>
      </c>
      <c r="B47" s="15"/>
      <c r="C47" s="14"/>
      <c r="D47" s="14"/>
      <c r="E47" s="14"/>
      <c r="F47" s="14"/>
      <c r="G47" s="17"/>
      <c r="H47" s="14"/>
      <c r="I47" s="14"/>
      <c r="J47" s="8"/>
      <c r="K47" s="8"/>
    </row>
    <row r="48" spans="1:11" ht="15.75">
      <c r="A48" s="18"/>
      <c r="B48" s="15"/>
      <c r="C48" s="14"/>
      <c r="D48" s="14"/>
      <c r="E48" s="14"/>
      <c r="F48" s="14"/>
      <c r="G48" s="17"/>
      <c r="H48" s="14"/>
      <c r="I48" s="14"/>
      <c r="J48" s="8"/>
      <c r="K48" s="8"/>
    </row>
    <row r="49" spans="1:11" ht="15.75">
      <c r="A49" s="18" t="s">
        <v>15</v>
      </c>
      <c r="B49" s="15"/>
      <c r="C49" s="14"/>
      <c r="D49" s="14"/>
      <c r="E49" s="14"/>
      <c r="F49" s="14"/>
      <c r="G49" s="17"/>
      <c r="H49" s="14"/>
      <c r="I49" s="14"/>
      <c r="J49" s="8"/>
      <c r="K49" s="8"/>
    </row>
    <row r="50" spans="1:11" ht="15.75">
      <c r="A50" s="18" t="s">
        <v>16</v>
      </c>
      <c r="B50" s="15"/>
      <c r="C50" s="14"/>
      <c r="D50" s="14"/>
      <c r="E50" s="14"/>
      <c r="F50" s="14"/>
      <c r="G50" s="22"/>
      <c r="H50" s="14"/>
      <c r="I50" s="14"/>
      <c r="J50" s="8"/>
      <c r="K50" s="8"/>
    </row>
    <row r="51" spans="1:11" ht="15.75">
      <c r="A51" s="18" t="s">
        <v>71</v>
      </c>
      <c r="B51" s="15"/>
      <c r="C51" s="14"/>
      <c r="D51" s="14"/>
      <c r="E51" s="14"/>
      <c r="F51" s="14"/>
      <c r="G51" s="17"/>
      <c r="H51" s="14"/>
      <c r="I51" s="14"/>
      <c r="J51" s="8"/>
      <c r="K51" s="8"/>
    </row>
    <row r="52" spans="1:11" ht="15.75">
      <c r="A52" s="14"/>
      <c r="B52" s="15"/>
      <c r="C52" s="14"/>
      <c r="D52" s="14"/>
      <c r="E52" s="14"/>
      <c r="F52" s="14"/>
      <c r="G52" s="22"/>
      <c r="H52" s="14"/>
      <c r="I52" s="14"/>
      <c r="J52" s="8"/>
      <c r="K52" s="8"/>
    </row>
    <row r="53" spans="1:11" ht="15.75">
      <c r="A53" s="21" t="s">
        <v>72</v>
      </c>
      <c r="C53" s="14"/>
      <c r="D53" s="14"/>
      <c r="E53" s="14"/>
      <c r="F53" s="14"/>
      <c r="G53" s="22"/>
      <c r="H53" s="14"/>
      <c r="I53" s="14"/>
      <c r="J53" s="8"/>
      <c r="K53" s="8"/>
    </row>
    <row r="54" spans="1:11" ht="15.75">
      <c r="A54" s="18" t="s">
        <v>73</v>
      </c>
      <c r="B54" s="15"/>
      <c r="C54" s="14"/>
      <c r="D54" s="14"/>
      <c r="E54" s="14"/>
      <c r="F54" s="14"/>
      <c r="G54" s="22"/>
      <c r="H54" s="14"/>
      <c r="I54" s="14"/>
      <c r="J54" s="8"/>
      <c r="K54" s="8"/>
    </row>
    <row r="55" spans="1:11" ht="15.75">
      <c r="A55" s="18" t="s">
        <v>74</v>
      </c>
      <c r="B55" s="15"/>
      <c r="C55" s="14"/>
      <c r="D55" s="14"/>
      <c r="E55" s="14"/>
      <c r="F55" s="14"/>
      <c r="G55" s="17"/>
      <c r="H55" s="14"/>
      <c r="I55" s="14"/>
      <c r="J55" s="8"/>
      <c r="K55" s="8"/>
    </row>
    <row r="56" spans="1:11" ht="15.75">
      <c r="A56" s="18" t="s">
        <v>75</v>
      </c>
      <c r="B56" s="15"/>
      <c r="C56" s="14"/>
      <c r="D56" s="14"/>
      <c r="E56" s="14"/>
      <c r="F56" s="14"/>
      <c r="G56" s="17"/>
      <c r="H56" s="14"/>
      <c r="I56" s="14"/>
      <c r="J56" s="8"/>
      <c r="K56" s="8"/>
    </row>
    <row r="57" spans="1:11" ht="15.75">
      <c r="A57" s="18"/>
      <c r="B57" s="15"/>
      <c r="C57" s="14"/>
      <c r="D57" s="14"/>
      <c r="E57" s="14"/>
      <c r="F57" s="14"/>
      <c r="G57" s="17"/>
      <c r="H57" s="14"/>
      <c r="I57" s="14"/>
      <c r="J57" s="8"/>
      <c r="K57" s="8"/>
    </row>
    <row r="58" spans="1:11" ht="15.75">
      <c r="A58" s="18" t="s">
        <v>76</v>
      </c>
      <c r="B58" s="15"/>
      <c r="C58" s="14"/>
      <c r="D58" s="14"/>
      <c r="E58" s="14"/>
      <c r="F58" s="14"/>
      <c r="G58" s="17"/>
      <c r="H58" s="14"/>
      <c r="I58" s="14"/>
      <c r="J58" s="8"/>
      <c r="K58" s="8"/>
    </row>
    <row r="59" spans="1:11" ht="15.75">
      <c r="A59" s="18" t="s">
        <v>77</v>
      </c>
      <c r="B59" s="15"/>
      <c r="C59" s="14"/>
      <c r="D59" s="14"/>
      <c r="E59" s="14"/>
      <c r="F59" s="14"/>
      <c r="G59" s="17"/>
      <c r="H59" s="14"/>
      <c r="I59" s="14"/>
      <c r="J59" s="8"/>
      <c r="K59" s="8"/>
    </row>
    <row r="60" spans="1:11" ht="15.75">
      <c r="A60" s="18" t="s">
        <v>17</v>
      </c>
      <c r="B60" s="15"/>
      <c r="C60" s="14"/>
      <c r="D60" s="14"/>
      <c r="E60" s="14"/>
      <c r="F60" s="14"/>
      <c r="G60" s="17"/>
      <c r="H60" s="14"/>
      <c r="I60" s="14"/>
      <c r="J60" s="8"/>
      <c r="K60" s="8"/>
    </row>
    <row r="61" spans="1:11" ht="15.75">
      <c r="A61" s="18" t="s">
        <v>18</v>
      </c>
      <c r="B61" s="15"/>
      <c r="C61" s="14"/>
      <c r="D61" s="14"/>
      <c r="E61" s="14"/>
      <c r="F61" s="14"/>
      <c r="G61" s="17"/>
      <c r="H61" s="14"/>
      <c r="I61" s="14"/>
      <c r="J61" s="8"/>
      <c r="K61" s="8"/>
    </row>
    <row r="62" spans="1:11" ht="15.75">
      <c r="A62" s="18" t="s">
        <v>78</v>
      </c>
      <c r="B62" s="15"/>
      <c r="C62" s="14"/>
      <c r="D62" s="14"/>
      <c r="E62" s="14"/>
      <c r="F62" s="14"/>
      <c r="G62" s="17"/>
      <c r="H62" s="14"/>
      <c r="I62" s="14"/>
      <c r="J62" s="8"/>
      <c r="K62" s="8"/>
    </row>
    <row r="63" spans="1:11" ht="15.75">
      <c r="A63" s="14"/>
      <c r="B63" s="15"/>
      <c r="C63" s="14"/>
      <c r="D63" s="14"/>
      <c r="E63" s="14"/>
      <c r="F63" s="14"/>
      <c r="G63" s="17"/>
      <c r="H63" s="14"/>
      <c r="I63" s="14"/>
      <c r="J63" s="8"/>
      <c r="K63" s="8"/>
    </row>
    <row r="64" spans="1:11" ht="15.75">
      <c r="A64" s="21" t="s">
        <v>79</v>
      </c>
      <c r="C64" s="14"/>
      <c r="D64" s="14"/>
      <c r="E64" s="14"/>
      <c r="F64" s="14"/>
      <c r="G64" s="17"/>
      <c r="H64" s="14"/>
      <c r="I64" s="14"/>
      <c r="J64" s="8"/>
      <c r="K64" s="8"/>
    </row>
    <row r="65" spans="1:11" ht="15.75">
      <c r="A65" s="18" t="s">
        <v>80</v>
      </c>
      <c r="B65" s="15"/>
      <c r="C65" s="14"/>
      <c r="D65" s="14"/>
      <c r="E65" s="14"/>
      <c r="F65" s="14"/>
      <c r="G65" s="17"/>
      <c r="H65" s="14"/>
      <c r="I65" s="14"/>
      <c r="J65" s="8"/>
      <c r="K65" s="8"/>
    </row>
    <row r="66" spans="1:11" ht="15.75">
      <c r="A66" s="18" t="s">
        <v>81</v>
      </c>
      <c r="B66" s="15"/>
      <c r="C66" s="14"/>
      <c r="D66" s="14"/>
      <c r="E66" s="14"/>
      <c r="F66" s="14"/>
      <c r="G66" s="17"/>
      <c r="H66" s="14"/>
      <c r="I66" s="14"/>
      <c r="J66" s="8"/>
      <c r="K66" s="8"/>
    </row>
    <row r="67" spans="1:11" ht="15.75">
      <c r="A67" s="18" t="s">
        <v>82</v>
      </c>
      <c r="B67" s="15"/>
      <c r="C67" s="14"/>
      <c r="D67" s="14"/>
      <c r="E67" s="14"/>
      <c r="F67" s="14"/>
      <c r="G67" s="17"/>
      <c r="H67" s="14"/>
      <c r="I67" s="14"/>
      <c r="J67" s="8"/>
      <c r="K67" s="8"/>
    </row>
    <row r="68" spans="1:11" ht="15.75">
      <c r="A68" s="18" t="s">
        <v>83</v>
      </c>
      <c r="B68" s="15"/>
      <c r="C68" s="14"/>
      <c r="D68" s="14"/>
      <c r="E68" s="14"/>
      <c r="F68" s="14"/>
      <c r="G68" s="17"/>
      <c r="H68" s="14"/>
      <c r="I68" s="14"/>
      <c r="J68" s="8"/>
      <c r="K68" s="8"/>
    </row>
    <row r="69" spans="1:11" ht="15.75">
      <c r="A69" s="18"/>
      <c r="B69" s="15"/>
      <c r="C69" s="14"/>
      <c r="D69" s="14"/>
      <c r="E69" s="14"/>
      <c r="F69" s="14"/>
      <c r="G69" s="14"/>
      <c r="H69" s="14"/>
      <c r="I69" s="14"/>
      <c r="J69" s="8"/>
      <c r="K69" s="8"/>
    </row>
    <row r="70" spans="1:11" ht="15.75">
      <c r="A70" s="18" t="s">
        <v>84</v>
      </c>
      <c r="B70" s="15"/>
      <c r="C70" s="14"/>
      <c r="D70" s="14"/>
      <c r="E70" s="14"/>
      <c r="F70" s="14"/>
      <c r="G70" s="14"/>
      <c r="H70" s="14"/>
      <c r="I70" s="14"/>
      <c r="J70" s="8"/>
      <c r="K70" s="8"/>
    </row>
    <row r="71" spans="1:11" ht="15.75">
      <c r="A71" s="18" t="s">
        <v>19</v>
      </c>
      <c r="B71" s="15"/>
      <c r="C71" s="14"/>
      <c r="D71" s="14"/>
      <c r="E71" s="14"/>
      <c r="F71" s="14"/>
      <c r="G71" s="14"/>
      <c r="H71" s="14"/>
      <c r="I71" s="14"/>
      <c r="J71" s="8"/>
      <c r="K71" s="8"/>
    </row>
    <row r="72" spans="1:11" ht="15.75">
      <c r="A72" s="18" t="s">
        <v>85</v>
      </c>
      <c r="B72" s="15"/>
      <c r="C72" s="14"/>
      <c r="D72" s="14"/>
      <c r="E72" s="14"/>
      <c r="F72" s="14"/>
      <c r="G72" s="14"/>
      <c r="H72" s="14"/>
      <c r="I72" s="14"/>
      <c r="J72" s="8"/>
      <c r="K72" s="8"/>
    </row>
    <row r="73" spans="1:11" ht="15.75">
      <c r="A73" s="18" t="s">
        <v>86</v>
      </c>
      <c r="B73" s="15"/>
      <c r="C73" s="14"/>
      <c r="D73" s="14"/>
      <c r="E73" s="14"/>
      <c r="F73" s="14"/>
      <c r="G73" s="14"/>
      <c r="H73" s="14"/>
      <c r="I73" s="14"/>
      <c r="J73" s="8"/>
      <c r="K73" s="8"/>
    </row>
    <row r="74" spans="1:11" ht="15.75">
      <c r="A74" s="18" t="s">
        <v>87</v>
      </c>
      <c r="B74" s="15"/>
      <c r="C74" s="14"/>
      <c r="D74" s="14"/>
      <c r="E74" s="14"/>
      <c r="F74" s="14"/>
      <c r="G74" s="14"/>
      <c r="H74" s="14"/>
      <c r="I74" s="14"/>
      <c r="J74" s="8"/>
      <c r="K74" s="8"/>
    </row>
    <row r="75" spans="1:11" ht="15.75">
      <c r="A75" s="14"/>
      <c r="B75" s="15"/>
      <c r="C75" s="14"/>
      <c r="D75" s="14"/>
      <c r="E75" s="14"/>
      <c r="F75" s="14"/>
      <c r="G75" s="14"/>
      <c r="H75" s="14"/>
      <c r="I75" s="14"/>
      <c r="J75" s="8"/>
      <c r="K75" s="8"/>
    </row>
    <row r="76" spans="1:11" ht="15.75">
      <c r="A76" s="21" t="s">
        <v>20</v>
      </c>
      <c r="C76" s="14"/>
      <c r="D76" s="14"/>
      <c r="E76" s="14"/>
      <c r="F76" s="14"/>
      <c r="G76" s="14"/>
      <c r="H76" s="14"/>
      <c r="I76" s="14"/>
      <c r="J76" s="8"/>
      <c r="K76" s="8"/>
    </row>
    <row r="77" spans="1:11" ht="15.75">
      <c r="A77" s="18" t="s">
        <v>21</v>
      </c>
      <c r="B77" s="15"/>
      <c r="C77" s="14"/>
      <c r="D77" s="14"/>
      <c r="E77" s="14"/>
      <c r="F77" s="14"/>
      <c r="G77" s="14"/>
      <c r="H77" s="14"/>
      <c r="I77" s="14"/>
      <c r="J77" s="8"/>
      <c r="K77" s="8"/>
    </row>
    <row r="78" spans="1:11" ht="15.75">
      <c r="A78" s="18" t="s">
        <v>22</v>
      </c>
      <c r="B78" s="15"/>
      <c r="C78" s="14"/>
      <c r="D78" s="14"/>
      <c r="E78" s="14"/>
      <c r="F78" s="14"/>
      <c r="G78" s="14"/>
      <c r="H78" s="14"/>
      <c r="I78" s="14"/>
      <c r="J78" s="8"/>
      <c r="K78" s="8"/>
    </row>
    <row r="79" spans="1:11" ht="15.75">
      <c r="A79" s="18" t="s">
        <v>4</v>
      </c>
      <c r="C79" s="14"/>
      <c r="D79" s="14"/>
      <c r="E79" s="14"/>
      <c r="F79" s="14"/>
      <c r="G79" s="14"/>
      <c r="H79" s="14"/>
      <c r="I79" s="14"/>
      <c r="J79" s="8"/>
      <c r="K79" s="8"/>
    </row>
    <row r="80" spans="1:11" ht="15.75">
      <c r="A80" s="18" t="s">
        <v>5</v>
      </c>
      <c r="B80" s="15"/>
      <c r="C80" s="14"/>
      <c r="D80" s="14"/>
      <c r="E80" s="14"/>
      <c r="F80" s="14"/>
      <c r="G80" s="14"/>
      <c r="H80" s="14"/>
      <c r="I80" s="14"/>
      <c r="J80" s="8"/>
      <c r="K80" s="8"/>
    </row>
    <row r="81" spans="1:11" ht="15.75">
      <c r="A81" s="18" t="s">
        <v>6</v>
      </c>
      <c r="B81" s="15"/>
      <c r="C81" s="14"/>
      <c r="D81" s="14"/>
      <c r="E81" s="14"/>
      <c r="F81" s="14"/>
      <c r="G81" s="14"/>
      <c r="H81" s="14"/>
      <c r="I81" s="14"/>
      <c r="J81" s="8"/>
      <c r="K81" s="8"/>
    </row>
    <row r="82" spans="2:11" ht="15.75">
      <c r="B82" s="15"/>
      <c r="C82" s="14"/>
      <c r="D82" s="14"/>
      <c r="E82" s="14"/>
      <c r="F82" s="14"/>
      <c r="G82" s="14"/>
      <c r="H82" s="14"/>
      <c r="I82" s="14"/>
      <c r="J82" s="8"/>
      <c r="K82" s="8"/>
    </row>
    <row r="83" spans="1:11" ht="15.75">
      <c r="A83" s="14" t="s">
        <v>7</v>
      </c>
      <c r="B83" s="8"/>
      <c r="C83" s="8"/>
      <c r="D83" s="8"/>
      <c r="E83" s="8"/>
      <c r="F83" s="8"/>
      <c r="G83" s="8"/>
      <c r="H83" s="8"/>
      <c r="I83" s="8"/>
      <c r="J83" s="8"/>
      <c r="K83" s="8"/>
    </row>
    <row r="84" spans="1:11" ht="15.75">
      <c r="A84" s="14" t="s">
        <v>9</v>
      </c>
      <c r="B84" s="8"/>
      <c r="C84" s="8"/>
      <c r="D84" s="8"/>
      <c r="E84" s="8"/>
      <c r="F84" s="8"/>
      <c r="G84" s="8"/>
      <c r="H84" s="8"/>
      <c r="I84" s="8"/>
      <c r="J84" s="8"/>
      <c r="K84" s="8"/>
    </row>
    <row r="85" spans="1:11" ht="15.75">
      <c r="A85" s="14"/>
      <c r="B85" s="8"/>
      <c r="C85" s="8"/>
      <c r="D85" s="8"/>
      <c r="E85" s="8"/>
      <c r="F85" s="8"/>
      <c r="G85" s="8"/>
      <c r="H85" s="8"/>
      <c r="I85" s="8"/>
      <c r="J85" s="8"/>
      <c r="K85" s="8"/>
    </row>
    <row r="86" spans="1:11" ht="15.75">
      <c r="A86" s="14" t="s">
        <v>11</v>
      </c>
      <c r="B86" s="8"/>
      <c r="C86" s="8"/>
      <c r="D86" s="8"/>
      <c r="E86" s="8"/>
      <c r="F86" s="8"/>
      <c r="G86" s="8"/>
      <c r="H86" s="8"/>
      <c r="I86" s="8"/>
      <c r="J86" s="8"/>
      <c r="K86" s="8"/>
    </row>
    <row r="87" spans="1:11" ht="15.75">
      <c r="A87" s="14" t="s">
        <v>12</v>
      </c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1:11" ht="15.75">
      <c r="A88" s="14" t="s">
        <v>13</v>
      </c>
      <c r="B88" s="8"/>
      <c r="C88" s="8"/>
      <c r="D88" s="8"/>
      <c r="E88" s="8"/>
      <c r="F88" s="8"/>
      <c r="G88" s="8"/>
      <c r="H88" s="8"/>
      <c r="I88" s="8"/>
      <c r="J88" s="8"/>
      <c r="K88" s="8"/>
    </row>
    <row r="89" spans="1:11" ht="15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</row>
    <row r="90" spans="1:11" ht="15.75">
      <c r="A90" s="11" t="s">
        <v>88</v>
      </c>
      <c r="B90" s="8"/>
      <c r="C90" s="8"/>
      <c r="D90" s="8"/>
      <c r="E90" s="8"/>
      <c r="F90" s="8"/>
      <c r="G90" s="8"/>
      <c r="H90" s="8"/>
      <c r="I90" s="8"/>
      <c r="J90" s="8"/>
      <c r="K90" s="8"/>
    </row>
    <row r="91" spans="1:11" ht="15.75">
      <c r="A91" s="8" t="s">
        <v>89</v>
      </c>
      <c r="B91" s="8"/>
      <c r="C91" s="8"/>
      <c r="D91" s="8"/>
      <c r="E91" s="8"/>
      <c r="F91" s="8"/>
      <c r="G91" s="8"/>
      <c r="H91" s="8"/>
      <c r="I91" s="8"/>
      <c r="J91" s="8"/>
      <c r="K91" s="8"/>
    </row>
    <row r="92" spans="1:11" ht="15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</row>
    <row r="93" spans="1:11" ht="15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</row>
    <row r="94" spans="1:11" ht="15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</row>
    <row r="95" spans="1:11" ht="15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</row>
    <row r="96" spans="1:11" ht="15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</row>
    <row r="97" spans="1:11" ht="15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</row>
    <row r="98" spans="1:11" ht="15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</row>
    <row r="99" spans="1:11" ht="15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</row>
    <row r="100" spans="1:11" ht="15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</row>
    <row r="101" spans="1:11" ht="15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</row>
    <row r="102" spans="1:11" ht="15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</row>
    <row r="103" spans="1:11" ht="15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</row>
    <row r="104" spans="1:11" ht="15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</row>
    <row r="105" spans="1:11" ht="15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</row>
    <row r="106" spans="1:11" ht="15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</row>
    <row r="107" spans="1:11" ht="15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</row>
    <row r="108" spans="1:11" ht="15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</row>
    <row r="109" spans="1:11" ht="15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</row>
    <row r="110" spans="1:11" ht="15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</row>
    <row r="111" spans="1:11" ht="15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</row>
    <row r="112" spans="1:11" ht="15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</row>
    <row r="113" spans="1:11" ht="15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</row>
    <row r="114" spans="1:11" ht="15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</row>
    <row r="115" spans="1:11" ht="15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</row>
    <row r="116" spans="1:11" ht="15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</row>
    <row r="117" spans="1:11" ht="15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</row>
    <row r="118" spans="1:11" ht="15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</row>
    <row r="119" spans="1:11" ht="15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</row>
    <row r="120" spans="1:11" ht="15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</row>
    <row r="121" spans="1:11" ht="15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</row>
    <row r="122" spans="1:11" ht="15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</row>
    <row r="123" spans="1:11" ht="15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</row>
    <row r="124" spans="1:11" ht="15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</row>
    <row r="125" spans="1:11" ht="15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</row>
    <row r="126" spans="1:11" ht="15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</row>
    <row r="127" spans="1:11" ht="15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</row>
    <row r="128" spans="1:11" ht="15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</row>
    <row r="129" spans="1:11" ht="15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</row>
    <row r="130" spans="1:11" ht="15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</row>
    <row r="131" spans="1:11" ht="15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</row>
    <row r="132" spans="1:11" ht="15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</row>
    <row r="133" spans="1:11" ht="15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</row>
    <row r="134" spans="1:11" ht="15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</row>
    <row r="135" spans="1:11" ht="15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</row>
    <row r="136" spans="1:11" ht="15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</row>
    <row r="137" spans="1:11" ht="15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</row>
    <row r="138" spans="1:11" ht="15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</row>
    <row r="139" spans="1:11" ht="15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</row>
    <row r="140" spans="1:11" ht="15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</row>
    <row r="141" spans="1:11" ht="15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</row>
    <row r="142" spans="1:11" ht="15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</row>
    <row r="143" spans="1:11" ht="15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</row>
    <row r="144" spans="1:11" ht="15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</row>
    <row r="145" spans="1:11" ht="15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</row>
    <row r="146" spans="1:11" ht="15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</row>
    <row r="147" spans="1:11" ht="15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</row>
    <row r="148" spans="1:11" ht="15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</row>
    <row r="149" spans="1:11" ht="15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</row>
    <row r="150" spans="1:11" ht="15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</row>
    <row r="151" spans="1:11" ht="15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</row>
    <row r="152" spans="1:11" ht="15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</row>
    <row r="153" spans="1:11" ht="15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</row>
    <row r="154" spans="1:11" ht="15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</row>
    <row r="155" spans="1:11" ht="15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</row>
    <row r="156" spans="1:11" ht="15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</row>
    <row r="157" spans="1:11" ht="15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</row>
    <row r="158" spans="1:11" ht="15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</row>
    <row r="159" spans="1:11" ht="15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</row>
    <row r="160" spans="1:11" ht="15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</row>
    <row r="161" spans="1:11" ht="15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</row>
    <row r="162" spans="1:11" ht="15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</row>
    <row r="163" spans="1:11" ht="15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</row>
    <row r="164" spans="1:11" ht="15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</row>
    <row r="165" spans="1:11" ht="15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</row>
    <row r="166" spans="1:11" ht="15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</row>
    <row r="167" spans="1:11" ht="15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</row>
    <row r="168" spans="1:11" ht="15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</row>
    <row r="169" spans="1:11" ht="15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</row>
    <row r="170" spans="1:11" ht="15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</row>
    <row r="171" spans="1:11" ht="15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</row>
    <row r="172" spans="1:11" ht="15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</row>
    <row r="173" spans="1:11" ht="15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</row>
    <row r="174" spans="1:11" ht="15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</row>
    <row r="175" spans="1:11" ht="15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</row>
    <row r="176" spans="1:11" ht="15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</row>
    <row r="177" spans="1:11" ht="15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</row>
    <row r="178" spans="1:11" ht="15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</row>
    <row r="179" spans="1:11" ht="15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</row>
    <row r="180" spans="1:11" ht="15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</row>
    <row r="181" spans="1:11" ht="15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</row>
    <row r="182" spans="1:11" ht="15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</row>
    <row r="183" spans="1:11" ht="15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</row>
    <row r="184" spans="1:11" ht="15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</row>
    <row r="185" spans="1:11" ht="15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</row>
    <row r="186" spans="1:11" ht="15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</row>
    <row r="187" spans="1:11" ht="15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</row>
    <row r="188" spans="1:11" ht="15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</row>
    <row r="189" spans="1:11" ht="15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</row>
    <row r="190" spans="1:11" ht="15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</row>
    <row r="191" spans="1:11" ht="15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</row>
    <row r="192" spans="1:11" ht="15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</row>
    <row r="193" spans="1:11" ht="15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</row>
    <row r="194" spans="1:11" ht="15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</row>
    <row r="195" spans="1:11" ht="15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</row>
    <row r="196" spans="1:11" ht="15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</row>
    <row r="197" spans="1:11" ht="15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</row>
    <row r="198" spans="1:11" ht="15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</row>
    <row r="199" spans="1:11" ht="15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</row>
    <row r="200" spans="1:11" ht="15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</row>
    <row r="201" spans="1:11" ht="15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</row>
    <row r="202" spans="1:11" ht="15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</row>
    <row r="203" spans="1:11" ht="15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</row>
    <row r="204" spans="1:11" ht="15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</row>
    <row r="205" spans="1:11" ht="15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</row>
    <row r="206" spans="1:11" ht="15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</row>
    <row r="207" spans="1:11" ht="15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</row>
    <row r="208" spans="1:11" ht="15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</row>
    <row r="209" spans="1:11" ht="15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</row>
    <row r="210" spans="1:11" ht="15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</row>
    <row r="211" spans="1:11" ht="15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</row>
    <row r="212" spans="1:11" ht="15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</row>
    <row r="213" spans="1:11" ht="15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</row>
    <row r="214" spans="1:11" ht="15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</row>
    <row r="215" spans="1:11" ht="15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</row>
    <row r="216" spans="1:11" ht="15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</row>
    <row r="217" spans="1:11" ht="15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</row>
    <row r="218" spans="1:11" ht="15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</row>
    <row r="219" spans="1:11" ht="15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</row>
    <row r="220" spans="1:11" ht="15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</row>
    <row r="221" spans="1:11" ht="15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</row>
    <row r="222" spans="1:11" ht="15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</row>
    <row r="223" spans="1:11" ht="15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</row>
    <row r="224" spans="1:11" ht="15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</row>
    <row r="225" spans="1:11" ht="15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</row>
    <row r="226" spans="1:11" ht="15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</row>
    <row r="227" spans="1:11" ht="15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</row>
    <row r="228" spans="1:11" ht="15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</row>
    <row r="229" spans="1:11" ht="15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</row>
    <row r="230" spans="1:11" ht="15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</row>
    <row r="231" spans="1:11" ht="15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</row>
    <row r="232" spans="1:11" ht="15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</row>
    <row r="233" spans="1:11" ht="15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</row>
    <row r="234" spans="1:11" ht="15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</row>
    <row r="235" spans="1:11" ht="15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</row>
    <row r="236" spans="1:11" ht="15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</row>
    <row r="237" spans="1:11" ht="15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</row>
    <row r="238" spans="1:11" ht="15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</row>
    <row r="239" spans="1:11" ht="15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</row>
    <row r="240" spans="1:11" ht="15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</row>
    <row r="241" spans="1:11" ht="15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</row>
    <row r="242" spans="1:11" ht="15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</row>
    <row r="243" spans="1:11" ht="15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</row>
    <row r="244" spans="1:11" ht="15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</row>
    <row r="245" spans="1:11" ht="15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</row>
    <row r="246" spans="1:11" ht="15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</row>
    <row r="247" spans="1:11" ht="15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</row>
    <row r="248" spans="1:11" ht="15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</row>
    <row r="249" spans="1:11" ht="15.7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</row>
    <row r="250" spans="1:11" ht="15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</row>
    <row r="251" spans="1:11" ht="15.7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</row>
    <row r="252" spans="1:11" ht="15.7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</row>
    <row r="253" spans="1:11" ht="15.7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</row>
    <row r="254" spans="1:11" ht="15.7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</row>
    <row r="255" spans="1:11" ht="15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</row>
    <row r="256" spans="1:11" ht="15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</row>
    <row r="257" spans="1:11" ht="15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</row>
    <row r="258" spans="1:11" ht="15.7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</row>
    <row r="259" spans="1:11" ht="15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</row>
    <row r="260" spans="1:11" ht="15.7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</row>
    <row r="261" spans="1:11" ht="15.7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</row>
    <row r="262" spans="1:11" ht="15.7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</row>
    <row r="263" spans="1:11" ht="15.7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</row>
    <row r="264" spans="1:11" ht="15.7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</row>
    <row r="265" spans="1:11" ht="15.7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</row>
    <row r="266" spans="1:11" ht="15.7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</row>
    <row r="267" spans="1:11" ht="15.7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</row>
    <row r="268" spans="1:11" ht="15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</row>
    <row r="269" spans="1:11" ht="15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</row>
    <row r="270" spans="1:11" ht="15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</row>
    <row r="271" spans="2:11" ht="15.75">
      <c r="B271" s="8"/>
      <c r="C271" s="8"/>
      <c r="E271" s="8"/>
      <c r="F271" s="8"/>
      <c r="G271" s="8"/>
      <c r="H271" s="8"/>
      <c r="I271" s="8"/>
      <c r="J271" s="8"/>
      <c r="K271" s="8"/>
    </row>
    <row r="272" spans="2:11" ht="15.75">
      <c r="B272" s="8"/>
      <c r="C272" s="8"/>
      <c r="E272" s="8"/>
      <c r="F272" s="8"/>
      <c r="G272" s="8"/>
      <c r="H272" s="8"/>
      <c r="I272" s="8"/>
      <c r="J272" s="8"/>
      <c r="K272" s="8"/>
    </row>
    <row r="273" spans="5:8" ht="15.75">
      <c r="E273" s="8"/>
      <c r="F273" s="8"/>
      <c r="G273" s="8"/>
      <c r="H273" s="8"/>
    </row>
    <row r="274" spans="5:8" ht="15.75">
      <c r="E274" s="8"/>
      <c r="F274" s="8"/>
      <c r="G274" s="8"/>
      <c r="H274" s="8"/>
    </row>
    <row r="275" spans="5:8" ht="15.75">
      <c r="E275" s="8"/>
      <c r="F275" s="8"/>
      <c r="G275" s="8"/>
      <c r="H275" s="8"/>
    </row>
    <row r="276" spans="5:8" ht="15.75">
      <c r="E276" s="8"/>
      <c r="F276" s="8"/>
      <c r="G276" s="8"/>
      <c r="H276" s="8"/>
    </row>
    <row r="277" spans="5:8" ht="15.75">
      <c r="E277" s="8"/>
      <c r="F277" s="8"/>
      <c r="G277" s="8"/>
      <c r="H277" s="8"/>
    </row>
    <row r="278" spans="5:8" ht="15.75">
      <c r="E278" s="8"/>
      <c r="F278" s="8"/>
      <c r="G278" s="8"/>
      <c r="H278" s="8"/>
    </row>
    <row r="279" spans="5:8" ht="15.75">
      <c r="E279" s="8"/>
      <c r="F279" s="8"/>
      <c r="G279" s="8"/>
      <c r="H279" s="8"/>
    </row>
    <row r="280" spans="5:8" ht="15.75">
      <c r="E280" s="8"/>
      <c r="F280" s="8"/>
      <c r="G280" s="8"/>
      <c r="H280" s="8"/>
    </row>
    <row r="281" spans="5:8" ht="15.75">
      <c r="E281" s="8"/>
      <c r="F281" s="8"/>
      <c r="G281" s="8"/>
      <c r="H281" s="8"/>
    </row>
    <row r="282" spans="5:8" ht="15.75">
      <c r="E282" s="8"/>
      <c r="F282" s="8"/>
      <c r="G282" s="8"/>
      <c r="H282" s="8"/>
    </row>
  </sheetData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F82"/>
  <sheetViews>
    <sheetView showZeros="0" workbookViewId="0" topLeftCell="A1">
      <pane xSplit="10095" ySplit="3075" topLeftCell="B10" activePane="bottomLeft" state="split"/>
      <selection pane="topLeft" activeCell="A1" sqref="A1"/>
      <selection pane="topRight" activeCell="D4" sqref="D4"/>
      <selection pane="bottomLeft" activeCell="B25" sqref="A25:B25"/>
      <selection pane="bottomRight" activeCell="B10" sqref="B10"/>
    </sheetView>
  </sheetViews>
  <sheetFormatPr defaultColWidth="9.33203125" defaultRowHeight="12.75"/>
  <cols>
    <col min="1" max="1" width="18" style="43" customWidth="1"/>
    <col min="2" max="4" width="12.83203125" style="44" customWidth="1"/>
    <col min="5" max="6" width="12.83203125" style="45" customWidth="1"/>
    <col min="7" max="13" width="12.83203125" style="44" customWidth="1"/>
    <col min="14" max="14" width="18.66015625" style="44" customWidth="1"/>
    <col min="15" max="15" width="12.83203125" style="44" customWidth="1"/>
    <col min="16" max="16" width="3.83203125" style="43" customWidth="1"/>
    <col min="17" max="30" width="12.83203125" style="43" customWidth="1"/>
    <col min="31" max="31" width="3" style="43" customWidth="1"/>
    <col min="32" max="43" width="12.83203125" style="43" customWidth="1"/>
    <col min="44" max="44" width="20.33203125" style="43" customWidth="1"/>
    <col min="45" max="59" width="12.83203125" style="43" customWidth="1"/>
    <col min="60" max="16384" width="9" style="43" customWidth="1"/>
  </cols>
  <sheetData>
    <row r="1" spans="1:3" ht="15.75">
      <c r="A1" s="23" t="str">
        <f>+'[1]Prices'!A1</f>
        <v>Patricia Levin</v>
      </c>
      <c r="B1" s="24"/>
      <c r="C1" s="51" t="s">
        <v>100</v>
      </c>
    </row>
    <row r="2" spans="1:3" ht="15.75">
      <c r="A2" s="26" t="str">
        <f>+'[1]Prices'!A2</f>
        <v>12/15/01</v>
      </c>
      <c r="B2" s="27"/>
      <c r="C2" s="43" t="s">
        <v>99</v>
      </c>
    </row>
    <row r="3" spans="1:4" ht="15.75">
      <c r="A3" s="29" t="str">
        <f>+'[1]Prices'!A3</f>
        <v>Leticia Arroyo Abad</v>
      </c>
      <c r="B3" s="30"/>
      <c r="D3" s="44" t="s">
        <v>63</v>
      </c>
    </row>
    <row r="4" spans="1:3" ht="15.75">
      <c r="A4" s="26" t="str">
        <f>+'[1]Prices'!A4</f>
        <v>May 2005</v>
      </c>
      <c r="B4" s="27"/>
      <c r="C4" s="43"/>
    </row>
    <row r="5" spans="1:3" ht="15.75">
      <c r="A5" s="50"/>
      <c r="B5" s="50"/>
      <c r="C5" s="43"/>
    </row>
    <row r="6" spans="1:32" s="54" customFormat="1" ht="15">
      <c r="A6" s="52"/>
      <c r="B6" s="53" t="s">
        <v>101</v>
      </c>
      <c r="Q6" s="53" t="s">
        <v>102</v>
      </c>
      <c r="T6" s="55"/>
      <c r="AF6" s="53" t="s">
        <v>103</v>
      </c>
    </row>
    <row r="7" spans="1:45" s="59" customFormat="1" ht="15.75">
      <c r="A7" s="56" t="s">
        <v>104</v>
      </c>
      <c r="B7" s="57" t="s">
        <v>23</v>
      </c>
      <c r="C7" s="57" t="s">
        <v>24</v>
      </c>
      <c r="D7" s="57" t="s">
        <v>25</v>
      </c>
      <c r="E7" s="57" t="s">
        <v>26</v>
      </c>
      <c r="F7" s="57" t="s">
        <v>27</v>
      </c>
      <c r="G7" s="57" t="s">
        <v>31</v>
      </c>
      <c r="H7" s="57" t="s">
        <v>32</v>
      </c>
      <c r="I7" s="57" t="s">
        <v>33</v>
      </c>
      <c r="J7" s="57" t="s">
        <v>28</v>
      </c>
      <c r="K7" s="59" t="s">
        <v>34</v>
      </c>
      <c r="L7" s="57" t="s">
        <v>29</v>
      </c>
      <c r="M7" s="59" t="s">
        <v>35</v>
      </c>
      <c r="N7" s="57" t="s">
        <v>36</v>
      </c>
      <c r="O7" s="57" t="s">
        <v>30</v>
      </c>
      <c r="P7" s="57"/>
      <c r="Q7" s="57" t="s">
        <v>23</v>
      </c>
      <c r="R7" s="57" t="s">
        <v>24</v>
      </c>
      <c r="S7" s="57" t="s">
        <v>25</v>
      </c>
      <c r="T7" s="57" t="s">
        <v>26</v>
      </c>
      <c r="U7" s="57" t="s">
        <v>27</v>
      </c>
      <c r="V7" s="57" t="s">
        <v>31</v>
      </c>
      <c r="W7" s="57" t="s">
        <v>32</v>
      </c>
      <c r="X7" s="57" t="s">
        <v>33</v>
      </c>
      <c r="Y7" s="57" t="s">
        <v>28</v>
      </c>
      <c r="Z7" s="59" t="s">
        <v>34</v>
      </c>
      <c r="AA7" s="57" t="s">
        <v>29</v>
      </c>
      <c r="AB7" s="59" t="s">
        <v>35</v>
      </c>
      <c r="AC7" s="57" t="s">
        <v>36</v>
      </c>
      <c r="AD7" s="57" t="s">
        <v>30</v>
      </c>
      <c r="AE7" s="57"/>
      <c r="AF7" s="57" t="s">
        <v>23</v>
      </c>
      <c r="AG7" s="57" t="s">
        <v>24</v>
      </c>
      <c r="AH7" s="57" t="s">
        <v>25</v>
      </c>
      <c r="AI7" s="57" t="s">
        <v>26</v>
      </c>
      <c r="AJ7" s="57" t="s">
        <v>27</v>
      </c>
      <c r="AK7" s="57" t="s">
        <v>31</v>
      </c>
      <c r="AL7" s="57" t="s">
        <v>32</v>
      </c>
      <c r="AM7" s="57" t="s">
        <v>33</v>
      </c>
      <c r="AN7" s="57" t="s">
        <v>28</v>
      </c>
      <c r="AO7" s="59" t="s">
        <v>34</v>
      </c>
      <c r="AP7" s="57" t="s">
        <v>29</v>
      </c>
      <c r="AQ7" s="59" t="s">
        <v>35</v>
      </c>
      <c r="AR7" s="57" t="s">
        <v>36</v>
      </c>
      <c r="AS7" s="57" t="s">
        <v>30</v>
      </c>
    </row>
    <row r="8" spans="1:45" s="58" customFormat="1" ht="15.75">
      <c r="A8" s="56" t="s">
        <v>37</v>
      </c>
      <c r="B8" s="57" t="s">
        <v>105</v>
      </c>
      <c r="C8" s="57" t="s">
        <v>105</v>
      </c>
      <c r="D8" s="57" t="s">
        <v>105</v>
      </c>
      <c r="E8" s="57" t="s">
        <v>105</v>
      </c>
      <c r="F8" s="57" t="s">
        <v>105</v>
      </c>
      <c r="G8" s="57" t="s">
        <v>105</v>
      </c>
      <c r="H8" s="57" t="s">
        <v>105</v>
      </c>
      <c r="I8" s="57" t="s">
        <v>105</v>
      </c>
      <c r="J8" s="57" t="s">
        <v>105</v>
      </c>
      <c r="K8" s="57" t="s">
        <v>105</v>
      </c>
      <c r="L8" s="57" t="s">
        <v>105</v>
      </c>
      <c r="M8" s="57" t="s">
        <v>105</v>
      </c>
      <c r="N8" s="57" t="s">
        <v>105</v>
      </c>
      <c r="O8" s="57" t="s">
        <v>105</v>
      </c>
      <c r="P8" s="57"/>
      <c r="Q8" s="57" t="s">
        <v>105</v>
      </c>
      <c r="R8" s="57" t="s">
        <v>105</v>
      </c>
      <c r="S8" s="57" t="s">
        <v>105</v>
      </c>
      <c r="T8" s="57" t="s">
        <v>105</v>
      </c>
      <c r="U8" s="57" t="s">
        <v>105</v>
      </c>
      <c r="V8" s="57" t="s">
        <v>105</v>
      </c>
      <c r="W8" s="57" t="s">
        <v>105</v>
      </c>
      <c r="X8" s="57" t="s">
        <v>105</v>
      </c>
      <c r="Y8" s="57" t="s">
        <v>105</v>
      </c>
      <c r="Z8" s="57" t="s">
        <v>105</v>
      </c>
      <c r="AA8" s="57" t="s">
        <v>105</v>
      </c>
      <c r="AB8" s="57" t="s">
        <v>105</v>
      </c>
      <c r="AC8" s="57" t="s">
        <v>105</v>
      </c>
      <c r="AD8" s="57" t="s">
        <v>105</v>
      </c>
      <c r="AE8" s="57"/>
      <c r="AF8" s="57" t="s">
        <v>106</v>
      </c>
      <c r="AG8" s="57" t="s">
        <v>106</v>
      </c>
      <c r="AH8" s="57" t="s">
        <v>106</v>
      </c>
      <c r="AI8" s="57" t="s">
        <v>106</v>
      </c>
      <c r="AJ8" s="57" t="s">
        <v>106</v>
      </c>
      <c r="AK8" s="57" t="s">
        <v>106</v>
      </c>
      <c r="AL8" s="57" t="s">
        <v>106</v>
      </c>
      <c r="AM8" s="57" t="s">
        <v>106</v>
      </c>
      <c r="AN8" s="57" t="s">
        <v>106</v>
      </c>
      <c r="AO8" s="57" t="s">
        <v>106</v>
      </c>
      <c r="AP8" s="57" t="s">
        <v>106</v>
      </c>
      <c r="AQ8" s="57" t="s">
        <v>106</v>
      </c>
      <c r="AR8" s="57" t="s">
        <v>106</v>
      </c>
      <c r="AS8" s="57" t="s">
        <v>106</v>
      </c>
    </row>
    <row r="9" spans="1:45" s="58" customFormat="1" ht="15.75">
      <c r="A9" s="56" t="s">
        <v>38</v>
      </c>
      <c r="B9" s="58" t="s">
        <v>107</v>
      </c>
      <c r="C9" s="58" t="s">
        <v>107</v>
      </c>
      <c r="D9" s="58" t="s">
        <v>107</v>
      </c>
      <c r="E9" s="58" t="s">
        <v>108</v>
      </c>
      <c r="F9" s="58" t="s">
        <v>108</v>
      </c>
      <c r="G9" s="58" t="s">
        <v>108</v>
      </c>
      <c r="H9" s="58" t="s">
        <v>108</v>
      </c>
      <c r="I9" s="58" t="s">
        <v>108</v>
      </c>
      <c r="J9" s="58" t="s">
        <v>108</v>
      </c>
      <c r="K9" s="58" t="s">
        <v>108</v>
      </c>
      <c r="L9" s="58" t="s">
        <v>108</v>
      </c>
      <c r="M9" s="58" t="s">
        <v>108</v>
      </c>
      <c r="N9" s="58" t="s">
        <v>108</v>
      </c>
      <c r="O9" s="58" t="s">
        <v>109</v>
      </c>
      <c r="Q9" s="58" t="s">
        <v>110</v>
      </c>
      <c r="R9" s="58" t="s">
        <v>110</v>
      </c>
      <c r="S9" s="58" t="s">
        <v>110</v>
      </c>
      <c r="T9" s="58" t="s">
        <v>111</v>
      </c>
      <c r="U9" s="58" t="s">
        <v>111</v>
      </c>
      <c r="V9" s="58" t="s">
        <v>111</v>
      </c>
      <c r="W9" s="58" t="s">
        <v>111</v>
      </c>
      <c r="X9" s="58" t="s">
        <v>111</v>
      </c>
      <c r="Y9" s="58" t="s">
        <v>111</v>
      </c>
      <c r="Z9" s="58" t="s">
        <v>111</v>
      </c>
      <c r="AA9" s="58" t="s">
        <v>111</v>
      </c>
      <c r="AB9" s="58" t="s">
        <v>111</v>
      </c>
      <c r="AC9" s="58" t="s">
        <v>111</v>
      </c>
      <c r="AD9" s="58" t="s">
        <v>110</v>
      </c>
      <c r="AF9" s="58" t="s">
        <v>110</v>
      </c>
      <c r="AG9" s="58" t="s">
        <v>110</v>
      </c>
      <c r="AH9" s="58" t="s">
        <v>110</v>
      </c>
      <c r="AI9" s="58" t="s">
        <v>111</v>
      </c>
      <c r="AJ9" s="58" t="s">
        <v>111</v>
      </c>
      <c r="AK9" s="58" t="s">
        <v>111</v>
      </c>
      <c r="AL9" s="58" t="s">
        <v>111</v>
      </c>
      <c r="AM9" s="58" t="s">
        <v>111</v>
      </c>
      <c r="AN9" s="58" t="s">
        <v>111</v>
      </c>
      <c r="AO9" s="58" t="s">
        <v>111</v>
      </c>
      <c r="AP9" s="58" t="s">
        <v>111</v>
      </c>
      <c r="AQ9" s="58" t="s">
        <v>111</v>
      </c>
      <c r="AR9" s="58" t="s">
        <v>111</v>
      </c>
      <c r="AS9" s="58" t="s">
        <v>110</v>
      </c>
    </row>
    <row r="10" spans="1:110" ht="15.75">
      <c r="A10" s="43">
        <v>1788</v>
      </c>
      <c r="B10" s="61"/>
      <c r="C10" s="61">
        <v>0.604</v>
      </c>
      <c r="D10" s="61"/>
      <c r="E10" s="62"/>
      <c r="F10" s="62"/>
      <c r="G10" s="61">
        <v>0.097</v>
      </c>
      <c r="H10" s="61">
        <v>0.333</v>
      </c>
      <c r="I10" s="61">
        <v>0.375</v>
      </c>
      <c r="J10" s="61">
        <v>0.083</v>
      </c>
      <c r="K10" s="61">
        <v>0.02</v>
      </c>
      <c r="L10" s="61">
        <v>0.19</v>
      </c>
      <c r="M10" s="61"/>
      <c r="N10" s="61"/>
      <c r="O10" s="61">
        <v>0.639</v>
      </c>
      <c r="P10" s="63"/>
      <c r="Q10" s="64">
        <f>+B10/35.239</f>
        <v>0</v>
      </c>
      <c r="R10" s="64">
        <f>+C10/35.239</f>
        <v>0.01714010045688016</v>
      </c>
      <c r="S10" s="64">
        <f>+D10/35.239</f>
        <v>0</v>
      </c>
      <c r="T10" s="64">
        <f>+F10/0.45359</f>
        <v>0</v>
      </c>
      <c r="U10" s="64">
        <f aca="true" t="shared" si="0" ref="U10:AC10">+G10/0.45359</f>
        <v>0.21384951167353777</v>
      </c>
      <c r="V10" s="64">
        <f t="shared" si="0"/>
        <v>0.7341431689411143</v>
      </c>
      <c r="W10" s="64">
        <f t="shared" si="0"/>
        <v>0.8267378028616151</v>
      </c>
      <c r="X10" s="64">
        <f t="shared" si="0"/>
        <v>0.18298463370003748</v>
      </c>
      <c r="Y10" s="64">
        <f t="shared" si="0"/>
        <v>0.04409268281928614</v>
      </c>
      <c r="Z10" s="64">
        <f t="shared" si="0"/>
        <v>0.4188804867832183</v>
      </c>
      <c r="AA10" s="64">
        <f t="shared" si="0"/>
        <v>0</v>
      </c>
      <c r="AB10" s="64">
        <f t="shared" si="0"/>
        <v>0</v>
      </c>
      <c r="AC10" s="64">
        <f t="shared" si="0"/>
        <v>1.4087612160761922</v>
      </c>
      <c r="AD10" s="64">
        <f>+O10/3.7854</f>
        <v>0.16880646695197338</v>
      </c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</row>
    <row r="11" spans="1:110" ht="15.75">
      <c r="A11" s="43">
        <v>1789</v>
      </c>
      <c r="B11" s="61"/>
      <c r="C11" s="61"/>
      <c r="D11" s="61"/>
      <c r="E11" s="62"/>
      <c r="F11" s="62"/>
      <c r="G11" s="61"/>
      <c r="H11" s="61">
        <v>0.444</v>
      </c>
      <c r="I11" s="61">
        <v>0.693</v>
      </c>
      <c r="J11" s="61"/>
      <c r="K11" s="61">
        <v>0.028</v>
      </c>
      <c r="L11" s="61"/>
      <c r="M11" s="61"/>
      <c r="N11" s="61"/>
      <c r="O11" s="61">
        <v>0.735</v>
      </c>
      <c r="P11" s="63"/>
      <c r="Q11" s="64">
        <f aca="true" t="shared" si="1" ref="Q11:Q74">+B11/35.239</f>
        <v>0</v>
      </c>
      <c r="R11" s="64">
        <f aca="true" t="shared" si="2" ref="R11:R74">+C11/35.239</f>
        <v>0</v>
      </c>
      <c r="S11" s="64">
        <f aca="true" t="shared" si="3" ref="S11:S74">+D11/35.239</f>
        <v>0</v>
      </c>
      <c r="T11" s="64">
        <f aca="true" t="shared" si="4" ref="T11:T74">+F11/0.45359</f>
        <v>0</v>
      </c>
      <c r="U11" s="64">
        <f aca="true" t="shared" si="5" ref="U11:U74">+G11/0.45359</f>
        <v>0</v>
      </c>
      <c r="V11" s="64">
        <f aca="true" t="shared" si="6" ref="V11:V74">+H11/0.45359</f>
        <v>0.9788575585881524</v>
      </c>
      <c r="W11" s="64">
        <f aca="true" t="shared" si="7" ref="W11:W74">+I11/0.45359</f>
        <v>1.5278114596882646</v>
      </c>
      <c r="X11" s="64">
        <f aca="true" t="shared" si="8" ref="X11:X74">+J11/0.45359</f>
        <v>0</v>
      </c>
      <c r="Y11" s="64">
        <f aca="true" t="shared" si="9" ref="Y11:Y74">+K11/0.45359</f>
        <v>0.0617297559470006</v>
      </c>
      <c r="Z11" s="64">
        <f aca="true" t="shared" si="10" ref="Z11:Z74">+L11/0.45359</f>
        <v>0</v>
      </c>
      <c r="AA11" s="64">
        <f aca="true" t="shared" si="11" ref="AA11:AA74">+M11/0.45359</f>
        <v>0</v>
      </c>
      <c r="AB11" s="64">
        <f aca="true" t="shared" si="12" ref="AB11:AB74">+N11/0.45359</f>
        <v>0</v>
      </c>
      <c r="AC11" s="64">
        <f aca="true" t="shared" si="13" ref="AC11:AC74">+O11/0.45359</f>
        <v>1.6204060936087656</v>
      </c>
      <c r="AD11" s="64">
        <f aca="true" t="shared" si="14" ref="AD11:AD74">+O11/3.7854</f>
        <v>0.19416706292597874</v>
      </c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</row>
    <row r="12" spans="1:110" ht="15.75">
      <c r="A12" s="43">
        <v>1790</v>
      </c>
      <c r="B12" s="61"/>
      <c r="C12" s="61"/>
      <c r="D12" s="61"/>
      <c r="E12" s="62">
        <v>0.0416</v>
      </c>
      <c r="F12" s="62">
        <v>0.0416</v>
      </c>
      <c r="G12" s="61"/>
      <c r="H12" s="61">
        <v>0.416</v>
      </c>
      <c r="I12" s="61">
        <v>0.82</v>
      </c>
      <c r="J12" s="61">
        <v>0.166</v>
      </c>
      <c r="K12" s="61">
        <v>0.028</v>
      </c>
      <c r="L12" s="61">
        <v>0.2</v>
      </c>
      <c r="M12" s="61">
        <v>0.958</v>
      </c>
      <c r="N12" s="61"/>
      <c r="O12" s="61">
        <v>0.867</v>
      </c>
      <c r="P12" s="63"/>
      <c r="Q12" s="64">
        <f t="shared" si="1"/>
        <v>0</v>
      </c>
      <c r="R12" s="64">
        <f t="shared" si="2"/>
        <v>0</v>
      </c>
      <c r="S12" s="64">
        <f t="shared" si="3"/>
        <v>0</v>
      </c>
      <c r="T12" s="64">
        <f t="shared" si="4"/>
        <v>0.09171278026411517</v>
      </c>
      <c r="U12" s="64">
        <f t="shared" si="5"/>
        <v>0</v>
      </c>
      <c r="V12" s="64">
        <f t="shared" si="6"/>
        <v>0.9171278026411517</v>
      </c>
      <c r="W12" s="64">
        <f t="shared" si="7"/>
        <v>1.8077999955907316</v>
      </c>
      <c r="X12" s="64">
        <f t="shared" si="8"/>
        <v>0.36596926740007496</v>
      </c>
      <c r="Y12" s="64">
        <f t="shared" si="9"/>
        <v>0.0617297559470006</v>
      </c>
      <c r="Z12" s="64">
        <f t="shared" si="10"/>
        <v>0.44092682819286144</v>
      </c>
      <c r="AA12" s="64">
        <f t="shared" si="11"/>
        <v>2.112039507043806</v>
      </c>
      <c r="AB12" s="64">
        <f t="shared" si="12"/>
        <v>0</v>
      </c>
      <c r="AC12" s="64">
        <f t="shared" si="13"/>
        <v>1.9114178002160542</v>
      </c>
      <c r="AD12" s="64">
        <f t="shared" si="14"/>
        <v>0.22903788239023617</v>
      </c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</row>
    <row r="13" spans="1:110" ht="15.75">
      <c r="A13" s="43">
        <v>1791</v>
      </c>
      <c r="B13" s="61">
        <v>0.333</v>
      </c>
      <c r="C13" s="61"/>
      <c r="D13" s="61"/>
      <c r="E13" s="62">
        <v>0.0416</v>
      </c>
      <c r="F13" s="62">
        <v>0.0416</v>
      </c>
      <c r="G13" s="61"/>
      <c r="H13" s="61">
        <v>0.378</v>
      </c>
      <c r="I13" s="61">
        <v>0.666</v>
      </c>
      <c r="J13" s="61">
        <v>0.096</v>
      </c>
      <c r="K13" s="61"/>
      <c r="L13" s="61"/>
      <c r="M13" s="61">
        <v>0.833</v>
      </c>
      <c r="N13" s="61"/>
      <c r="O13" s="61">
        <v>0.791</v>
      </c>
      <c r="P13" s="63"/>
      <c r="Q13" s="64">
        <f t="shared" si="1"/>
        <v>0.009449757371094528</v>
      </c>
      <c r="R13" s="64">
        <f t="shared" si="2"/>
        <v>0</v>
      </c>
      <c r="S13" s="64">
        <f t="shared" si="3"/>
        <v>0</v>
      </c>
      <c r="T13" s="64">
        <f t="shared" si="4"/>
        <v>0.09171278026411517</v>
      </c>
      <c r="U13" s="64">
        <f t="shared" si="5"/>
        <v>0</v>
      </c>
      <c r="V13" s="64">
        <f t="shared" si="6"/>
        <v>0.8333517052845081</v>
      </c>
      <c r="W13" s="64">
        <f t="shared" si="7"/>
        <v>1.4682863378822286</v>
      </c>
      <c r="X13" s="64">
        <f t="shared" si="8"/>
        <v>0.21164487753257347</v>
      </c>
      <c r="Y13" s="64">
        <f t="shared" si="9"/>
        <v>0</v>
      </c>
      <c r="Z13" s="64">
        <f t="shared" si="10"/>
        <v>0</v>
      </c>
      <c r="AA13" s="64">
        <f t="shared" si="11"/>
        <v>1.8364602394232676</v>
      </c>
      <c r="AB13" s="64">
        <f t="shared" si="12"/>
        <v>0</v>
      </c>
      <c r="AC13" s="64">
        <f t="shared" si="13"/>
        <v>1.7438656055027668</v>
      </c>
      <c r="AD13" s="64">
        <f t="shared" si="14"/>
        <v>0.20896074391081523</v>
      </c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</row>
    <row r="14" spans="1:110" ht="15.75">
      <c r="A14" s="43">
        <v>1792</v>
      </c>
      <c r="B14" s="61">
        <v>0.333</v>
      </c>
      <c r="C14" s="61"/>
      <c r="D14" s="61"/>
      <c r="E14" s="62">
        <v>0.0416</v>
      </c>
      <c r="F14" s="62">
        <v>0.055</v>
      </c>
      <c r="G14" s="61"/>
      <c r="H14" s="61">
        <v>0.402</v>
      </c>
      <c r="I14" s="61">
        <v>0.764</v>
      </c>
      <c r="J14" s="61"/>
      <c r="K14" s="61"/>
      <c r="L14" s="61"/>
      <c r="M14" s="61">
        <v>0.913</v>
      </c>
      <c r="N14" s="61">
        <v>0.805</v>
      </c>
      <c r="O14" s="61">
        <v>0.787</v>
      </c>
      <c r="P14" s="63"/>
      <c r="Q14" s="64">
        <f t="shared" si="1"/>
        <v>0.009449757371094528</v>
      </c>
      <c r="R14" s="64">
        <f t="shared" si="2"/>
        <v>0</v>
      </c>
      <c r="S14" s="64">
        <f t="shared" si="3"/>
        <v>0</v>
      </c>
      <c r="T14" s="64">
        <f t="shared" si="4"/>
        <v>0.12125487775303688</v>
      </c>
      <c r="U14" s="64">
        <f t="shared" si="5"/>
        <v>0</v>
      </c>
      <c r="V14" s="64">
        <f t="shared" si="6"/>
        <v>0.8862629246676514</v>
      </c>
      <c r="W14" s="64">
        <f t="shared" si="7"/>
        <v>1.6843404836967306</v>
      </c>
      <c r="X14" s="64">
        <f t="shared" si="8"/>
        <v>0</v>
      </c>
      <c r="Y14" s="64">
        <f t="shared" si="9"/>
        <v>0</v>
      </c>
      <c r="Z14" s="64">
        <f t="shared" si="10"/>
        <v>0</v>
      </c>
      <c r="AA14" s="64">
        <f t="shared" si="11"/>
        <v>2.012830970700412</v>
      </c>
      <c r="AB14" s="64">
        <f t="shared" si="12"/>
        <v>1.7747304834762672</v>
      </c>
      <c r="AC14" s="64">
        <f t="shared" si="13"/>
        <v>1.7350470689389097</v>
      </c>
      <c r="AD14" s="64">
        <f t="shared" si="14"/>
        <v>0.20790405241189835</v>
      </c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</row>
    <row r="15" spans="1:110" ht="15.75">
      <c r="A15" s="43">
        <v>1793</v>
      </c>
      <c r="B15" s="61"/>
      <c r="C15" s="61"/>
      <c r="D15" s="61"/>
      <c r="E15" s="62"/>
      <c r="F15" s="62">
        <v>0.028</v>
      </c>
      <c r="G15" s="61"/>
      <c r="H15" s="61">
        <v>0.388</v>
      </c>
      <c r="I15" s="61">
        <v>0.75</v>
      </c>
      <c r="J15" s="61"/>
      <c r="K15" s="61"/>
      <c r="L15" s="61"/>
      <c r="M15" s="61">
        <v>1</v>
      </c>
      <c r="N15" s="61"/>
      <c r="O15" s="61">
        <v>0.833</v>
      </c>
      <c r="P15" s="63"/>
      <c r="Q15" s="64">
        <f t="shared" si="1"/>
        <v>0</v>
      </c>
      <c r="R15" s="64">
        <f t="shared" si="2"/>
        <v>0</v>
      </c>
      <c r="S15" s="64">
        <f t="shared" si="3"/>
        <v>0</v>
      </c>
      <c r="T15" s="64">
        <f t="shared" si="4"/>
        <v>0.0617297559470006</v>
      </c>
      <c r="U15" s="64">
        <f t="shared" si="5"/>
        <v>0</v>
      </c>
      <c r="V15" s="64">
        <f t="shared" si="6"/>
        <v>0.8553980466941511</v>
      </c>
      <c r="W15" s="64">
        <f t="shared" si="7"/>
        <v>1.6534756057232303</v>
      </c>
      <c r="X15" s="64">
        <f t="shared" si="8"/>
        <v>0</v>
      </c>
      <c r="Y15" s="64">
        <f t="shared" si="9"/>
        <v>0</v>
      </c>
      <c r="Z15" s="64">
        <f t="shared" si="10"/>
        <v>0</v>
      </c>
      <c r="AA15" s="64">
        <f t="shared" si="11"/>
        <v>2.204634140964307</v>
      </c>
      <c r="AB15" s="64">
        <f t="shared" si="12"/>
        <v>0</v>
      </c>
      <c r="AC15" s="64">
        <f t="shared" si="13"/>
        <v>1.8364602394232676</v>
      </c>
      <c r="AD15" s="64">
        <f t="shared" si="14"/>
        <v>0.22005600464944258</v>
      </c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</row>
    <row r="16" spans="1:110" ht="15.75">
      <c r="A16" s="43">
        <v>1794</v>
      </c>
      <c r="B16" s="61"/>
      <c r="C16" s="61"/>
      <c r="D16" s="61"/>
      <c r="E16" s="62"/>
      <c r="F16" s="62"/>
      <c r="G16" s="61"/>
      <c r="H16" s="61"/>
      <c r="I16" s="61"/>
      <c r="J16" s="61"/>
      <c r="K16" s="61"/>
      <c r="L16" s="61"/>
      <c r="M16" s="61"/>
      <c r="N16" s="61"/>
      <c r="O16" s="61"/>
      <c r="P16" s="63"/>
      <c r="Q16" s="64">
        <f t="shared" si="1"/>
        <v>0</v>
      </c>
      <c r="R16" s="64">
        <f t="shared" si="2"/>
        <v>0</v>
      </c>
      <c r="S16" s="64">
        <f t="shared" si="3"/>
        <v>0</v>
      </c>
      <c r="T16" s="64">
        <f t="shared" si="4"/>
        <v>0</v>
      </c>
      <c r="U16" s="64">
        <f t="shared" si="5"/>
        <v>0</v>
      </c>
      <c r="V16" s="64">
        <f t="shared" si="6"/>
        <v>0</v>
      </c>
      <c r="W16" s="64">
        <f t="shared" si="7"/>
        <v>0</v>
      </c>
      <c r="X16" s="64">
        <f t="shared" si="8"/>
        <v>0</v>
      </c>
      <c r="Y16" s="64">
        <f t="shared" si="9"/>
        <v>0</v>
      </c>
      <c r="Z16" s="64">
        <f t="shared" si="10"/>
        <v>0</v>
      </c>
      <c r="AA16" s="64">
        <f t="shared" si="11"/>
        <v>0</v>
      </c>
      <c r="AB16" s="64">
        <f t="shared" si="12"/>
        <v>0</v>
      </c>
      <c r="AC16" s="64">
        <f t="shared" si="13"/>
        <v>0</v>
      </c>
      <c r="AD16" s="64">
        <f t="shared" si="14"/>
        <v>0</v>
      </c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</row>
    <row r="17" spans="1:110" ht="15.75">
      <c r="A17" s="43">
        <v>1795</v>
      </c>
      <c r="B17" s="61">
        <v>0.384</v>
      </c>
      <c r="C17" s="61">
        <v>0.977</v>
      </c>
      <c r="D17" s="61">
        <v>0.898</v>
      </c>
      <c r="E17" s="62">
        <v>0.0414</v>
      </c>
      <c r="F17" s="62">
        <v>0.06</v>
      </c>
      <c r="G17" s="61">
        <v>0.1</v>
      </c>
      <c r="H17" s="61">
        <v>0.295</v>
      </c>
      <c r="I17" s="61">
        <v>0.658</v>
      </c>
      <c r="J17" s="61">
        <v>0.227</v>
      </c>
      <c r="K17" s="61">
        <v>0.024</v>
      </c>
      <c r="L17" s="61">
        <v>0.178</v>
      </c>
      <c r="M17" s="61">
        <v>1</v>
      </c>
      <c r="N17" s="61">
        <v>0.705</v>
      </c>
      <c r="O17" s="61">
        <v>0.746</v>
      </c>
      <c r="P17" s="63"/>
      <c r="Q17" s="64">
        <f t="shared" si="1"/>
        <v>0.010897017509009906</v>
      </c>
      <c r="R17" s="64">
        <f t="shared" si="2"/>
        <v>0.027724963818496554</v>
      </c>
      <c r="S17" s="64">
        <f t="shared" si="3"/>
        <v>0.025483129487215872</v>
      </c>
      <c r="T17" s="64">
        <f t="shared" si="4"/>
        <v>0.13227804845785843</v>
      </c>
      <c r="U17" s="64">
        <f t="shared" si="5"/>
        <v>0.22046341409643072</v>
      </c>
      <c r="V17" s="64">
        <f t="shared" si="6"/>
        <v>0.6503670715844705</v>
      </c>
      <c r="W17" s="64">
        <f t="shared" si="7"/>
        <v>1.4506492647545142</v>
      </c>
      <c r="X17" s="64">
        <f t="shared" si="8"/>
        <v>0.5004519499988977</v>
      </c>
      <c r="Y17" s="64">
        <f t="shared" si="9"/>
        <v>0.05291121938314337</v>
      </c>
      <c r="Z17" s="64">
        <f t="shared" si="10"/>
        <v>0.39242487709164664</v>
      </c>
      <c r="AA17" s="64">
        <f t="shared" si="11"/>
        <v>2.204634140964307</v>
      </c>
      <c r="AB17" s="64">
        <f t="shared" si="12"/>
        <v>1.5542670693798364</v>
      </c>
      <c r="AC17" s="64">
        <f t="shared" si="13"/>
        <v>1.644657069159373</v>
      </c>
      <c r="AD17" s="64">
        <f t="shared" si="14"/>
        <v>0.19707296454800022</v>
      </c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</row>
    <row r="18" spans="1:110" ht="15.75">
      <c r="A18" s="43">
        <v>1796</v>
      </c>
      <c r="B18" s="61"/>
      <c r="C18" s="61"/>
      <c r="D18" s="61"/>
      <c r="E18" s="62">
        <v>0.055</v>
      </c>
      <c r="F18" s="62"/>
      <c r="G18" s="61">
        <v>0.146</v>
      </c>
      <c r="H18" s="61">
        <v>0.5</v>
      </c>
      <c r="I18" s="61">
        <v>0.833</v>
      </c>
      <c r="J18" s="61">
        <v>0.166</v>
      </c>
      <c r="K18" s="61">
        <v>0.063</v>
      </c>
      <c r="L18" s="61">
        <v>0.191</v>
      </c>
      <c r="M18" s="61">
        <v>1</v>
      </c>
      <c r="N18" s="61">
        <v>0.75</v>
      </c>
      <c r="O18" s="61">
        <v>1</v>
      </c>
      <c r="P18" s="63"/>
      <c r="Q18" s="64">
        <f t="shared" si="1"/>
        <v>0</v>
      </c>
      <c r="R18" s="64">
        <f t="shared" si="2"/>
        <v>0</v>
      </c>
      <c r="S18" s="64">
        <f t="shared" si="3"/>
        <v>0</v>
      </c>
      <c r="T18" s="64">
        <f t="shared" si="4"/>
        <v>0</v>
      </c>
      <c r="U18" s="64">
        <f t="shared" si="5"/>
        <v>0.3218765845807888</v>
      </c>
      <c r="V18" s="64">
        <f t="shared" si="6"/>
        <v>1.1023170704821534</v>
      </c>
      <c r="W18" s="64">
        <f t="shared" si="7"/>
        <v>1.8364602394232676</v>
      </c>
      <c r="X18" s="64">
        <f t="shared" si="8"/>
        <v>0.36596926740007496</v>
      </c>
      <c r="Y18" s="64">
        <f t="shared" si="9"/>
        <v>0.13889195088075135</v>
      </c>
      <c r="Z18" s="64">
        <f t="shared" si="10"/>
        <v>0.42108512092418265</v>
      </c>
      <c r="AA18" s="64">
        <f t="shared" si="11"/>
        <v>2.204634140964307</v>
      </c>
      <c r="AB18" s="64">
        <f t="shared" si="12"/>
        <v>1.6534756057232303</v>
      </c>
      <c r="AC18" s="64">
        <f t="shared" si="13"/>
        <v>2.204634140964307</v>
      </c>
      <c r="AD18" s="64">
        <f t="shared" si="14"/>
        <v>0.2641728747292228</v>
      </c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</row>
    <row r="19" spans="1:110" ht="15.75">
      <c r="A19" s="43">
        <v>1797</v>
      </c>
      <c r="B19" s="61">
        <v>0.367</v>
      </c>
      <c r="C19" s="61"/>
      <c r="D19" s="61">
        <v>4.375</v>
      </c>
      <c r="E19" s="62">
        <v>0.0527</v>
      </c>
      <c r="F19" s="62">
        <v>0.062</v>
      </c>
      <c r="G19" s="61"/>
      <c r="H19" s="61">
        <v>0.5</v>
      </c>
      <c r="I19" s="61">
        <v>0.837</v>
      </c>
      <c r="J19" s="61">
        <v>0.194</v>
      </c>
      <c r="K19" s="61">
        <v>0.048</v>
      </c>
      <c r="L19" s="61">
        <v>0.25</v>
      </c>
      <c r="M19" s="61">
        <v>0.888</v>
      </c>
      <c r="N19" s="61">
        <v>0.583</v>
      </c>
      <c r="O19" s="61">
        <v>0.807</v>
      </c>
      <c r="P19" s="63"/>
      <c r="Q19" s="64">
        <f t="shared" si="1"/>
        <v>0.010414597463038112</v>
      </c>
      <c r="R19" s="64">
        <f t="shared" si="2"/>
        <v>0</v>
      </c>
      <c r="S19" s="64">
        <f t="shared" si="3"/>
        <v>0.12415221771332899</v>
      </c>
      <c r="T19" s="64">
        <f t="shared" si="4"/>
        <v>0.13668731673978704</v>
      </c>
      <c r="U19" s="64">
        <f t="shared" si="5"/>
        <v>0</v>
      </c>
      <c r="V19" s="64">
        <f t="shared" si="6"/>
        <v>1.1023170704821534</v>
      </c>
      <c r="W19" s="64">
        <f t="shared" si="7"/>
        <v>1.845278775987125</v>
      </c>
      <c r="X19" s="64">
        <f t="shared" si="8"/>
        <v>0.42769902334707555</v>
      </c>
      <c r="Y19" s="64">
        <f t="shared" si="9"/>
        <v>0.10582243876628673</v>
      </c>
      <c r="Z19" s="64">
        <f t="shared" si="10"/>
        <v>0.5511585352410767</v>
      </c>
      <c r="AA19" s="64">
        <f t="shared" si="11"/>
        <v>1.9577151171763048</v>
      </c>
      <c r="AB19" s="64">
        <f t="shared" si="12"/>
        <v>1.2853017041821908</v>
      </c>
      <c r="AC19" s="64">
        <f t="shared" si="13"/>
        <v>1.779139751758196</v>
      </c>
      <c r="AD19" s="64">
        <f t="shared" si="14"/>
        <v>0.2131875099064828</v>
      </c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</row>
    <row r="20" spans="1:110" ht="15.75">
      <c r="A20" s="43">
        <v>1798</v>
      </c>
      <c r="B20" s="61">
        <v>0.394</v>
      </c>
      <c r="C20" s="61"/>
      <c r="D20" s="61">
        <v>5</v>
      </c>
      <c r="E20" s="62">
        <v>0.0588</v>
      </c>
      <c r="F20" s="62">
        <v>0.065</v>
      </c>
      <c r="G20" s="61"/>
      <c r="H20" s="61">
        <v>0.5</v>
      </c>
      <c r="I20" s="61">
        <v>0.833</v>
      </c>
      <c r="J20" s="61">
        <v>0.25</v>
      </c>
      <c r="K20" s="61"/>
      <c r="L20" s="61">
        <v>0.208</v>
      </c>
      <c r="M20" s="61">
        <v>0.837</v>
      </c>
      <c r="N20" s="61"/>
      <c r="O20" s="61">
        <v>1</v>
      </c>
      <c r="P20" s="63"/>
      <c r="Q20" s="64">
        <f t="shared" si="1"/>
        <v>0.011180794006640371</v>
      </c>
      <c r="R20" s="64">
        <f t="shared" si="2"/>
        <v>0</v>
      </c>
      <c r="S20" s="64">
        <f t="shared" si="3"/>
        <v>0.14188824881523313</v>
      </c>
      <c r="T20" s="64">
        <f t="shared" si="4"/>
        <v>0.14330121916267996</v>
      </c>
      <c r="U20" s="64">
        <f t="shared" si="5"/>
        <v>0</v>
      </c>
      <c r="V20" s="64">
        <f t="shared" si="6"/>
        <v>1.1023170704821534</v>
      </c>
      <c r="W20" s="64">
        <f t="shared" si="7"/>
        <v>1.8364602394232676</v>
      </c>
      <c r="X20" s="64">
        <f t="shared" si="8"/>
        <v>0.5511585352410767</v>
      </c>
      <c r="Y20" s="64">
        <f t="shared" si="9"/>
        <v>0</v>
      </c>
      <c r="Z20" s="64">
        <f t="shared" si="10"/>
        <v>0.45856390132057584</v>
      </c>
      <c r="AA20" s="64">
        <f t="shared" si="11"/>
        <v>1.845278775987125</v>
      </c>
      <c r="AB20" s="64">
        <f t="shared" si="12"/>
        <v>0</v>
      </c>
      <c r="AC20" s="64">
        <f t="shared" si="13"/>
        <v>2.204634140964307</v>
      </c>
      <c r="AD20" s="64">
        <f t="shared" si="14"/>
        <v>0.2641728747292228</v>
      </c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</row>
    <row r="21" spans="1:110" ht="15.75">
      <c r="A21" s="43">
        <v>1799</v>
      </c>
      <c r="B21" s="61">
        <v>0.333</v>
      </c>
      <c r="C21" s="61">
        <v>0.5</v>
      </c>
      <c r="D21" s="61">
        <v>4</v>
      </c>
      <c r="E21" s="62">
        <v>0.0417</v>
      </c>
      <c r="F21" s="62">
        <v>0.04</v>
      </c>
      <c r="G21" s="61">
        <v>0.125</v>
      </c>
      <c r="H21" s="61">
        <v>0.541</v>
      </c>
      <c r="I21" s="61">
        <v>1.25</v>
      </c>
      <c r="J21" s="61">
        <v>0.166</v>
      </c>
      <c r="K21" s="61">
        <v>0.036</v>
      </c>
      <c r="L21" s="61">
        <v>0.166</v>
      </c>
      <c r="M21" s="61"/>
      <c r="N21" s="61"/>
      <c r="O21" s="61">
        <v>0.666</v>
      </c>
      <c r="P21" s="63"/>
      <c r="Q21" s="64">
        <f t="shared" si="1"/>
        <v>0.009449757371094528</v>
      </c>
      <c r="R21" s="64">
        <f t="shared" si="2"/>
        <v>0.014188824881523314</v>
      </c>
      <c r="S21" s="64">
        <f t="shared" si="3"/>
        <v>0.11351059905218651</v>
      </c>
      <c r="T21" s="64">
        <f t="shared" si="4"/>
        <v>0.08818536563857228</v>
      </c>
      <c r="U21" s="64">
        <f t="shared" si="5"/>
        <v>0.27557926762053836</v>
      </c>
      <c r="V21" s="64">
        <f t="shared" si="6"/>
        <v>1.1927070702616902</v>
      </c>
      <c r="W21" s="64">
        <f t="shared" si="7"/>
        <v>2.7557926762053837</v>
      </c>
      <c r="X21" s="64">
        <f t="shared" si="8"/>
        <v>0.36596926740007496</v>
      </c>
      <c r="Y21" s="64">
        <f t="shared" si="9"/>
        <v>0.07936682907471504</v>
      </c>
      <c r="Z21" s="64">
        <f t="shared" si="10"/>
        <v>0.36596926740007496</v>
      </c>
      <c r="AA21" s="64">
        <f t="shared" si="11"/>
        <v>0</v>
      </c>
      <c r="AB21" s="64">
        <f t="shared" si="12"/>
        <v>0</v>
      </c>
      <c r="AC21" s="64">
        <f t="shared" si="13"/>
        <v>1.4682863378822286</v>
      </c>
      <c r="AD21" s="64">
        <f t="shared" si="14"/>
        <v>0.1759391345696624</v>
      </c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</row>
    <row r="22" spans="1:110" ht="15.75">
      <c r="A22" s="43">
        <v>1800</v>
      </c>
      <c r="B22" s="61">
        <v>0.3</v>
      </c>
      <c r="C22" s="61">
        <v>0.638</v>
      </c>
      <c r="D22" s="61"/>
      <c r="E22" s="62">
        <v>0.053</v>
      </c>
      <c r="F22" s="62">
        <v>0.033</v>
      </c>
      <c r="G22" s="61"/>
      <c r="H22" s="61"/>
      <c r="I22" s="61"/>
      <c r="J22" s="61">
        <v>0.098</v>
      </c>
      <c r="K22" s="61">
        <v>0.015</v>
      </c>
      <c r="L22" s="61"/>
      <c r="M22" s="61"/>
      <c r="N22" s="61"/>
      <c r="O22" s="61">
        <v>0.55</v>
      </c>
      <c r="P22" s="63"/>
      <c r="Q22" s="64">
        <f t="shared" si="1"/>
        <v>0.008513294928913989</v>
      </c>
      <c r="R22" s="64">
        <f t="shared" si="2"/>
        <v>0.018104940548823747</v>
      </c>
      <c r="S22" s="64">
        <f t="shared" si="3"/>
        <v>0</v>
      </c>
      <c r="T22" s="64">
        <f t="shared" si="4"/>
        <v>0.07275292665182213</v>
      </c>
      <c r="U22" s="64">
        <f t="shared" si="5"/>
        <v>0</v>
      </c>
      <c r="V22" s="64">
        <f t="shared" si="6"/>
        <v>0</v>
      </c>
      <c r="W22" s="64">
        <f t="shared" si="7"/>
        <v>0</v>
      </c>
      <c r="X22" s="64">
        <f t="shared" si="8"/>
        <v>0.2160541458145021</v>
      </c>
      <c r="Y22" s="64">
        <f t="shared" si="9"/>
        <v>0.03306951211446461</v>
      </c>
      <c r="Z22" s="64">
        <f t="shared" si="10"/>
        <v>0</v>
      </c>
      <c r="AA22" s="64">
        <f t="shared" si="11"/>
        <v>0</v>
      </c>
      <c r="AB22" s="64">
        <f t="shared" si="12"/>
        <v>0</v>
      </c>
      <c r="AC22" s="64">
        <f t="shared" si="13"/>
        <v>1.212548777530369</v>
      </c>
      <c r="AD22" s="64">
        <f t="shared" si="14"/>
        <v>0.14529508110107256</v>
      </c>
      <c r="AE22" s="63"/>
      <c r="AF22" s="64">
        <f>+Q22/'Silver conversion'!$D10</f>
        <v>0.2138972000147115</v>
      </c>
      <c r="AG22" s="64">
        <f>+R22/'Silver conversion'!$D10</f>
        <v>0.45488804536461974</v>
      </c>
      <c r="AH22" s="64">
        <f>+S22/'Silver conversion'!$D10</f>
        <v>0</v>
      </c>
      <c r="AI22" s="64">
        <f>+T22/'Silver conversion'!$D10</f>
        <v>1.8279229644503316</v>
      </c>
      <c r="AJ22" s="64">
        <f>+U22/'Silver conversion'!$D10</f>
        <v>0</v>
      </c>
      <c r="AK22" s="64">
        <f>+V22/'Silver conversion'!$D10</f>
        <v>0</v>
      </c>
      <c r="AL22" s="64">
        <f>+W22/'Silver conversion'!$D10</f>
        <v>0</v>
      </c>
      <c r="AM22" s="64">
        <f>+X22/'Silver conversion'!$D10</f>
        <v>5.428377288367652</v>
      </c>
      <c r="AN22" s="64">
        <f>+Y22/'Silver conversion'!$D10</f>
        <v>0.8308740747501508</v>
      </c>
      <c r="AO22" s="64">
        <f>+Z22/'Silver conversion'!$D10</f>
        <v>0</v>
      </c>
      <c r="AP22" s="64">
        <f>+AA22/'Silver conversion'!$D10</f>
        <v>0</v>
      </c>
      <c r="AQ22" s="64">
        <f>+AB22/'Silver conversion'!$D10</f>
        <v>0</v>
      </c>
      <c r="AR22" s="64">
        <f>+AC22/'Silver conversion'!$D10</f>
        <v>30.465382740838862</v>
      </c>
      <c r="AS22" s="64">
        <f>+AD22/'Silver conversion'!$D10</f>
        <v>3.650550260848814</v>
      </c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</row>
    <row r="23" spans="1:110" ht="15.75">
      <c r="A23" s="43">
        <v>1801</v>
      </c>
      <c r="B23" s="61">
        <v>0.316</v>
      </c>
      <c r="C23" s="61">
        <v>0.55</v>
      </c>
      <c r="D23" s="61">
        <v>3.6</v>
      </c>
      <c r="E23" s="62">
        <v>0.0388</v>
      </c>
      <c r="F23" s="62">
        <v>0.033</v>
      </c>
      <c r="G23" s="61">
        <v>0.133</v>
      </c>
      <c r="H23" s="61"/>
      <c r="I23" s="61"/>
      <c r="J23" s="61">
        <v>0.1</v>
      </c>
      <c r="K23" s="61">
        <v>0.017</v>
      </c>
      <c r="L23" s="61">
        <v>0.133</v>
      </c>
      <c r="M23" s="61"/>
      <c r="N23" s="61"/>
      <c r="O23" s="61">
        <v>0.433</v>
      </c>
      <c r="P23" s="63"/>
      <c r="Q23" s="64">
        <f t="shared" si="1"/>
        <v>0.008967337325122735</v>
      </c>
      <c r="R23" s="64">
        <f t="shared" si="2"/>
        <v>0.015607707369675646</v>
      </c>
      <c r="S23" s="64">
        <f t="shared" si="3"/>
        <v>0.10215953914696786</v>
      </c>
      <c r="T23" s="64">
        <f t="shared" si="4"/>
        <v>0.07275292665182213</v>
      </c>
      <c r="U23" s="64">
        <f t="shared" si="5"/>
        <v>0.29321634074825287</v>
      </c>
      <c r="V23" s="64">
        <f t="shared" si="6"/>
        <v>0</v>
      </c>
      <c r="W23" s="64">
        <f t="shared" si="7"/>
        <v>0</v>
      </c>
      <c r="X23" s="64">
        <f t="shared" si="8"/>
        <v>0.22046341409643072</v>
      </c>
      <c r="Y23" s="64">
        <f t="shared" si="9"/>
        <v>0.03747878039639322</v>
      </c>
      <c r="Z23" s="64">
        <f t="shared" si="10"/>
        <v>0.29321634074825287</v>
      </c>
      <c r="AA23" s="64">
        <f t="shared" si="11"/>
        <v>0</v>
      </c>
      <c r="AB23" s="64">
        <f t="shared" si="12"/>
        <v>0</v>
      </c>
      <c r="AC23" s="64">
        <f t="shared" si="13"/>
        <v>0.954606583037545</v>
      </c>
      <c r="AD23" s="64">
        <f t="shared" si="14"/>
        <v>0.11438685475775347</v>
      </c>
      <c r="AE23" s="63"/>
      <c r="AF23" s="64">
        <f>+Q23/'Silver conversion'!$D11</f>
        <v>0.22228125359990653</v>
      </c>
      <c r="AG23" s="64">
        <f>+R23/'Silver conversion'!$D11</f>
        <v>0.3868819287340145</v>
      </c>
      <c r="AH23" s="64">
        <f>+S23/'Silver conversion'!$D11</f>
        <v>2.5323180789862767</v>
      </c>
      <c r="AI23" s="64">
        <f>+T23/'Silver conversion'!$D11</f>
        <v>1.8033905888566242</v>
      </c>
      <c r="AJ23" s="64">
        <f>+U23/'Silver conversion'!$D11</f>
        <v>7.268210555088819</v>
      </c>
      <c r="AK23" s="64">
        <f>+V23/'Silver conversion'!$D11</f>
        <v>0</v>
      </c>
      <c r="AL23" s="64">
        <f>+W23/'Silver conversion'!$D11</f>
        <v>0</v>
      </c>
      <c r="AM23" s="64">
        <f>+X23/'Silver conversion'!$D11</f>
        <v>5.464819966232195</v>
      </c>
      <c r="AN23" s="64">
        <f>+Y23/'Silver conversion'!$D11</f>
        <v>0.9290193942594731</v>
      </c>
      <c r="AO23" s="64">
        <f>+Z23/'Silver conversion'!$D11</f>
        <v>7.268210555088819</v>
      </c>
      <c r="AP23" s="64">
        <f>+AA23/'Silver conversion'!$D11</f>
        <v>0</v>
      </c>
      <c r="AQ23" s="64">
        <f>+AB23/'Silver conversion'!$D11</f>
        <v>0</v>
      </c>
      <c r="AR23" s="64">
        <f>+AC23/'Silver conversion'!$D11</f>
        <v>23.662670453785402</v>
      </c>
      <c r="AS23" s="64">
        <f>+AD23/'Silver conversion'!$D11</f>
        <v>2.835407272978422</v>
      </c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</row>
    <row r="24" spans="1:110" ht="15.75">
      <c r="A24" s="43">
        <v>1802</v>
      </c>
      <c r="B24" s="61">
        <v>0.29</v>
      </c>
      <c r="C24" s="61">
        <v>0.573</v>
      </c>
      <c r="D24" s="61">
        <v>4.37</v>
      </c>
      <c r="E24" s="62">
        <v>0.0417</v>
      </c>
      <c r="F24" s="62">
        <v>0.033</v>
      </c>
      <c r="G24" s="61">
        <v>0.123</v>
      </c>
      <c r="H24" s="61"/>
      <c r="I24" s="61"/>
      <c r="J24" s="61">
        <v>0.088</v>
      </c>
      <c r="K24" s="61">
        <v>0.022</v>
      </c>
      <c r="L24" s="61"/>
      <c r="M24" s="61"/>
      <c r="N24" s="61"/>
      <c r="O24" s="61">
        <v>0.5</v>
      </c>
      <c r="P24" s="63"/>
      <c r="Q24" s="64">
        <f t="shared" si="1"/>
        <v>0.008229518431283521</v>
      </c>
      <c r="R24" s="64">
        <f t="shared" si="2"/>
        <v>0.016260393314225716</v>
      </c>
      <c r="S24" s="64">
        <f t="shared" si="3"/>
        <v>0.12401032946451376</v>
      </c>
      <c r="T24" s="64">
        <f t="shared" si="4"/>
        <v>0.07275292665182213</v>
      </c>
      <c r="U24" s="64">
        <f t="shared" si="5"/>
        <v>0.27116999933860975</v>
      </c>
      <c r="V24" s="64">
        <f t="shared" si="6"/>
        <v>0</v>
      </c>
      <c r="W24" s="64">
        <f t="shared" si="7"/>
        <v>0</v>
      </c>
      <c r="X24" s="64">
        <f t="shared" si="8"/>
        <v>0.194007804404859</v>
      </c>
      <c r="Y24" s="64">
        <f t="shared" si="9"/>
        <v>0.04850195110121475</v>
      </c>
      <c r="Z24" s="64">
        <f t="shared" si="10"/>
        <v>0</v>
      </c>
      <c r="AA24" s="64">
        <f t="shared" si="11"/>
        <v>0</v>
      </c>
      <c r="AB24" s="64">
        <f t="shared" si="12"/>
        <v>0</v>
      </c>
      <c r="AC24" s="64">
        <f t="shared" si="13"/>
        <v>1.1023170704821534</v>
      </c>
      <c r="AD24" s="64">
        <f t="shared" si="14"/>
        <v>0.1320864373646114</v>
      </c>
      <c r="AE24" s="63"/>
      <c r="AF24" s="64">
        <f>+Q24/'Silver conversion'!$D12</f>
        <v>0.20129078571873787</v>
      </c>
      <c r="AG24" s="64">
        <f>+R24/'Silver conversion'!$D12</f>
        <v>0.39772282833392</v>
      </c>
      <c r="AH24" s="64">
        <f>+S24/'Silver conversion'!$D12</f>
        <v>3.0332439089340846</v>
      </c>
      <c r="AI24" s="64">
        <f>+T24/'Silver conversion'!$D12</f>
        <v>1.779507985961087</v>
      </c>
      <c r="AJ24" s="64">
        <f>+U24/'Silver conversion'!$D12</f>
        <v>6.632711584036778</v>
      </c>
      <c r="AK24" s="64">
        <f>+V24/'Silver conversion'!$D12</f>
        <v>0</v>
      </c>
      <c r="AL24" s="64">
        <f>+W24/'Silver conversion'!$D12</f>
        <v>0</v>
      </c>
      <c r="AM24" s="64">
        <f>+X24/'Silver conversion'!$D12</f>
        <v>4.745354629229565</v>
      </c>
      <c r="AN24" s="64">
        <f>+Y24/'Silver conversion'!$D12</f>
        <v>1.1863386573073913</v>
      </c>
      <c r="AO24" s="64">
        <f>+Z24/'Silver conversion'!$D12</f>
        <v>0</v>
      </c>
      <c r="AP24" s="64">
        <f>+AA24/'Silver conversion'!$D12</f>
        <v>0</v>
      </c>
      <c r="AQ24" s="64">
        <f>+AB24/'Silver conversion'!$D12</f>
        <v>0</v>
      </c>
      <c r="AR24" s="64">
        <f>+AC24/'Silver conversion'!$D12</f>
        <v>26.962242211531617</v>
      </c>
      <c r="AS24" s="64">
        <f>+AD24/'Silver conversion'!$D12</f>
        <v>3.230782333367313</v>
      </c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</row>
    <row r="25" spans="1:110" ht="15.75">
      <c r="A25" s="43">
        <v>1803</v>
      </c>
      <c r="B25" s="61">
        <v>0.333</v>
      </c>
      <c r="C25" s="61">
        <v>0.56</v>
      </c>
      <c r="D25" s="61">
        <v>4.33</v>
      </c>
      <c r="E25" s="62">
        <v>0.046</v>
      </c>
      <c r="F25" s="62">
        <v>0.032</v>
      </c>
      <c r="G25" s="61"/>
      <c r="H25" s="61"/>
      <c r="I25" s="61"/>
      <c r="J25" s="61">
        <v>0.103</v>
      </c>
      <c r="K25" s="61">
        <v>0.022</v>
      </c>
      <c r="L25" s="61"/>
      <c r="M25" s="61"/>
      <c r="N25" s="61"/>
      <c r="O25" s="61">
        <v>0.517</v>
      </c>
      <c r="P25" s="63"/>
      <c r="Q25" s="64">
        <f t="shared" si="1"/>
        <v>0.009449757371094528</v>
      </c>
      <c r="R25" s="64">
        <f t="shared" si="2"/>
        <v>0.015891483867306114</v>
      </c>
      <c r="S25" s="64">
        <f t="shared" si="3"/>
        <v>0.12287522347399189</v>
      </c>
      <c r="T25" s="64">
        <f t="shared" si="4"/>
        <v>0.07054829251085783</v>
      </c>
      <c r="U25" s="64">
        <f t="shared" si="5"/>
        <v>0</v>
      </c>
      <c r="V25" s="64">
        <f t="shared" si="6"/>
        <v>0</v>
      </c>
      <c r="W25" s="64">
        <f t="shared" si="7"/>
        <v>0</v>
      </c>
      <c r="X25" s="64">
        <f t="shared" si="8"/>
        <v>0.2270773165193236</v>
      </c>
      <c r="Y25" s="64">
        <f t="shared" si="9"/>
        <v>0.04850195110121475</v>
      </c>
      <c r="Z25" s="64">
        <f t="shared" si="10"/>
        <v>0</v>
      </c>
      <c r="AA25" s="64">
        <f t="shared" si="11"/>
        <v>0</v>
      </c>
      <c r="AB25" s="64">
        <f t="shared" si="12"/>
        <v>0</v>
      </c>
      <c r="AC25" s="64">
        <f t="shared" si="13"/>
        <v>1.1397958508785468</v>
      </c>
      <c r="AD25" s="64">
        <f t="shared" si="14"/>
        <v>0.13657737623500818</v>
      </c>
      <c r="AE25" s="63"/>
      <c r="AF25" s="64">
        <f>+Q25/'Silver conversion'!$D13</f>
        <v>0.23317409235827727</v>
      </c>
      <c r="AG25" s="64">
        <f>+R25/'Silver conversion'!$D13</f>
        <v>0.3921245997616675</v>
      </c>
      <c r="AH25" s="64">
        <f>+S25/'Silver conversion'!$D13</f>
        <v>3.0319634231571784</v>
      </c>
      <c r="AI25" s="64">
        <f>+T25/'Silver conversion'!$D13</f>
        <v>1.7407890412047882</v>
      </c>
      <c r="AJ25" s="64">
        <f>+U25/'Silver conversion'!$D13</f>
        <v>0</v>
      </c>
      <c r="AK25" s="64">
        <f>+V25/'Silver conversion'!$D13</f>
        <v>0</v>
      </c>
      <c r="AL25" s="64">
        <f>+W25/'Silver conversion'!$D13</f>
        <v>0</v>
      </c>
      <c r="AM25" s="64">
        <f>+X25/'Silver conversion'!$D13</f>
        <v>5.603164726377912</v>
      </c>
      <c r="AN25" s="64">
        <f>+Y25/'Silver conversion'!$D13</f>
        <v>1.1967924658282918</v>
      </c>
      <c r="AO25" s="64">
        <f>+Z25/'Silver conversion'!$D13</f>
        <v>0</v>
      </c>
      <c r="AP25" s="64">
        <f>+AA25/'Silver conversion'!$D13</f>
        <v>0</v>
      </c>
      <c r="AQ25" s="64">
        <f>+AB25/'Silver conversion'!$D13</f>
        <v>0</v>
      </c>
      <c r="AR25" s="64">
        <f>+AC25/'Silver conversion'!$D13</f>
        <v>28.124622946964863</v>
      </c>
      <c r="AS25" s="64">
        <f>+AD25/'Silver conversion'!$D13</f>
        <v>3.3700659699143523</v>
      </c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</row>
    <row r="26" spans="1:110" ht="15.75">
      <c r="A26" s="43">
        <v>1804</v>
      </c>
      <c r="B26" s="61"/>
      <c r="C26" s="61"/>
      <c r="D26" s="61">
        <v>3</v>
      </c>
      <c r="E26" s="62"/>
      <c r="F26" s="62"/>
      <c r="G26" s="61"/>
      <c r="H26" s="61">
        <v>0.43</v>
      </c>
      <c r="I26" s="61">
        <v>0.625</v>
      </c>
      <c r="J26" s="61">
        <v>0.125</v>
      </c>
      <c r="K26" s="61"/>
      <c r="L26" s="61">
        <v>0.125</v>
      </c>
      <c r="M26" s="61">
        <v>0.75</v>
      </c>
      <c r="N26" s="61">
        <v>0.458</v>
      </c>
      <c r="O26" s="61">
        <v>1.25</v>
      </c>
      <c r="P26" s="63"/>
      <c r="Q26" s="64">
        <f t="shared" si="1"/>
        <v>0</v>
      </c>
      <c r="R26" s="64">
        <f t="shared" si="2"/>
        <v>0</v>
      </c>
      <c r="S26" s="64">
        <f t="shared" si="3"/>
        <v>0.08513294928913988</v>
      </c>
      <c r="T26" s="64">
        <f t="shared" si="4"/>
        <v>0</v>
      </c>
      <c r="U26" s="64">
        <f t="shared" si="5"/>
        <v>0</v>
      </c>
      <c r="V26" s="64">
        <f t="shared" si="6"/>
        <v>0.947992680614652</v>
      </c>
      <c r="W26" s="64">
        <f t="shared" si="7"/>
        <v>1.3778963381026919</v>
      </c>
      <c r="X26" s="64">
        <f t="shared" si="8"/>
        <v>0.27557926762053836</v>
      </c>
      <c r="Y26" s="64">
        <f t="shared" si="9"/>
        <v>0</v>
      </c>
      <c r="Z26" s="64">
        <f t="shared" si="10"/>
        <v>0.27557926762053836</v>
      </c>
      <c r="AA26" s="64">
        <f t="shared" si="11"/>
        <v>1.6534756057232303</v>
      </c>
      <c r="AB26" s="64">
        <f t="shared" si="12"/>
        <v>1.0097224365616526</v>
      </c>
      <c r="AC26" s="64">
        <f t="shared" si="13"/>
        <v>2.7557926762053837</v>
      </c>
      <c r="AD26" s="64">
        <f t="shared" si="14"/>
        <v>0.3302160934115285</v>
      </c>
      <c r="AE26" s="63"/>
      <c r="AF26" s="64">
        <f>+Q26/'Silver conversion'!$D14</f>
        <v>0</v>
      </c>
      <c r="AG26" s="64">
        <f>+R26/'Silver conversion'!$D14</f>
        <v>0</v>
      </c>
      <c r="AH26" s="64">
        <f>+S26/'Silver conversion'!$D14</f>
        <v>2.1006674987232183</v>
      </c>
      <c r="AI26" s="64">
        <f>+T26/'Silver conversion'!$D14</f>
        <v>0</v>
      </c>
      <c r="AJ26" s="64">
        <f>+U26/'Silver conversion'!$D14</f>
        <v>0</v>
      </c>
      <c r="AK26" s="64">
        <f>+V26/'Silver conversion'!$D14</f>
        <v>23.391852741189343</v>
      </c>
      <c r="AL26" s="64">
        <f>+W26/'Silver conversion'!$D14</f>
        <v>33.999785961031016</v>
      </c>
      <c r="AM26" s="64">
        <f>+X26/'Silver conversion'!$D14</f>
        <v>6.799957192206204</v>
      </c>
      <c r="AN26" s="64">
        <f>+Y26/'Silver conversion'!$D14</f>
        <v>0</v>
      </c>
      <c r="AO26" s="64">
        <f>+Z26/'Silver conversion'!$D14</f>
        <v>6.799957192206204</v>
      </c>
      <c r="AP26" s="64">
        <f>+AA26/'Silver conversion'!$D14</f>
        <v>40.79974315323722</v>
      </c>
      <c r="AQ26" s="64">
        <f>+AB26/'Silver conversion'!$D14</f>
        <v>24.91504315224353</v>
      </c>
      <c r="AR26" s="64">
        <f>+AC26/'Silver conversion'!$D14</f>
        <v>67.99957192206203</v>
      </c>
      <c r="AS26" s="64">
        <f>+AD26/'Silver conversion'!$D14</f>
        <v>8.14812855395153</v>
      </c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</row>
    <row r="27" spans="1:110" ht="15.75">
      <c r="A27" s="43">
        <v>1805</v>
      </c>
      <c r="B27" s="61">
        <v>0.375</v>
      </c>
      <c r="C27" s="61"/>
      <c r="D27" s="61">
        <v>3.25</v>
      </c>
      <c r="E27" s="62"/>
      <c r="F27" s="62">
        <v>0.092</v>
      </c>
      <c r="G27" s="61"/>
      <c r="H27" s="61">
        <v>0.465</v>
      </c>
      <c r="I27" s="61">
        <v>1.625</v>
      </c>
      <c r="J27" s="61">
        <v>0.166</v>
      </c>
      <c r="K27" s="61"/>
      <c r="L27" s="61"/>
      <c r="M27" s="61">
        <v>0.75</v>
      </c>
      <c r="N27" s="61">
        <v>0.5</v>
      </c>
      <c r="O27" s="61">
        <v>1</v>
      </c>
      <c r="P27" s="63"/>
      <c r="Q27" s="64">
        <f t="shared" si="1"/>
        <v>0.010641618661142485</v>
      </c>
      <c r="R27" s="64">
        <f t="shared" si="2"/>
        <v>0</v>
      </c>
      <c r="S27" s="64">
        <f t="shared" si="3"/>
        <v>0.09222736172990154</v>
      </c>
      <c r="T27" s="64">
        <f t="shared" si="4"/>
        <v>0.20282634096871624</v>
      </c>
      <c r="U27" s="64">
        <f t="shared" si="5"/>
        <v>0</v>
      </c>
      <c r="V27" s="64">
        <f t="shared" si="6"/>
        <v>1.0251548755484028</v>
      </c>
      <c r="W27" s="64">
        <f t="shared" si="7"/>
        <v>3.5825304790669987</v>
      </c>
      <c r="X27" s="64">
        <f t="shared" si="8"/>
        <v>0.36596926740007496</v>
      </c>
      <c r="Y27" s="64">
        <f t="shared" si="9"/>
        <v>0</v>
      </c>
      <c r="Z27" s="64">
        <f t="shared" si="10"/>
        <v>0</v>
      </c>
      <c r="AA27" s="64">
        <f t="shared" si="11"/>
        <v>1.6534756057232303</v>
      </c>
      <c r="AB27" s="64">
        <f t="shared" si="12"/>
        <v>1.1023170704821534</v>
      </c>
      <c r="AC27" s="64">
        <f t="shared" si="13"/>
        <v>2.204634140964307</v>
      </c>
      <c r="AD27" s="64">
        <f t="shared" si="14"/>
        <v>0.2641728747292228</v>
      </c>
      <c r="AE27" s="63"/>
      <c r="AF27" s="64">
        <f>+Q27/'Silver conversion'!$D15</f>
        <v>0.2698710290866303</v>
      </c>
      <c r="AG27" s="64">
        <f>+R27/'Silver conversion'!$D15</f>
        <v>0</v>
      </c>
      <c r="AH27" s="64">
        <f>+S27/'Silver conversion'!$D15</f>
        <v>2.338882252084129</v>
      </c>
      <c r="AI27" s="64">
        <f>+T27/'Silver conversion'!$D15</f>
        <v>5.143667998833051</v>
      </c>
      <c r="AJ27" s="64">
        <f>+U27/'Silver conversion'!$D15</f>
        <v>0</v>
      </c>
      <c r="AK27" s="64">
        <f>+V27/'Silver conversion'!$D15</f>
        <v>25.997887168014877</v>
      </c>
      <c r="AL27" s="64">
        <f>+W27/'Silver conversion'!$D15</f>
        <v>90.85283150112726</v>
      </c>
      <c r="AM27" s="64">
        <f>+X27/'Silver conversion'!$D15</f>
        <v>9.280966171807462</v>
      </c>
      <c r="AN27" s="64">
        <f>+Y27/'Silver conversion'!$D15</f>
        <v>0</v>
      </c>
      <c r="AO27" s="64">
        <f>+Z27/'Silver conversion'!$D15</f>
        <v>0</v>
      </c>
      <c r="AP27" s="64">
        <f>+AA27/'Silver conversion'!$D15</f>
        <v>41.93207607744335</v>
      </c>
      <c r="AQ27" s="64">
        <f>+AB27/'Silver conversion'!$D15</f>
        <v>27.95471738496223</v>
      </c>
      <c r="AR27" s="64">
        <f>+AC27/'Silver conversion'!$D15</f>
        <v>55.90943476992446</v>
      </c>
      <c r="AS27" s="64">
        <f>+AD27/'Silver conversion'!$D15</f>
        <v>6.699413672872097</v>
      </c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</row>
    <row r="28" spans="1:110" ht="15.75">
      <c r="A28" s="43">
        <v>1806</v>
      </c>
      <c r="B28" s="61">
        <v>0.313</v>
      </c>
      <c r="C28" s="61"/>
      <c r="D28" s="61">
        <v>3.77</v>
      </c>
      <c r="E28" s="62"/>
      <c r="F28" s="62"/>
      <c r="G28" s="61"/>
      <c r="H28" s="61">
        <v>0.485</v>
      </c>
      <c r="I28" s="61"/>
      <c r="J28" s="61">
        <v>0.125</v>
      </c>
      <c r="K28" s="61">
        <v>0.018</v>
      </c>
      <c r="L28" s="61">
        <v>0.145</v>
      </c>
      <c r="M28" s="61">
        <v>0.607</v>
      </c>
      <c r="N28" s="61">
        <v>0.46</v>
      </c>
      <c r="O28" s="61">
        <v>0.676</v>
      </c>
      <c r="P28" s="63"/>
      <c r="Q28" s="64">
        <f t="shared" si="1"/>
        <v>0.008882204375833595</v>
      </c>
      <c r="R28" s="64">
        <f t="shared" si="2"/>
        <v>0</v>
      </c>
      <c r="S28" s="64">
        <f t="shared" si="3"/>
        <v>0.10698373960668578</v>
      </c>
      <c r="T28" s="64">
        <f t="shared" si="4"/>
        <v>0</v>
      </c>
      <c r="U28" s="64">
        <f t="shared" si="5"/>
        <v>0</v>
      </c>
      <c r="V28" s="64">
        <f t="shared" si="6"/>
        <v>1.0692475583676888</v>
      </c>
      <c r="W28" s="64">
        <f t="shared" si="7"/>
        <v>0</v>
      </c>
      <c r="X28" s="64">
        <f t="shared" si="8"/>
        <v>0.27557926762053836</v>
      </c>
      <c r="Y28" s="64">
        <f t="shared" si="9"/>
        <v>0.03968341453735752</v>
      </c>
      <c r="Z28" s="64">
        <f t="shared" si="10"/>
        <v>0.3196719504398245</v>
      </c>
      <c r="AA28" s="64">
        <f t="shared" si="11"/>
        <v>1.3382129235653344</v>
      </c>
      <c r="AB28" s="64">
        <f t="shared" si="12"/>
        <v>1.0141317048435812</v>
      </c>
      <c r="AC28" s="64">
        <f t="shared" si="13"/>
        <v>1.4903326792918716</v>
      </c>
      <c r="AD28" s="64">
        <f t="shared" si="14"/>
        <v>0.17858086331695464</v>
      </c>
      <c r="AE28" s="63"/>
      <c r="AF28" s="64">
        <f>+Q28/'Silver conversion'!$D16</f>
        <v>0.22118152663406893</v>
      </c>
      <c r="AG28" s="64">
        <f>+R28/'Silver conversion'!$D16</f>
        <v>0</v>
      </c>
      <c r="AH28" s="64">
        <f>+S28/'Silver conversion'!$D16</f>
        <v>2.6640714230365488</v>
      </c>
      <c r="AI28" s="64">
        <f>+T28/'Silver conversion'!$D16</f>
        <v>0</v>
      </c>
      <c r="AJ28" s="64">
        <f>+U28/'Silver conversion'!$D16</f>
        <v>0</v>
      </c>
      <c r="AK28" s="64">
        <f>+V28/'Silver conversion'!$D16</f>
        <v>26.626026299616733</v>
      </c>
      <c r="AL28" s="64">
        <f>+W28/'Silver conversion'!$D16</f>
        <v>0</v>
      </c>
      <c r="AM28" s="64">
        <f>+X28/'Silver conversion'!$D16</f>
        <v>6.862377912272354</v>
      </c>
      <c r="AN28" s="64">
        <f>+Y28/'Silver conversion'!$D16</f>
        <v>0.9881824193672188</v>
      </c>
      <c r="AO28" s="64">
        <f>+Z28/'Silver conversion'!$D16</f>
        <v>7.960358378235931</v>
      </c>
      <c r="AP28" s="64">
        <f>+AA28/'Silver conversion'!$D16</f>
        <v>33.323707141994554</v>
      </c>
      <c r="AQ28" s="64">
        <f>+AB28/'Silver conversion'!$D16</f>
        <v>25.253550717162263</v>
      </c>
      <c r="AR28" s="64">
        <f>+AC28/'Silver conversion'!$D16</f>
        <v>37.1117397495689</v>
      </c>
      <c r="AS28" s="64">
        <f>+AD28/'Silver conversion'!$D16</f>
        <v>4.4469577938941605</v>
      </c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</row>
    <row r="29" spans="1:110" ht="15.75">
      <c r="A29" s="43">
        <v>1807</v>
      </c>
      <c r="B29" s="61">
        <v>0.5</v>
      </c>
      <c r="C29" s="61"/>
      <c r="D29" s="61">
        <v>3.29</v>
      </c>
      <c r="E29" s="62"/>
      <c r="F29" s="62"/>
      <c r="G29" s="61"/>
      <c r="H29" s="61">
        <v>0.47</v>
      </c>
      <c r="I29" s="61">
        <v>1.75</v>
      </c>
      <c r="J29" s="61"/>
      <c r="K29" s="61"/>
      <c r="L29" s="61">
        <v>0.128</v>
      </c>
      <c r="M29" s="61">
        <v>0.525</v>
      </c>
      <c r="N29" s="61">
        <v>0.5</v>
      </c>
      <c r="O29" s="61">
        <v>0.569</v>
      </c>
      <c r="P29" s="63"/>
      <c r="Q29" s="64">
        <f t="shared" si="1"/>
        <v>0.014188824881523314</v>
      </c>
      <c r="R29" s="64">
        <f t="shared" si="2"/>
        <v>0</v>
      </c>
      <c r="S29" s="64">
        <f t="shared" si="3"/>
        <v>0.0933624677204234</v>
      </c>
      <c r="T29" s="64">
        <f t="shared" si="4"/>
        <v>0</v>
      </c>
      <c r="U29" s="64">
        <f t="shared" si="5"/>
        <v>0</v>
      </c>
      <c r="V29" s="64">
        <f t="shared" si="6"/>
        <v>1.0361780462532242</v>
      </c>
      <c r="W29" s="64">
        <f t="shared" si="7"/>
        <v>3.8581097466875374</v>
      </c>
      <c r="X29" s="64">
        <f t="shared" si="8"/>
        <v>0</v>
      </c>
      <c r="Y29" s="64">
        <f t="shared" si="9"/>
        <v>0</v>
      </c>
      <c r="Z29" s="64">
        <f t="shared" si="10"/>
        <v>0.2821931700434313</v>
      </c>
      <c r="AA29" s="64">
        <f t="shared" si="11"/>
        <v>1.1574329240062613</v>
      </c>
      <c r="AB29" s="64">
        <f t="shared" si="12"/>
        <v>1.1023170704821534</v>
      </c>
      <c r="AC29" s="64">
        <f t="shared" si="13"/>
        <v>1.2544368262086907</v>
      </c>
      <c r="AD29" s="64">
        <f t="shared" si="14"/>
        <v>0.15031436572092777</v>
      </c>
      <c r="AE29" s="63"/>
      <c r="AF29" s="64">
        <f>+Q29/'Silver conversion'!$D17</f>
        <v>0.3501112497872031</v>
      </c>
      <c r="AG29" s="64">
        <f>+R29/'Silver conversion'!$D17</f>
        <v>0</v>
      </c>
      <c r="AH29" s="64">
        <f>+S29/'Silver conversion'!$D17</f>
        <v>2.3037320235997965</v>
      </c>
      <c r="AI29" s="64">
        <f>+T29/'Silver conversion'!$D17</f>
        <v>0</v>
      </c>
      <c r="AJ29" s="64">
        <f>+U29/'Silver conversion'!$D17</f>
        <v>0</v>
      </c>
      <c r="AK29" s="64">
        <f>+V29/'Silver conversion'!$D17</f>
        <v>25.567839042695322</v>
      </c>
      <c r="AL29" s="64">
        <f>+W29/'Silver conversion'!$D17</f>
        <v>95.19940069088686</v>
      </c>
      <c r="AM29" s="64">
        <f>+X29/'Silver conversion'!$D17</f>
        <v>0</v>
      </c>
      <c r="AN29" s="64">
        <f>+Y29/'Silver conversion'!$D17</f>
        <v>0</v>
      </c>
      <c r="AO29" s="64">
        <f>+Z29/'Silver conversion'!$D17</f>
        <v>6.963156164819153</v>
      </c>
      <c r="AP29" s="64">
        <f>+AA29/'Silver conversion'!$D17</f>
        <v>28.55982020726606</v>
      </c>
      <c r="AQ29" s="64">
        <f>+AB29/'Silver conversion'!$D17</f>
        <v>27.199828768824815</v>
      </c>
      <c r="AR29" s="64">
        <f>+AC29/'Silver conversion'!$D17</f>
        <v>30.95340513892264</v>
      </c>
      <c r="AS29" s="64">
        <f>+AD29/'Silver conversion'!$D17</f>
        <v>3.709028117758736</v>
      </c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</row>
    <row r="30" spans="1:110" ht="15.75">
      <c r="A30" s="43">
        <v>1808</v>
      </c>
      <c r="B30" s="61">
        <v>0.4</v>
      </c>
      <c r="C30" s="61"/>
      <c r="D30" s="61">
        <v>3.1</v>
      </c>
      <c r="E30" s="62"/>
      <c r="F30" s="62"/>
      <c r="G30" s="61"/>
      <c r="H30" s="61">
        <v>0.435</v>
      </c>
      <c r="I30" s="61">
        <v>1.852</v>
      </c>
      <c r="J30" s="61"/>
      <c r="K30" s="61"/>
      <c r="L30" s="61">
        <v>0.25</v>
      </c>
      <c r="M30" s="61">
        <v>0.57</v>
      </c>
      <c r="N30" s="61"/>
      <c r="O30" s="61">
        <v>0.438</v>
      </c>
      <c r="P30" s="63"/>
      <c r="Q30" s="64">
        <f t="shared" si="1"/>
        <v>0.011351059905218652</v>
      </c>
      <c r="R30" s="64">
        <f t="shared" si="2"/>
        <v>0</v>
      </c>
      <c r="S30" s="64">
        <f t="shared" si="3"/>
        <v>0.08797071426544455</v>
      </c>
      <c r="T30" s="64">
        <f t="shared" si="4"/>
        <v>0</v>
      </c>
      <c r="U30" s="64">
        <f t="shared" si="5"/>
        <v>0</v>
      </c>
      <c r="V30" s="64">
        <f t="shared" si="6"/>
        <v>0.9590158513194735</v>
      </c>
      <c r="W30" s="64">
        <f t="shared" si="7"/>
        <v>4.082982429065897</v>
      </c>
      <c r="X30" s="64">
        <f t="shared" si="8"/>
        <v>0</v>
      </c>
      <c r="Y30" s="64">
        <f t="shared" si="9"/>
        <v>0</v>
      </c>
      <c r="Z30" s="64">
        <f t="shared" si="10"/>
        <v>0.5511585352410767</v>
      </c>
      <c r="AA30" s="64">
        <f t="shared" si="11"/>
        <v>1.256641460349655</v>
      </c>
      <c r="AB30" s="64">
        <f t="shared" si="12"/>
        <v>0</v>
      </c>
      <c r="AC30" s="64">
        <f t="shared" si="13"/>
        <v>0.9656297537423665</v>
      </c>
      <c r="AD30" s="64">
        <f t="shared" si="14"/>
        <v>0.11570771913139959</v>
      </c>
      <c r="AE30" s="63"/>
      <c r="AF30" s="64">
        <f>+Q30/'Silver conversion'!$D18</f>
        <v>0.29186999449084844</v>
      </c>
      <c r="AG30" s="64">
        <f>+R30/'Silver conversion'!$D18</f>
        <v>0</v>
      </c>
      <c r="AH30" s="64">
        <f>+S30/'Silver conversion'!$D18</f>
        <v>2.2619924573040753</v>
      </c>
      <c r="AI30" s="64">
        <f>+T30/'Silver conversion'!$D18</f>
        <v>0</v>
      </c>
      <c r="AJ30" s="64">
        <f>+U30/'Silver conversion'!$D18</f>
        <v>0</v>
      </c>
      <c r="AK30" s="64">
        <f>+V30/'Silver conversion'!$D18</f>
        <v>24.659190734476113</v>
      </c>
      <c r="AL30" s="64">
        <f>+W30/'Silver conversion'!$D18</f>
        <v>104.98579595459715</v>
      </c>
      <c r="AM30" s="64">
        <f>+X30/'Silver conversion'!$D18</f>
        <v>0</v>
      </c>
      <c r="AN30" s="64">
        <f>+Y30/'Silver conversion'!$D18</f>
        <v>0</v>
      </c>
      <c r="AO30" s="64">
        <f>+Z30/'Silver conversion'!$D18</f>
        <v>14.171948697974775</v>
      </c>
      <c r="AP30" s="64">
        <f>+AA30/'Silver conversion'!$D18</f>
        <v>32.312043031382494</v>
      </c>
      <c r="AQ30" s="64">
        <f>+AB30/'Silver conversion'!$D18</f>
        <v>0</v>
      </c>
      <c r="AR30" s="64">
        <f>+AC30/'Silver conversion'!$D18</f>
        <v>24.82925411885181</v>
      </c>
      <c r="AS30" s="64">
        <f>+AD30/'Silver conversion'!$D18</f>
        <v>2.9751945305040395</v>
      </c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</row>
    <row r="31" spans="1:110" ht="15.75">
      <c r="A31" s="43">
        <v>1809</v>
      </c>
      <c r="B31" s="61">
        <v>0.333</v>
      </c>
      <c r="C31" s="61"/>
      <c r="D31" s="61">
        <v>3.28</v>
      </c>
      <c r="E31" s="62">
        <v>0.025</v>
      </c>
      <c r="F31" s="62"/>
      <c r="G31" s="61"/>
      <c r="H31" s="61">
        <v>0.42</v>
      </c>
      <c r="I31" s="61">
        <v>2</v>
      </c>
      <c r="J31" s="61"/>
      <c r="K31" s="61"/>
      <c r="L31" s="61"/>
      <c r="M31" s="61">
        <v>0.64</v>
      </c>
      <c r="N31" s="61"/>
      <c r="O31" s="61">
        <v>0.75</v>
      </c>
      <c r="P31" s="63"/>
      <c r="Q31" s="64">
        <f t="shared" si="1"/>
        <v>0.009449757371094528</v>
      </c>
      <c r="R31" s="64">
        <f t="shared" si="2"/>
        <v>0</v>
      </c>
      <c r="S31" s="64">
        <f t="shared" si="3"/>
        <v>0.09307869122279293</v>
      </c>
      <c r="T31" s="64">
        <f t="shared" si="4"/>
        <v>0</v>
      </c>
      <c r="U31" s="64">
        <f t="shared" si="5"/>
        <v>0</v>
      </c>
      <c r="V31" s="64">
        <f t="shared" si="6"/>
        <v>0.9259463392050089</v>
      </c>
      <c r="W31" s="64">
        <f t="shared" si="7"/>
        <v>4.409268281928614</v>
      </c>
      <c r="X31" s="64">
        <f t="shared" si="8"/>
        <v>0</v>
      </c>
      <c r="Y31" s="64">
        <f t="shared" si="9"/>
        <v>0</v>
      </c>
      <c r="Z31" s="64">
        <f t="shared" si="10"/>
        <v>0</v>
      </c>
      <c r="AA31" s="64">
        <f t="shared" si="11"/>
        <v>1.4109658502171565</v>
      </c>
      <c r="AB31" s="64">
        <f t="shared" si="12"/>
        <v>0</v>
      </c>
      <c r="AC31" s="64">
        <f t="shared" si="13"/>
        <v>1.6534756057232303</v>
      </c>
      <c r="AD31" s="64">
        <f t="shared" si="14"/>
        <v>0.1981296560469171</v>
      </c>
      <c r="AE31" s="63"/>
      <c r="AF31" s="64">
        <f>+Q31/'Silver conversion'!$D19</f>
        <v>0.24190694689366546</v>
      </c>
      <c r="AG31" s="64">
        <f>+R31/'Silver conversion'!$D19</f>
        <v>0</v>
      </c>
      <c r="AH31" s="64">
        <f>+S31/'Silver conversion'!$D19</f>
        <v>2.382747104538206</v>
      </c>
      <c r="AI31" s="64">
        <f>+T31/'Silver conversion'!$D19</f>
        <v>0</v>
      </c>
      <c r="AJ31" s="64">
        <f>+U31/'Silver conversion'!$D19</f>
        <v>0</v>
      </c>
      <c r="AK31" s="64">
        <f>+V31/'Silver conversion'!$D19</f>
        <v>23.7035558806634</v>
      </c>
      <c r="AL31" s="64">
        <f>+W31/'Silver conversion'!$D19</f>
        <v>112.87407562220668</v>
      </c>
      <c r="AM31" s="64">
        <f>+X31/'Silver conversion'!$D19</f>
        <v>0</v>
      </c>
      <c r="AN31" s="64">
        <f>+Y31/'Silver conversion'!$D19</f>
        <v>0</v>
      </c>
      <c r="AO31" s="64">
        <f>+Z31/'Silver conversion'!$D19</f>
        <v>0</v>
      </c>
      <c r="AP31" s="64">
        <f>+AA31/'Silver conversion'!$D19</f>
        <v>36.11970419910614</v>
      </c>
      <c r="AQ31" s="64">
        <f>+AB31/'Silver conversion'!$D19</f>
        <v>0</v>
      </c>
      <c r="AR31" s="64">
        <f>+AC31/'Silver conversion'!$D19</f>
        <v>42.32777835832751</v>
      </c>
      <c r="AS31" s="64">
        <f>+AD31/'Silver conversion'!$D19</f>
        <v>5.071975745113798</v>
      </c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</row>
    <row r="32" spans="1:110" ht="15.75">
      <c r="A32" s="43">
        <v>1810</v>
      </c>
      <c r="B32" s="61"/>
      <c r="C32" s="61"/>
      <c r="D32" s="61">
        <v>2.59</v>
      </c>
      <c r="E32" s="62"/>
      <c r="F32" s="62"/>
      <c r="G32" s="61"/>
      <c r="H32" s="61">
        <v>0.354</v>
      </c>
      <c r="I32" s="61">
        <v>1.843</v>
      </c>
      <c r="J32" s="61"/>
      <c r="K32" s="61"/>
      <c r="L32" s="61">
        <v>0.125</v>
      </c>
      <c r="M32" s="61">
        <v>0.375</v>
      </c>
      <c r="N32" s="61">
        <v>0.313</v>
      </c>
      <c r="O32" s="61">
        <v>0.521</v>
      </c>
      <c r="P32" s="63"/>
      <c r="Q32" s="64">
        <f t="shared" si="1"/>
        <v>0</v>
      </c>
      <c r="R32" s="64">
        <f t="shared" si="2"/>
        <v>0</v>
      </c>
      <c r="S32" s="64">
        <f t="shared" si="3"/>
        <v>0.07349811288629075</v>
      </c>
      <c r="T32" s="64">
        <f t="shared" si="4"/>
        <v>0</v>
      </c>
      <c r="U32" s="64">
        <f t="shared" si="5"/>
        <v>0</v>
      </c>
      <c r="V32" s="64">
        <f t="shared" si="6"/>
        <v>0.7804404859013646</v>
      </c>
      <c r="W32" s="64">
        <f t="shared" si="7"/>
        <v>4.063140721797218</v>
      </c>
      <c r="X32" s="64">
        <f t="shared" si="8"/>
        <v>0</v>
      </c>
      <c r="Y32" s="64">
        <f t="shared" si="9"/>
        <v>0</v>
      </c>
      <c r="Z32" s="64">
        <f t="shared" si="10"/>
        <v>0.27557926762053836</v>
      </c>
      <c r="AA32" s="64">
        <f t="shared" si="11"/>
        <v>0.8267378028616151</v>
      </c>
      <c r="AB32" s="64">
        <f t="shared" si="12"/>
        <v>0.6900504861218281</v>
      </c>
      <c r="AC32" s="64">
        <f t="shared" si="13"/>
        <v>1.148614387442404</v>
      </c>
      <c r="AD32" s="64">
        <f t="shared" si="14"/>
        <v>0.1376340677339251</v>
      </c>
      <c r="AE32" s="63"/>
      <c r="AF32" s="64">
        <f>+Q32/'Silver conversion'!$D20</f>
        <v>0</v>
      </c>
      <c r="AG32" s="64">
        <f>+R32/'Silver conversion'!$D20</f>
        <v>0</v>
      </c>
      <c r="AH32" s="64">
        <f>+S32/'Silver conversion'!$D20</f>
        <v>1.8639092408916595</v>
      </c>
      <c r="AI32" s="64">
        <f>+T32/'Silver conversion'!$D20</f>
        <v>0</v>
      </c>
      <c r="AJ32" s="64">
        <f>+U32/'Silver conversion'!$D20</f>
        <v>0</v>
      </c>
      <c r="AK32" s="64">
        <f>+V32/'Silver conversion'!$D20</f>
        <v>19.79193990855326</v>
      </c>
      <c r="AL32" s="64">
        <f>+W32/'Silver conversion'!$D20</f>
        <v>103.0410882809708</v>
      </c>
      <c r="AM32" s="64">
        <f>+X32/'Silver conversion'!$D20</f>
        <v>0</v>
      </c>
      <c r="AN32" s="64">
        <f>+Y32/'Silver conversion'!$D20</f>
        <v>0</v>
      </c>
      <c r="AO32" s="64">
        <f>+Z32/'Silver conversion'!$D20</f>
        <v>6.988679346240557</v>
      </c>
      <c r="AP32" s="64">
        <f>+AA32/'Silver conversion'!$D20</f>
        <v>20.966038038721674</v>
      </c>
      <c r="AQ32" s="64">
        <f>+AB32/'Silver conversion'!$D20</f>
        <v>17.499653082986356</v>
      </c>
      <c r="AR32" s="64">
        <f>+AC32/'Silver conversion'!$D20</f>
        <v>29.128815515130647</v>
      </c>
      <c r="AS32" s="64">
        <f>+AD32/'Silver conversion'!$D20</f>
        <v>3.490394523566363</v>
      </c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</row>
    <row r="33" spans="1:110" ht="15.75">
      <c r="A33" s="43">
        <v>1811</v>
      </c>
      <c r="B33" s="61">
        <v>0.367</v>
      </c>
      <c r="C33" s="61"/>
      <c r="D33" s="61">
        <v>1.3</v>
      </c>
      <c r="E33" s="62">
        <v>0.045</v>
      </c>
      <c r="F33" s="62">
        <v>0.071</v>
      </c>
      <c r="G33" s="61"/>
      <c r="H33" s="61">
        <v>0.333</v>
      </c>
      <c r="I33" s="61">
        <v>2</v>
      </c>
      <c r="J33" s="61">
        <v>0.113</v>
      </c>
      <c r="K33" s="61">
        <v>0.021</v>
      </c>
      <c r="L33" s="61"/>
      <c r="M33" s="61">
        <v>0.5</v>
      </c>
      <c r="N33" s="61">
        <v>0.413</v>
      </c>
      <c r="O33" s="61">
        <v>0.688</v>
      </c>
      <c r="P33" s="63"/>
      <c r="Q33" s="64">
        <f t="shared" si="1"/>
        <v>0.010414597463038112</v>
      </c>
      <c r="R33" s="64">
        <f t="shared" si="2"/>
        <v>0</v>
      </c>
      <c r="S33" s="64">
        <f t="shared" si="3"/>
        <v>0.036890944691960616</v>
      </c>
      <c r="T33" s="64">
        <f t="shared" si="4"/>
        <v>0.15652902400846577</v>
      </c>
      <c r="U33" s="64">
        <f t="shared" si="5"/>
        <v>0</v>
      </c>
      <c r="V33" s="64">
        <f t="shared" si="6"/>
        <v>0.7341431689411143</v>
      </c>
      <c r="W33" s="64">
        <f t="shared" si="7"/>
        <v>4.409268281928614</v>
      </c>
      <c r="X33" s="64">
        <f t="shared" si="8"/>
        <v>0.2491236579289667</v>
      </c>
      <c r="Y33" s="64">
        <f t="shared" si="9"/>
        <v>0.04629731696025045</v>
      </c>
      <c r="Z33" s="64">
        <f t="shared" si="10"/>
        <v>0</v>
      </c>
      <c r="AA33" s="64">
        <f t="shared" si="11"/>
        <v>1.1023170704821534</v>
      </c>
      <c r="AB33" s="64">
        <f t="shared" si="12"/>
        <v>0.9105139002182587</v>
      </c>
      <c r="AC33" s="64">
        <f t="shared" si="13"/>
        <v>1.5167882889834432</v>
      </c>
      <c r="AD33" s="64">
        <f t="shared" si="14"/>
        <v>0.18175093781370527</v>
      </c>
      <c r="AE33" s="63"/>
      <c r="AF33" s="64">
        <f>+Q33/'Silver conversion'!$D21</f>
        <v>0.2593406398552821</v>
      </c>
      <c r="AG33" s="64">
        <f>+R33/'Silver conversion'!$D21</f>
        <v>0</v>
      </c>
      <c r="AH33" s="64">
        <f>+S33/'Silver conversion'!$D21</f>
        <v>0.9186453182884651</v>
      </c>
      <c r="AI33" s="64">
        <f>+T33/'Silver conversion'!$D21</f>
        <v>3.8978306541706966</v>
      </c>
      <c r="AJ33" s="64">
        <f>+U33/'Silver conversion'!$D21</f>
        <v>0</v>
      </c>
      <c r="AK33" s="64">
        <f>+V33/'Silver conversion'!$D21</f>
        <v>18.281374758293556</v>
      </c>
      <c r="AL33" s="64">
        <f>+W33/'Silver conversion'!$D21</f>
        <v>109.79804659635766</v>
      </c>
      <c r="AM33" s="64">
        <f>+X33/'Silver conversion'!$D21</f>
        <v>6.203589632694209</v>
      </c>
      <c r="AN33" s="64">
        <f>+Y33/'Silver conversion'!$D21</f>
        <v>1.1528794892617555</v>
      </c>
      <c r="AO33" s="64">
        <f>+Z33/'Silver conversion'!$D21</f>
        <v>0</v>
      </c>
      <c r="AP33" s="64">
        <f>+AA33/'Silver conversion'!$D21</f>
        <v>27.449511649089416</v>
      </c>
      <c r="AQ33" s="64">
        <f>+AB33/'Silver conversion'!$D21</f>
        <v>22.67329662214786</v>
      </c>
      <c r="AR33" s="64">
        <f>+AC33/'Silver conversion'!$D21</f>
        <v>37.77052802914704</v>
      </c>
      <c r="AS33" s="64">
        <f>+AD33/'Silver conversion'!$D21</f>
        <v>4.525897873075713</v>
      </c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</row>
    <row r="34" spans="1:110" ht="15.75">
      <c r="A34" s="43">
        <v>1812</v>
      </c>
      <c r="B34" s="61">
        <v>0.45</v>
      </c>
      <c r="C34" s="61"/>
      <c r="D34" s="61">
        <v>0.86</v>
      </c>
      <c r="E34" s="62"/>
      <c r="F34" s="62">
        <v>0.037</v>
      </c>
      <c r="G34" s="61"/>
      <c r="H34" s="61">
        <v>0.625</v>
      </c>
      <c r="I34" s="61"/>
      <c r="J34" s="61"/>
      <c r="K34" s="61"/>
      <c r="L34" s="61"/>
      <c r="M34" s="61"/>
      <c r="N34" s="61"/>
      <c r="O34" s="61"/>
      <c r="P34" s="63"/>
      <c r="Q34" s="64">
        <f t="shared" si="1"/>
        <v>0.012769942393370983</v>
      </c>
      <c r="R34" s="64">
        <f t="shared" si="2"/>
        <v>0</v>
      </c>
      <c r="S34" s="64">
        <f t="shared" si="3"/>
        <v>0.0244047787962201</v>
      </c>
      <c r="T34" s="64">
        <f t="shared" si="4"/>
        <v>0.08157146321567936</v>
      </c>
      <c r="U34" s="64">
        <f t="shared" si="5"/>
        <v>0</v>
      </c>
      <c r="V34" s="64">
        <f t="shared" si="6"/>
        <v>1.3778963381026919</v>
      </c>
      <c r="W34" s="64">
        <f t="shared" si="7"/>
        <v>0</v>
      </c>
      <c r="X34" s="64">
        <f t="shared" si="8"/>
        <v>0</v>
      </c>
      <c r="Y34" s="64">
        <f t="shared" si="9"/>
        <v>0</v>
      </c>
      <c r="Z34" s="64">
        <f t="shared" si="10"/>
        <v>0</v>
      </c>
      <c r="AA34" s="64">
        <f t="shared" si="11"/>
        <v>0</v>
      </c>
      <c r="AB34" s="64">
        <f t="shared" si="12"/>
        <v>0</v>
      </c>
      <c r="AC34" s="64">
        <f t="shared" si="13"/>
        <v>0</v>
      </c>
      <c r="AD34" s="64">
        <f t="shared" si="14"/>
        <v>0</v>
      </c>
      <c r="AE34" s="63"/>
      <c r="AF34" s="64">
        <f>+Q34/'Silver conversion'!$D22</f>
        <v>0.3299173330584055</v>
      </c>
      <c r="AG34" s="64">
        <f>+R34/'Silver conversion'!$D22</f>
        <v>0</v>
      </c>
      <c r="AH34" s="64">
        <f>+S34/'Silver conversion'!$D22</f>
        <v>0.6305086809560637</v>
      </c>
      <c r="AI34" s="64">
        <f>+T34/'Silver conversion'!$D22</f>
        <v>2.10743625685884</v>
      </c>
      <c r="AJ34" s="64">
        <f>+U34/'Silver conversion'!$D22</f>
        <v>0</v>
      </c>
      <c r="AK34" s="64">
        <f>+V34/'Silver conversion'!$D22</f>
        <v>35.59858541991284</v>
      </c>
      <c r="AL34" s="64">
        <f>+W34/'Silver conversion'!$D22</f>
        <v>0</v>
      </c>
      <c r="AM34" s="64">
        <f>+X34/'Silver conversion'!$D22</f>
        <v>0</v>
      </c>
      <c r="AN34" s="64">
        <f>+Y34/'Silver conversion'!$D22</f>
        <v>0</v>
      </c>
      <c r="AO34" s="64">
        <f>+Z34/'Silver conversion'!$D22</f>
        <v>0</v>
      </c>
      <c r="AP34" s="64">
        <f>+AA34/'Silver conversion'!$D22</f>
        <v>0</v>
      </c>
      <c r="AQ34" s="64">
        <f>+AB34/'Silver conversion'!$D22</f>
        <v>0</v>
      </c>
      <c r="AR34" s="64">
        <f>+AC34/'Silver conversion'!$D22</f>
        <v>0</v>
      </c>
      <c r="AS34" s="64">
        <f>+AD34/'Silver conversion'!$D22</f>
        <v>0</v>
      </c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</row>
    <row r="35" spans="1:110" ht="15.75">
      <c r="A35" s="43">
        <v>1813</v>
      </c>
      <c r="B35" s="61">
        <v>0.511</v>
      </c>
      <c r="C35" s="61"/>
      <c r="D35" s="61">
        <v>0.97</v>
      </c>
      <c r="E35" s="62">
        <v>0.035</v>
      </c>
      <c r="F35" s="62">
        <v>0.043</v>
      </c>
      <c r="G35" s="61">
        <v>0.117</v>
      </c>
      <c r="H35" s="61"/>
      <c r="I35" s="61">
        <v>0.8</v>
      </c>
      <c r="J35" s="61"/>
      <c r="K35" s="61">
        <v>0.035</v>
      </c>
      <c r="L35" s="61"/>
      <c r="M35" s="61"/>
      <c r="N35" s="61"/>
      <c r="O35" s="61"/>
      <c r="P35" s="63"/>
      <c r="Q35" s="64">
        <f t="shared" si="1"/>
        <v>0.014500979028916826</v>
      </c>
      <c r="R35" s="64">
        <f t="shared" si="2"/>
        <v>0</v>
      </c>
      <c r="S35" s="64">
        <f t="shared" si="3"/>
        <v>0.027526320270155228</v>
      </c>
      <c r="T35" s="64">
        <f t="shared" si="4"/>
        <v>0.0947992680614652</v>
      </c>
      <c r="U35" s="64">
        <f t="shared" si="5"/>
        <v>0.25794219449282396</v>
      </c>
      <c r="V35" s="64">
        <f t="shared" si="6"/>
        <v>0</v>
      </c>
      <c r="W35" s="64">
        <f t="shared" si="7"/>
        <v>1.7637073127714458</v>
      </c>
      <c r="X35" s="64">
        <f t="shared" si="8"/>
        <v>0</v>
      </c>
      <c r="Y35" s="64">
        <f t="shared" si="9"/>
        <v>0.07716219493375075</v>
      </c>
      <c r="Z35" s="64">
        <f t="shared" si="10"/>
        <v>0</v>
      </c>
      <c r="AA35" s="64">
        <f t="shared" si="11"/>
        <v>0</v>
      </c>
      <c r="AB35" s="64">
        <f t="shared" si="12"/>
        <v>0</v>
      </c>
      <c r="AC35" s="64">
        <f t="shared" si="13"/>
        <v>0</v>
      </c>
      <c r="AD35" s="64">
        <f t="shared" si="14"/>
        <v>0</v>
      </c>
      <c r="AE35" s="63"/>
      <c r="AF35" s="64">
        <f>+Q35/'Silver conversion'!$D23</f>
        <v>0.37824176293266554</v>
      </c>
      <c r="AG35" s="64">
        <f>+R35/'Silver conversion'!$D23</f>
        <v>0</v>
      </c>
      <c r="AH35" s="64">
        <f>+S35/'Silver conversion'!$D23</f>
        <v>0.7179931703418504</v>
      </c>
      <c r="AI35" s="64">
        <f>+T35/'Silver conversion'!$D23</f>
        <v>2.472732510321638</v>
      </c>
      <c r="AJ35" s="64">
        <f>+U35/'Silver conversion'!$D23</f>
        <v>6.728132644363527</v>
      </c>
      <c r="AK35" s="64">
        <f>+V35/'Silver conversion'!$D23</f>
        <v>0</v>
      </c>
      <c r="AL35" s="64">
        <f>+W35/'Silver conversion'!$D23</f>
        <v>46.004325773425826</v>
      </c>
      <c r="AM35" s="64">
        <f>+X35/'Silver conversion'!$D23</f>
        <v>0</v>
      </c>
      <c r="AN35" s="64">
        <f>+Y35/'Silver conversion'!$D23</f>
        <v>2.01268925258738</v>
      </c>
      <c r="AO35" s="64">
        <f>+Z35/'Silver conversion'!$D23</f>
        <v>0</v>
      </c>
      <c r="AP35" s="64">
        <f>+AA35/'Silver conversion'!$D23</f>
        <v>0</v>
      </c>
      <c r="AQ35" s="64">
        <f>+AB35/'Silver conversion'!$D23</f>
        <v>0</v>
      </c>
      <c r="AR35" s="64">
        <f>+AC35/'Silver conversion'!$D23</f>
        <v>0</v>
      </c>
      <c r="AS35" s="64">
        <f>+AD35/'Silver conversion'!$D23</f>
        <v>0</v>
      </c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</row>
    <row r="36" spans="1:110" ht="15.75">
      <c r="A36" s="43">
        <v>1814</v>
      </c>
      <c r="B36" s="61">
        <v>0.626</v>
      </c>
      <c r="C36" s="61"/>
      <c r="D36" s="61">
        <v>1.49</v>
      </c>
      <c r="E36" s="62">
        <v>0.0425</v>
      </c>
      <c r="F36" s="62">
        <v>0.059</v>
      </c>
      <c r="G36" s="61">
        <v>0.122</v>
      </c>
      <c r="H36" s="61">
        <v>0.41</v>
      </c>
      <c r="I36" s="61">
        <v>3</v>
      </c>
      <c r="J36" s="61">
        <v>0.179</v>
      </c>
      <c r="K36" s="61"/>
      <c r="L36" s="61">
        <v>0.146</v>
      </c>
      <c r="M36" s="61">
        <v>0.75</v>
      </c>
      <c r="N36" s="61">
        <v>0.625</v>
      </c>
      <c r="O36" s="61">
        <v>0.698</v>
      </c>
      <c r="P36" s="63"/>
      <c r="Q36" s="64">
        <f t="shared" si="1"/>
        <v>0.01776440875166719</v>
      </c>
      <c r="R36" s="64">
        <f t="shared" si="2"/>
        <v>0</v>
      </c>
      <c r="S36" s="64">
        <f t="shared" si="3"/>
        <v>0.042282698146939475</v>
      </c>
      <c r="T36" s="64">
        <f t="shared" si="4"/>
        <v>0.13007341431689412</v>
      </c>
      <c r="U36" s="64">
        <f t="shared" si="5"/>
        <v>0.26896536519764547</v>
      </c>
      <c r="V36" s="64">
        <f t="shared" si="6"/>
        <v>0.9038999977953658</v>
      </c>
      <c r="W36" s="64">
        <f t="shared" si="7"/>
        <v>6.613902422892921</v>
      </c>
      <c r="X36" s="64">
        <f t="shared" si="8"/>
        <v>0.3946295112326109</v>
      </c>
      <c r="Y36" s="64">
        <f t="shared" si="9"/>
        <v>0</v>
      </c>
      <c r="Z36" s="64">
        <f t="shared" si="10"/>
        <v>0.3218765845807888</v>
      </c>
      <c r="AA36" s="64">
        <f t="shared" si="11"/>
        <v>1.6534756057232303</v>
      </c>
      <c r="AB36" s="64">
        <f t="shared" si="12"/>
        <v>1.3778963381026919</v>
      </c>
      <c r="AC36" s="64">
        <f t="shared" si="13"/>
        <v>1.5388346303930862</v>
      </c>
      <c r="AD36" s="64">
        <f t="shared" si="14"/>
        <v>0.1843926665609975</v>
      </c>
      <c r="AE36" s="63"/>
      <c r="AF36" s="64">
        <f>+Q36/'Silver conversion'!$D24</f>
        <v>0.42871215003967983</v>
      </c>
      <c r="AG36" s="64">
        <f>+R36/'Silver conversion'!$D24</f>
        <v>0</v>
      </c>
      <c r="AH36" s="64">
        <f>+S36/'Silver conversion'!$D24</f>
        <v>1.0204170983372571</v>
      </c>
      <c r="AI36" s="64">
        <f>+T36/'Silver conversion'!$D24</f>
        <v>3.1390886065692616</v>
      </c>
      <c r="AJ36" s="64">
        <f>+U36/'Silver conversion'!$D24</f>
        <v>6.490996779685592</v>
      </c>
      <c r="AK36" s="64">
        <f>+V36/'Silver conversion'!$D24</f>
        <v>21.814005571074524</v>
      </c>
      <c r="AL36" s="64">
        <f>+W36/'Silver conversion'!$D24</f>
        <v>159.61467491030143</v>
      </c>
      <c r="AM36" s="64">
        <f>+X36/'Silver conversion'!$D24</f>
        <v>9.523675602981317</v>
      </c>
      <c r="AN36" s="64">
        <f>+Y36/'Silver conversion'!$D24</f>
        <v>0</v>
      </c>
      <c r="AO36" s="64">
        <f>+Z36/'Silver conversion'!$D24</f>
        <v>7.767914178968002</v>
      </c>
      <c r="AP36" s="64">
        <f>+AA36/'Silver conversion'!$D24</f>
        <v>39.90366872757536</v>
      </c>
      <c r="AQ36" s="64">
        <f>+AB36/'Silver conversion'!$D24</f>
        <v>33.25305727297946</v>
      </c>
      <c r="AR36" s="64">
        <f>+AC36/'Silver conversion'!$D24</f>
        <v>37.13701436246346</v>
      </c>
      <c r="AS36" s="64">
        <f>+AD36/'Silver conversion'!$D24</f>
        <v>4.4499863540629265</v>
      </c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</row>
    <row r="37" spans="1:110" ht="15.75">
      <c r="A37" s="43">
        <v>1815</v>
      </c>
      <c r="B37" s="61">
        <v>0.5</v>
      </c>
      <c r="C37" s="61">
        <v>0.75</v>
      </c>
      <c r="D37" s="61">
        <v>1.25</v>
      </c>
      <c r="E37" s="62">
        <v>0.0563</v>
      </c>
      <c r="F37" s="62">
        <v>0.055</v>
      </c>
      <c r="G37" s="61">
        <v>0.125</v>
      </c>
      <c r="H37" s="61">
        <v>0.42</v>
      </c>
      <c r="I37" s="61">
        <v>2.5</v>
      </c>
      <c r="J37" s="61">
        <v>0.166</v>
      </c>
      <c r="K37" s="61">
        <v>0.032</v>
      </c>
      <c r="L37" s="61">
        <v>0.166</v>
      </c>
      <c r="M37" s="61">
        <v>0.5</v>
      </c>
      <c r="N37" s="61"/>
      <c r="O37" s="61"/>
      <c r="P37" s="63"/>
      <c r="Q37" s="64">
        <f t="shared" si="1"/>
        <v>0.014188824881523314</v>
      </c>
      <c r="R37" s="64">
        <f t="shared" si="2"/>
        <v>0.02128323732228497</v>
      </c>
      <c r="S37" s="64">
        <f t="shared" si="3"/>
        <v>0.03547206220380828</v>
      </c>
      <c r="T37" s="64">
        <f t="shared" si="4"/>
        <v>0.12125487775303688</v>
      </c>
      <c r="U37" s="64">
        <f t="shared" si="5"/>
        <v>0.27557926762053836</v>
      </c>
      <c r="V37" s="64">
        <f t="shared" si="6"/>
        <v>0.9259463392050089</v>
      </c>
      <c r="W37" s="64">
        <f t="shared" si="7"/>
        <v>5.511585352410767</v>
      </c>
      <c r="X37" s="64">
        <f t="shared" si="8"/>
        <v>0.36596926740007496</v>
      </c>
      <c r="Y37" s="64">
        <f t="shared" si="9"/>
        <v>0.07054829251085783</v>
      </c>
      <c r="Z37" s="64">
        <f t="shared" si="10"/>
        <v>0.36596926740007496</v>
      </c>
      <c r="AA37" s="64">
        <f t="shared" si="11"/>
        <v>1.1023170704821534</v>
      </c>
      <c r="AB37" s="64">
        <f t="shared" si="12"/>
        <v>0</v>
      </c>
      <c r="AC37" s="64">
        <f t="shared" si="13"/>
        <v>0</v>
      </c>
      <c r="AD37" s="64">
        <f t="shared" si="14"/>
        <v>0</v>
      </c>
      <c r="AE37" s="63"/>
      <c r="AF37" s="64">
        <f>+Q37/'Silver conversion'!$D25</f>
        <v>0.34705307882541014</v>
      </c>
      <c r="AG37" s="64">
        <f>+R37/'Silver conversion'!$D25</f>
        <v>0.5205796182381152</v>
      </c>
      <c r="AH37" s="64">
        <f>+S37/'Silver conversion'!$D25</f>
        <v>0.8676326970635253</v>
      </c>
      <c r="AI37" s="64">
        <f>+T37/'Silver conversion'!$D25</f>
        <v>2.965846643268478</v>
      </c>
      <c r="AJ37" s="64">
        <f>+U37/'Silver conversion'!$D25</f>
        <v>6.740560552882904</v>
      </c>
      <c r="AK37" s="64">
        <f>+V37/'Silver conversion'!$D25</f>
        <v>22.64828345768656</v>
      </c>
      <c r="AL37" s="64">
        <f>+W37/'Silver conversion'!$D25</f>
        <v>134.81121105765808</v>
      </c>
      <c r="AM37" s="64">
        <f>+X37/'Silver conversion'!$D25</f>
        <v>8.951464414228498</v>
      </c>
      <c r="AN37" s="64">
        <f>+Y37/'Silver conversion'!$D25</f>
        <v>1.7255835015380236</v>
      </c>
      <c r="AO37" s="64">
        <f>+Z37/'Silver conversion'!$D25</f>
        <v>8.951464414228498</v>
      </c>
      <c r="AP37" s="64">
        <f>+AA37/'Silver conversion'!$D25</f>
        <v>26.962242211531617</v>
      </c>
      <c r="AQ37" s="64">
        <f>+AB37/'Silver conversion'!$D25</f>
        <v>0</v>
      </c>
      <c r="AR37" s="64">
        <f>+AC37/'Silver conversion'!$D25</f>
        <v>0</v>
      </c>
      <c r="AS37" s="64">
        <f>+AD37/'Silver conversion'!$D25</f>
        <v>0</v>
      </c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</row>
    <row r="38" spans="1:110" ht="15.75">
      <c r="A38" s="43">
        <v>1816</v>
      </c>
      <c r="B38" s="61">
        <v>0.45</v>
      </c>
      <c r="C38" s="61"/>
      <c r="D38" s="61">
        <v>1</v>
      </c>
      <c r="E38" s="62"/>
      <c r="F38" s="62"/>
      <c r="G38" s="61"/>
      <c r="H38" s="61">
        <v>0.42</v>
      </c>
      <c r="I38" s="61">
        <v>3</v>
      </c>
      <c r="J38" s="61">
        <v>0.183</v>
      </c>
      <c r="K38" s="61">
        <v>0.03</v>
      </c>
      <c r="L38" s="61">
        <v>0.25</v>
      </c>
      <c r="M38" s="61">
        <v>0.5</v>
      </c>
      <c r="N38" s="61"/>
      <c r="O38" s="61">
        <v>1</v>
      </c>
      <c r="P38" s="63"/>
      <c r="Q38" s="64">
        <f t="shared" si="1"/>
        <v>0.012769942393370983</v>
      </c>
      <c r="R38" s="64">
        <f t="shared" si="2"/>
        <v>0</v>
      </c>
      <c r="S38" s="64">
        <f t="shared" si="3"/>
        <v>0.028377649763046627</v>
      </c>
      <c r="T38" s="64">
        <f t="shared" si="4"/>
        <v>0</v>
      </c>
      <c r="U38" s="64">
        <f t="shared" si="5"/>
        <v>0</v>
      </c>
      <c r="V38" s="64">
        <f t="shared" si="6"/>
        <v>0.9259463392050089</v>
      </c>
      <c r="W38" s="64">
        <f t="shared" si="7"/>
        <v>6.613902422892921</v>
      </c>
      <c r="X38" s="64">
        <f t="shared" si="8"/>
        <v>0.4034480477964682</v>
      </c>
      <c r="Y38" s="64">
        <f t="shared" si="9"/>
        <v>0.06613902422892921</v>
      </c>
      <c r="Z38" s="64">
        <f t="shared" si="10"/>
        <v>0.5511585352410767</v>
      </c>
      <c r="AA38" s="64">
        <f t="shared" si="11"/>
        <v>1.1023170704821534</v>
      </c>
      <c r="AB38" s="64">
        <f t="shared" si="12"/>
        <v>0</v>
      </c>
      <c r="AC38" s="64">
        <f t="shared" si="13"/>
        <v>2.204634140964307</v>
      </c>
      <c r="AD38" s="64">
        <f t="shared" si="14"/>
        <v>0.2641728747292228</v>
      </c>
      <c r="AE38" s="63"/>
      <c r="AF38" s="64">
        <f>+Q38/'Silver conversion'!$D26</f>
        <v>0.31234777094286914</v>
      </c>
      <c r="AG38" s="64">
        <f>+R38/'Silver conversion'!$D26</f>
        <v>0</v>
      </c>
      <c r="AH38" s="64">
        <f>+S38/'Silver conversion'!$D26</f>
        <v>0.6941061576508203</v>
      </c>
      <c r="AI38" s="64">
        <f>+T38/'Silver conversion'!$D26</f>
        <v>0</v>
      </c>
      <c r="AJ38" s="64">
        <f>+U38/'Silver conversion'!$D26</f>
        <v>0</v>
      </c>
      <c r="AK38" s="64">
        <f>+V38/'Silver conversion'!$D26</f>
        <v>22.64828345768656</v>
      </c>
      <c r="AL38" s="64">
        <f>+W38/'Silver conversion'!$D26</f>
        <v>161.7734532691897</v>
      </c>
      <c r="AM38" s="64">
        <f>+X38/'Silver conversion'!$D26</f>
        <v>9.868180649420573</v>
      </c>
      <c r="AN38" s="64">
        <f>+Y38/'Silver conversion'!$D26</f>
        <v>1.6177345326918973</v>
      </c>
      <c r="AO38" s="64">
        <f>+Z38/'Silver conversion'!$D26</f>
        <v>13.481121105765808</v>
      </c>
      <c r="AP38" s="64">
        <f>+AA38/'Silver conversion'!$D26</f>
        <v>26.962242211531617</v>
      </c>
      <c r="AQ38" s="64">
        <f>+AB38/'Silver conversion'!$D26</f>
        <v>0</v>
      </c>
      <c r="AR38" s="64">
        <f>+AC38/'Silver conversion'!$D26</f>
        <v>53.924484423063234</v>
      </c>
      <c r="AS38" s="64">
        <f>+AD38/'Silver conversion'!$D26</f>
        <v>6.461564666734626</v>
      </c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</row>
    <row r="39" spans="1:110" ht="15.75">
      <c r="A39" s="43">
        <v>1817</v>
      </c>
      <c r="B39" s="61">
        <v>0.394</v>
      </c>
      <c r="C39" s="61"/>
      <c r="D39" s="61">
        <v>1.81</v>
      </c>
      <c r="E39" s="62">
        <v>0.06</v>
      </c>
      <c r="F39" s="62">
        <v>0.08</v>
      </c>
      <c r="G39" s="61">
        <v>0.125</v>
      </c>
      <c r="H39" s="61">
        <v>0.375</v>
      </c>
      <c r="I39" s="61">
        <v>1.875</v>
      </c>
      <c r="J39" s="61">
        <v>0.166</v>
      </c>
      <c r="K39" s="61">
        <v>0.03</v>
      </c>
      <c r="L39" s="61">
        <v>0.27</v>
      </c>
      <c r="M39" s="61">
        <v>0.5</v>
      </c>
      <c r="N39" s="61">
        <v>0.5</v>
      </c>
      <c r="O39" s="61">
        <v>1</v>
      </c>
      <c r="P39" s="63"/>
      <c r="Q39" s="64">
        <f t="shared" si="1"/>
        <v>0.011180794006640371</v>
      </c>
      <c r="R39" s="64">
        <f t="shared" si="2"/>
        <v>0</v>
      </c>
      <c r="S39" s="64">
        <f t="shared" si="3"/>
        <v>0.051363546071114395</v>
      </c>
      <c r="T39" s="64">
        <f t="shared" si="4"/>
        <v>0.17637073127714456</v>
      </c>
      <c r="U39" s="64">
        <f t="shared" si="5"/>
        <v>0.27557926762053836</v>
      </c>
      <c r="V39" s="64">
        <f t="shared" si="6"/>
        <v>0.8267378028616151</v>
      </c>
      <c r="W39" s="64">
        <f t="shared" si="7"/>
        <v>4.133689014308076</v>
      </c>
      <c r="X39" s="64">
        <f t="shared" si="8"/>
        <v>0.36596926740007496</v>
      </c>
      <c r="Y39" s="64">
        <f t="shared" si="9"/>
        <v>0.06613902422892921</v>
      </c>
      <c r="Z39" s="64">
        <f t="shared" si="10"/>
        <v>0.595251218060363</v>
      </c>
      <c r="AA39" s="64">
        <f t="shared" si="11"/>
        <v>1.1023170704821534</v>
      </c>
      <c r="AB39" s="64">
        <f t="shared" si="12"/>
        <v>1.1023170704821534</v>
      </c>
      <c r="AC39" s="64">
        <f t="shared" si="13"/>
        <v>2.204634140964307</v>
      </c>
      <c r="AD39" s="64">
        <f t="shared" si="14"/>
        <v>0.2641728747292228</v>
      </c>
      <c r="AE39" s="63"/>
      <c r="AF39" s="64">
        <f>+Q39/'Silver conversion'!$D27</f>
        <v>0.27103401420834616</v>
      </c>
      <c r="AG39" s="64">
        <f>+R39/'Silver conversion'!$D27</f>
        <v>0</v>
      </c>
      <c r="AH39" s="64">
        <f>+S39/'Silver conversion'!$D27</f>
        <v>1.2451054967439252</v>
      </c>
      <c r="AI39" s="64">
        <f>+T39/'Silver conversion'!$D27</f>
        <v>4.275408996759595</v>
      </c>
      <c r="AJ39" s="64">
        <f>+U39/'Silver conversion'!$D27</f>
        <v>6.680326557436867</v>
      </c>
      <c r="AK39" s="64">
        <f>+V39/'Silver conversion'!$D27</f>
        <v>20.040979672310602</v>
      </c>
      <c r="AL39" s="64">
        <f>+W39/'Silver conversion'!$D27</f>
        <v>100.20489836155302</v>
      </c>
      <c r="AM39" s="64">
        <f>+X39/'Silver conversion'!$D27</f>
        <v>8.87147366827616</v>
      </c>
      <c r="AN39" s="64">
        <f>+Y39/'Silver conversion'!$D27</f>
        <v>1.6032783737848484</v>
      </c>
      <c r="AO39" s="64">
        <f>+Z39/'Silver conversion'!$D27</f>
        <v>14.429505364063635</v>
      </c>
      <c r="AP39" s="64">
        <f>+AA39/'Silver conversion'!$D27</f>
        <v>26.72130622974747</v>
      </c>
      <c r="AQ39" s="64">
        <f>+AB39/'Silver conversion'!$D27</f>
        <v>26.72130622974747</v>
      </c>
      <c r="AR39" s="64">
        <f>+AC39/'Silver conversion'!$D27</f>
        <v>53.44261245949494</v>
      </c>
      <c r="AS39" s="64">
        <f>+AD39/'Silver conversion'!$D27</f>
        <v>6.403823792862659</v>
      </c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</row>
    <row r="40" spans="1:110" ht="15.75">
      <c r="A40" s="43">
        <v>1818</v>
      </c>
      <c r="B40" s="61"/>
      <c r="C40" s="61"/>
      <c r="D40" s="61"/>
      <c r="E40" s="62"/>
      <c r="F40" s="62"/>
      <c r="G40" s="61"/>
      <c r="H40" s="61"/>
      <c r="I40" s="61"/>
      <c r="J40" s="61"/>
      <c r="K40" s="61"/>
      <c r="L40" s="61"/>
      <c r="M40" s="61"/>
      <c r="N40" s="61"/>
      <c r="O40" s="61"/>
      <c r="P40" s="63"/>
      <c r="Q40" s="64">
        <f t="shared" si="1"/>
        <v>0</v>
      </c>
      <c r="R40" s="64">
        <f t="shared" si="2"/>
        <v>0</v>
      </c>
      <c r="S40" s="64">
        <f t="shared" si="3"/>
        <v>0</v>
      </c>
      <c r="T40" s="64">
        <f t="shared" si="4"/>
        <v>0</v>
      </c>
      <c r="U40" s="64">
        <f t="shared" si="5"/>
        <v>0</v>
      </c>
      <c r="V40" s="64">
        <f t="shared" si="6"/>
        <v>0</v>
      </c>
      <c r="W40" s="64">
        <f t="shared" si="7"/>
        <v>0</v>
      </c>
      <c r="X40" s="64">
        <f t="shared" si="8"/>
        <v>0</v>
      </c>
      <c r="Y40" s="64">
        <f t="shared" si="9"/>
        <v>0</v>
      </c>
      <c r="Z40" s="64">
        <f t="shared" si="10"/>
        <v>0</v>
      </c>
      <c r="AA40" s="64">
        <f t="shared" si="11"/>
        <v>0</v>
      </c>
      <c r="AB40" s="64">
        <f t="shared" si="12"/>
        <v>0</v>
      </c>
      <c r="AC40" s="64">
        <f t="shared" si="13"/>
        <v>0</v>
      </c>
      <c r="AD40" s="64">
        <f t="shared" si="14"/>
        <v>0</v>
      </c>
      <c r="AE40" s="63"/>
      <c r="AF40" s="64">
        <f>+Q40/'Silver conversion'!$D28</f>
        <v>0</v>
      </c>
      <c r="AG40" s="64">
        <f>+R40/'Silver conversion'!$D28</f>
        <v>0</v>
      </c>
      <c r="AH40" s="64">
        <f>+S40/'Silver conversion'!$D28</f>
        <v>0</v>
      </c>
      <c r="AI40" s="64">
        <f>+T40/'Silver conversion'!$D28</f>
        <v>0</v>
      </c>
      <c r="AJ40" s="64">
        <f>+U40/'Silver conversion'!$D28</f>
        <v>0</v>
      </c>
      <c r="AK40" s="64">
        <f>+V40/'Silver conversion'!$D28</f>
        <v>0</v>
      </c>
      <c r="AL40" s="64">
        <f>+W40/'Silver conversion'!$D28</f>
        <v>0</v>
      </c>
      <c r="AM40" s="64">
        <f>+X40/'Silver conversion'!$D28</f>
        <v>0</v>
      </c>
      <c r="AN40" s="64">
        <f>+Y40/'Silver conversion'!$D28</f>
        <v>0</v>
      </c>
      <c r="AO40" s="64">
        <f>+Z40/'Silver conversion'!$D28</f>
        <v>0</v>
      </c>
      <c r="AP40" s="64">
        <f>+AA40/'Silver conversion'!$D28</f>
        <v>0</v>
      </c>
      <c r="AQ40" s="64">
        <f>+AB40/'Silver conversion'!$D28</f>
        <v>0</v>
      </c>
      <c r="AR40" s="64">
        <f>+AC40/'Silver conversion'!$D28</f>
        <v>0</v>
      </c>
      <c r="AS40" s="64">
        <f>+AD40/'Silver conversion'!$D28</f>
        <v>0</v>
      </c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</row>
    <row r="41" spans="1:110" ht="15.75">
      <c r="A41" s="43">
        <v>1819</v>
      </c>
      <c r="B41" s="61">
        <v>0.666</v>
      </c>
      <c r="C41" s="61"/>
      <c r="D41" s="61">
        <v>2.35</v>
      </c>
      <c r="E41" s="62"/>
      <c r="F41" s="62">
        <v>0.06</v>
      </c>
      <c r="G41" s="61">
        <v>0.166</v>
      </c>
      <c r="H41" s="61">
        <v>0.41</v>
      </c>
      <c r="I41" s="61">
        <v>2.666</v>
      </c>
      <c r="J41" s="61">
        <v>0.256</v>
      </c>
      <c r="K41" s="61"/>
      <c r="L41" s="61">
        <v>0.21</v>
      </c>
      <c r="M41" s="61"/>
      <c r="N41" s="61"/>
      <c r="O41" s="61">
        <v>0.8</v>
      </c>
      <c r="P41" s="63"/>
      <c r="Q41" s="64">
        <f t="shared" si="1"/>
        <v>0.018899514742189056</v>
      </c>
      <c r="R41" s="64">
        <f t="shared" si="2"/>
        <v>0</v>
      </c>
      <c r="S41" s="64">
        <f t="shared" si="3"/>
        <v>0.06668747694315957</v>
      </c>
      <c r="T41" s="64">
        <f t="shared" si="4"/>
        <v>0.13227804845785843</v>
      </c>
      <c r="U41" s="64">
        <f t="shared" si="5"/>
        <v>0.36596926740007496</v>
      </c>
      <c r="V41" s="64">
        <f t="shared" si="6"/>
        <v>0.9038999977953658</v>
      </c>
      <c r="W41" s="64">
        <f t="shared" si="7"/>
        <v>5.877554619810843</v>
      </c>
      <c r="X41" s="64">
        <f t="shared" si="8"/>
        <v>0.5643863400868626</v>
      </c>
      <c r="Y41" s="64">
        <f t="shared" si="9"/>
        <v>0</v>
      </c>
      <c r="Z41" s="64">
        <f t="shared" si="10"/>
        <v>0.46297316960250445</v>
      </c>
      <c r="AA41" s="64">
        <f t="shared" si="11"/>
        <v>0</v>
      </c>
      <c r="AB41" s="64">
        <f t="shared" si="12"/>
        <v>0</v>
      </c>
      <c r="AC41" s="64">
        <f t="shared" si="13"/>
        <v>1.7637073127714458</v>
      </c>
      <c r="AD41" s="64">
        <f t="shared" si="14"/>
        <v>0.21133829978337826</v>
      </c>
      <c r="AE41" s="63"/>
      <c r="AF41" s="64">
        <f>+Q41/'Silver conversion'!$D29</f>
        <v>0.46423681772293124</v>
      </c>
      <c r="AG41" s="64">
        <f>+R41/'Silver conversion'!$D29</f>
        <v>0</v>
      </c>
      <c r="AH41" s="64">
        <f>+S41/'Silver conversion'!$D29</f>
        <v>1.6380728553286612</v>
      </c>
      <c r="AI41" s="64">
        <f>+T41/'Silver conversion'!$D29</f>
        <v>3.2492019561536747</v>
      </c>
      <c r="AJ41" s="64">
        <f>+U41/'Silver conversion'!$D29</f>
        <v>8.9894587453585</v>
      </c>
      <c r="AK41" s="64">
        <f>+V41/'Silver conversion'!$D29</f>
        <v>22.202880033716774</v>
      </c>
      <c r="AL41" s="64">
        <f>+W41/'Silver conversion'!$D29</f>
        <v>144.37287358509494</v>
      </c>
      <c r="AM41" s="64">
        <f>+X41/'Silver conversion'!$D29</f>
        <v>13.863261679589012</v>
      </c>
      <c r="AN41" s="64">
        <f>+Y41/'Silver conversion'!$D29</f>
        <v>0</v>
      </c>
      <c r="AO41" s="64">
        <f>+Z41/'Silver conversion'!$D29</f>
        <v>11.37220684653786</v>
      </c>
      <c r="AP41" s="64">
        <f>+AA41/'Silver conversion'!$D29</f>
        <v>0</v>
      </c>
      <c r="AQ41" s="64">
        <f>+AB41/'Silver conversion'!$D29</f>
        <v>0</v>
      </c>
      <c r="AR41" s="64">
        <f>+AC41/'Silver conversion'!$D29</f>
        <v>43.32269274871566</v>
      </c>
      <c r="AS41" s="64">
        <f>+AD41/'Silver conversion'!$D29</f>
        <v>5.191192530218719</v>
      </c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</row>
    <row r="42" spans="1:110" ht="15.75">
      <c r="A42" s="43">
        <v>1820</v>
      </c>
      <c r="B42" s="61">
        <v>0.611</v>
      </c>
      <c r="C42" s="61">
        <v>0.666</v>
      </c>
      <c r="D42" s="61">
        <v>2.67</v>
      </c>
      <c r="E42" s="62">
        <v>0.0299</v>
      </c>
      <c r="F42" s="62">
        <v>0.042</v>
      </c>
      <c r="G42" s="61">
        <v>0.125</v>
      </c>
      <c r="H42" s="61">
        <v>0.46</v>
      </c>
      <c r="I42" s="61"/>
      <c r="J42" s="61">
        <v>0.125</v>
      </c>
      <c r="K42" s="61"/>
      <c r="L42" s="61">
        <v>0.22</v>
      </c>
      <c r="M42" s="61"/>
      <c r="N42" s="61"/>
      <c r="O42" s="61"/>
      <c r="P42" s="63"/>
      <c r="Q42" s="64">
        <f t="shared" si="1"/>
        <v>0.01733874400522149</v>
      </c>
      <c r="R42" s="64">
        <f t="shared" si="2"/>
        <v>0.018899514742189056</v>
      </c>
      <c r="S42" s="64">
        <f t="shared" si="3"/>
        <v>0.0757683248673345</v>
      </c>
      <c r="T42" s="64">
        <f t="shared" si="4"/>
        <v>0.0925946339205009</v>
      </c>
      <c r="U42" s="64">
        <f t="shared" si="5"/>
        <v>0.27557926762053836</v>
      </c>
      <c r="V42" s="64">
        <f t="shared" si="6"/>
        <v>1.0141317048435812</v>
      </c>
      <c r="W42" s="64">
        <f t="shared" si="7"/>
        <v>0</v>
      </c>
      <c r="X42" s="64">
        <f t="shared" si="8"/>
        <v>0.27557926762053836</v>
      </c>
      <c r="Y42" s="64">
        <f t="shared" si="9"/>
        <v>0</v>
      </c>
      <c r="Z42" s="64">
        <f t="shared" si="10"/>
        <v>0.4850195110121475</v>
      </c>
      <c r="AA42" s="64">
        <f t="shared" si="11"/>
        <v>0</v>
      </c>
      <c r="AB42" s="64">
        <f t="shared" si="12"/>
        <v>0</v>
      </c>
      <c r="AC42" s="64">
        <f t="shared" si="13"/>
        <v>0</v>
      </c>
      <c r="AD42" s="64">
        <f t="shared" si="14"/>
        <v>0</v>
      </c>
      <c r="AE42" s="63"/>
      <c r="AF42" s="64">
        <f>+Q42/'Silver conversion'!$D30</f>
        <v>0.433754139017345</v>
      </c>
      <c r="AG42" s="64">
        <f>+R42/'Silver conversion'!$D30</f>
        <v>0.4727991106146511</v>
      </c>
      <c r="AH42" s="64">
        <f>+S42/'Silver conversion'!$D30</f>
        <v>1.8954558939055828</v>
      </c>
      <c r="AI42" s="64">
        <f>+T42/'Silver conversion'!$D30</f>
        <v>2.3163907202112277</v>
      </c>
      <c r="AJ42" s="64">
        <f>+U42/'Silver conversion'!$D30</f>
        <v>6.894020000628654</v>
      </c>
      <c r="AK42" s="64">
        <f>+V42/'Silver conversion'!$D30</f>
        <v>25.369993602313446</v>
      </c>
      <c r="AL42" s="64">
        <f>+W42/'Silver conversion'!$D30</f>
        <v>0</v>
      </c>
      <c r="AM42" s="64">
        <f>+X42/'Silver conversion'!$D30</f>
        <v>6.894020000628654</v>
      </c>
      <c r="AN42" s="64">
        <f>+Y42/'Silver conversion'!$D30</f>
        <v>0</v>
      </c>
      <c r="AO42" s="64">
        <f>+Z42/'Silver conversion'!$D30</f>
        <v>12.13347520110643</v>
      </c>
      <c r="AP42" s="64">
        <f>+AA42/'Silver conversion'!$D30</f>
        <v>0</v>
      </c>
      <c r="AQ42" s="64">
        <f>+AB42/'Silver conversion'!$D30</f>
        <v>0</v>
      </c>
      <c r="AR42" s="64">
        <f>+AC42/'Silver conversion'!$D30</f>
        <v>0</v>
      </c>
      <c r="AS42" s="64">
        <f>+AD42/'Silver conversion'!$D30</f>
        <v>0</v>
      </c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</row>
    <row r="43" spans="1:110" ht="15.75">
      <c r="A43" s="43">
        <v>1821</v>
      </c>
      <c r="B43" s="61">
        <v>0.5</v>
      </c>
      <c r="C43" s="61">
        <v>0.639</v>
      </c>
      <c r="D43" s="61"/>
      <c r="E43" s="62">
        <v>0.03</v>
      </c>
      <c r="F43" s="62">
        <v>0.04</v>
      </c>
      <c r="G43" s="61">
        <v>0.117</v>
      </c>
      <c r="H43" s="61"/>
      <c r="I43" s="61"/>
      <c r="J43" s="61"/>
      <c r="K43" s="61"/>
      <c r="L43" s="61">
        <v>0.153</v>
      </c>
      <c r="M43" s="61"/>
      <c r="N43" s="61"/>
      <c r="O43" s="61">
        <v>0.32</v>
      </c>
      <c r="P43" s="63"/>
      <c r="Q43" s="64">
        <f t="shared" si="1"/>
        <v>0.014188824881523314</v>
      </c>
      <c r="R43" s="64">
        <f t="shared" si="2"/>
        <v>0.018133318198586795</v>
      </c>
      <c r="S43" s="64">
        <f t="shared" si="3"/>
        <v>0</v>
      </c>
      <c r="T43" s="64">
        <f t="shared" si="4"/>
        <v>0.08818536563857228</v>
      </c>
      <c r="U43" s="64">
        <f t="shared" si="5"/>
        <v>0.25794219449282396</v>
      </c>
      <c r="V43" s="64">
        <f t="shared" si="6"/>
        <v>0</v>
      </c>
      <c r="W43" s="64">
        <f t="shared" si="7"/>
        <v>0</v>
      </c>
      <c r="X43" s="64">
        <f t="shared" si="8"/>
        <v>0</v>
      </c>
      <c r="Y43" s="64">
        <f t="shared" si="9"/>
        <v>0</v>
      </c>
      <c r="Z43" s="64">
        <f t="shared" si="10"/>
        <v>0.33730902356753895</v>
      </c>
      <c r="AA43" s="64">
        <f t="shared" si="11"/>
        <v>0</v>
      </c>
      <c r="AB43" s="64">
        <f t="shared" si="12"/>
        <v>0</v>
      </c>
      <c r="AC43" s="64">
        <f t="shared" si="13"/>
        <v>0.7054829251085782</v>
      </c>
      <c r="AD43" s="64">
        <f t="shared" si="14"/>
        <v>0.0845353199133513</v>
      </c>
      <c r="AE43" s="63"/>
      <c r="AF43" s="64">
        <f>+Q43/'Silver conversion'!$D31</f>
        <v>0.36322364398448265</v>
      </c>
      <c r="AG43" s="64">
        <f>+R43/'Silver conversion'!$D31</f>
        <v>0.4641998170121688</v>
      </c>
      <c r="AH43" s="64">
        <f>+S43/'Silver conversion'!$D31</f>
        <v>0</v>
      </c>
      <c r="AI43" s="64">
        <f>+T43/'Silver conversion'!$D31</f>
        <v>2.2574815124441336</v>
      </c>
      <c r="AJ43" s="64">
        <f>+U43/'Silver conversion'!$D31</f>
        <v>6.6031334238990915</v>
      </c>
      <c r="AK43" s="64">
        <f>+V43/'Silver conversion'!$D31</f>
        <v>0</v>
      </c>
      <c r="AL43" s="64">
        <f>+W43/'Silver conversion'!$D31</f>
        <v>0</v>
      </c>
      <c r="AM43" s="64">
        <f>+X43/'Silver conversion'!$D31</f>
        <v>0</v>
      </c>
      <c r="AN43" s="64">
        <f>+Y43/'Silver conversion'!$D31</f>
        <v>0</v>
      </c>
      <c r="AO43" s="64">
        <f>+Z43/'Silver conversion'!$D31</f>
        <v>8.63486678509881</v>
      </c>
      <c r="AP43" s="64">
        <f>+AA43/'Silver conversion'!$D31</f>
        <v>0</v>
      </c>
      <c r="AQ43" s="64">
        <f>+AB43/'Silver conversion'!$D31</f>
        <v>0</v>
      </c>
      <c r="AR43" s="64">
        <f>+AC43/'Silver conversion'!$D31</f>
        <v>18.05985209955307</v>
      </c>
      <c r="AS43" s="64">
        <f>+AD43/'Silver conversion'!$D31</f>
        <v>2.1640429845818874</v>
      </c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</row>
    <row r="44" spans="1:110" ht="15.75">
      <c r="A44" s="43">
        <v>1822</v>
      </c>
      <c r="B44" s="61">
        <v>0.5</v>
      </c>
      <c r="C44" s="61">
        <v>0.75</v>
      </c>
      <c r="D44" s="61">
        <v>2</v>
      </c>
      <c r="E44" s="62">
        <v>0.025</v>
      </c>
      <c r="F44" s="62">
        <v>0.038</v>
      </c>
      <c r="G44" s="61"/>
      <c r="H44" s="61"/>
      <c r="I44" s="61"/>
      <c r="J44" s="61">
        <v>0.125</v>
      </c>
      <c r="K44" s="61">
        <v>0.017</v>
      </c>
      <c r="L44" s="61"/>
      <c r="M44" s="61"/>
      <c r="N44" s="61"/>
      <c r="O44" s="61">
        <v>0.617</v>
      </c>
      <c r="P44" s="63"/>
      <c r="Q44" s="64">
        <f t="shared" si="1"/>
        <v>0.014188824881523314</v>
      </c>
      <c r="R44" s="64">
        <f t="shared" si="2"/>
        <v>0.02128323732228497</v>
      </c>
      <c r="S44" s="64">
        <f t="shared" si="3"/>
        <v>0.056755299526093254</v>
      </c>
      <c r="T44" s="64">
        <f t="shared" si="4"/>
        <v>0.08377609735664367</v>
      </c>
      <c r="U44" s="64">
        <f t="shared" si="5"/>
        <v>0</v>
      </c>
      <c r="V44" s="64">
        <f t="shared" si="6"/>
        <v>0</v>
      </c>
      <c r="W44" s="64">
        <f t="shared" si="7"/>
        <v>0</v>
      </c>
      <c r="X44" s="64">
        <f t="shared" si="8"/>
        <v>0.27557926762053836</v>
      </c>
      <c r="Y44" s="64">
        <f t="shared" si="9"/>
        <v>0.03747878039639322</v>
      </c>
      <c r="Z44" s="64">
        <f t="shared" si="10"/>
        <v>0</v>
      </c>
      <c r="AA44" s="64">
        <f t="shared" si="11"/>
        <v>0</v>
      </c>
      <c r="AB44" s="64">
        <f t="shared" si="12"/>
        <v>0</v>
      </c>
      <c r="AC44" s="64">
        <f t="shared" si="13"/>
        <v>1.3602592649749774</v>
      </c>
      <c r="AD44" s="64">
        <f t="shared" si="14"/>
        <v>0.16299466370793048</v>
      </c>
      <c r="AE44" s="63"/>
      <c r="AF44" s="64">
        <f>+Q44/'Silver conversion'!$D32</f>
        <v>0.35982803878217373</v>
      </c>
      <c r="AG44" s="64">
        <f>+R44/'Silver conversion'!$D32</f>
        <v>0.5397420581732606</v>
      </c>
      <c r="AH44" s="64">
        <f>+S44/'Silver conversion'!$D32</f>
        <v>1.439312155128695</v>
      </c>
      <c r="AI44" s="64">
        <f>+T44/'Silver conversion'!$D32</f>
        <v>2.12455852125713</v>
      </c>
      <c r="AJ44" s="64">
        <f>+U44/'Silver conversion'!$D32</f>
        <v>0</v>
      </c>
      <c r="AK44" s="64">
        <f>+V44/'Silver conversion'!$D32</f>
        <v>0</v>
      </c>
      <c r="AL44" s="64">
        <f>+W44/'Silver conversion'!$D32</f>
        <v>0</v>
      </c>
      <c r="AM44" s="64">
        <f>+X44/'Silver conversion'!$D32</f>
        <v>6.988679346240557</v>
      </c>
      <c r="AN44" s="64">
        <f>+Y44/'Silver conversion'!$D32</f>
        <v>0.9504603910887159</v>
      </c>
      <c r="AO44" s="64">
        <f>+Z44/'Silver conversion'!$D32</f>
        <v>0</v>
      </c>
      <c r="AP44" s="64">
        <f>+AA44/'Silver conversion'!$D32</f>
        <v>0</v>
      </c>
      <c r="AQ44" s="64">
        <f>+AB44/'Silver conversion'!$D32</f>
        <v>0</v>
      </c>
      <c r="AR44" s="64">
        <f>+AC44/'Silver conversion'!$D32</f>
        <v>34.49612125304339</v>
      </c>
      <c r="AS44" s="64">
        <f>+AD44/'Silver conversion'!$D32</f>
        <v>4.133538236162084</v>
      </c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</row>
    <row r="45" spans="1:110" ht="15.75">
      <c r="A45" s="43">
        <v>1823</v>
      </c>
      <c r="B45" s="61">
        <v>0.563</v>
      </c>
      <c r="C45" s="61">
        <v>0.908</v>
      </c>
      <c r="D45" s="61"/>
      <c r="E45" s="62">
        <v>0.0355</v>
      </c>
      <c r="F45" s="62">
        <v>0.05</v>
      </c>
      <c r="G45" s="61">
        <v>0.1</v>
      </c>
      <c r="H45" s="61"/>
      <c r="I45" s="61"/>
      <c r="J45" s="61">
        <v>0.08</v>
      </c>
      <c r="K45" s="61">
        <v>0.022</v>
      </c>
      <c r="L45" s="61">
        <v>0.1</v>
      </c>
      <c r="M45" s="61"/>
      <c r="N45" s="61"/>
      <c r="O45" s="61">
        <v>0.575</v>
      </c>
      <c r="P45" s="63"/>
      <c r="Q45" s="64">
        <f t="shared" si="1"/>
        <v>0.01597661681659525</v>
      </c>
      <c r="R45" s="64">
        <f t="shared" si="2"/>
        <v>0.02576690598484634</v>
      </c>
      <c r="S45" s="64">
        <f t="shared" si="3"/>
        <v>0</v>
      </c>
      <c r="T45" s="64">
        <f t="shared" si="4"/>
        <v>0.11023170704821536</v>
      </c>
      <c r="U45" s="64">
        <f t="shared" si="5"/>
        <v>0.22046341409643072</v>
      </c>
      <c r="V45" s="64">
        <f t="shared" si="6"/>
        <v>0</v>
      </c>
      <c r="W45" s="64">
        <f t="shared" si="7"/>
        <v>0</v>
      </c>
      <c r="X45" s="64">
        <f t="shared" si="8"/>
        <v>0.17637073127714456</v>
      </c>
      <c r="Y45" s="64">
        <f t="shared" si="9"/>
        <v>0.04850195110121475</v>
      </c>
      <c r="Z45" s="64">
        <f t="shared" si="10"/>
        <v>0.22046341409643072</v>
      </c>
      <c r="AA45" s="64">
        <f t="shared" si="11"/>
        <v>0</v>
      </c>
      <c r="AB45" s="64">
        <f t="shared" si="12"/>
        <v>0</v>
      </c>
      <c r="AC45" s="64">
        <f t="shared" si="13"/>
        <v>1.2676646310544764</v>
      </c>
      <c r="AD45" s="64">
        <f t="shared" si="14"/>
        <v>0.1518994029693031</v>
      </c>
      <c r="AE45" s="63"/>
      <c r="AF45" s="64">
        <f>+Q45/'Silver conversion'!$D33</f>
        <v>0.40516637166872754</v>
      </c>
      <c r="AG45" s="64">
        <f>+R45/'Silver conversion'!$D33</f>
        <v>0.6534477184284275</v>
      </c>
      <c r="AH45" s="64">
        <f>+S45/'Silver conversion'!$D33</f>
        <v>0</v>
      </c>
      <c r="AI45" s="64">
        <f>+T45/'Silver conversion'!$D33</f>
        <v>2.7954717384962233</v>
      </c>
      <c r="AJ45" s="64">
        <f>+U45/'Silver conversion'!$D33</f>
        <v>5.590943476992447</v>
      </c>
      <c r="AK45" s="64">
        <f>+V45/'Silver conversion'!$D33</f>
        <v>0</v>
      </c>
      <c r="AL45" s="64">
        <f>+W45/'Silver conversion'!$D33</f>
        <v>0</v>
      </c>
      <c r="AM45" s="64">
        <f>+X45/'Silver conversion'!$D33</f>
        <v>4.472754781593957</v>
      </c>
      <c r="AN45" s="64">
        <f>+Y45/'Silver conversion'!$D33</f>
        <v>1.2300075649383382</v>
      </c>
      <c r="AO45" s="64">
        <f>+Z45/'Silver conversion'!$D33</f>
        <v>5.590943476992447</v>
      </c>
      <c r="AP45" s="64">
        <f>+AA45/'Silver conversion'!$D33</f>
        <v>0</v>
      </c>
      <c r="AQ45" s="64">
        <f>+AB45/'Silver conversion'!$D33</f>
        <v>0</v>
      </c>
      <c r="AR45" s="64">
        <f>+AC45/'Silver conversion'!$D33</f>
        <v>32.147924992706564</v>
      </c>
      <c r="AS45" s="64">
        <f>+AD45/'Silver conversion'!$D33</f>
        <v>3.852162861901456</v>
      </c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</row>
    <row r="46" spans="1:110" ht="15.75">
      <c r="A46" s="43">
        <v>1824</v>
      </c>
      <c r="B46" s="61">
        <v>0.383</v>
      </c>
      <c r="C46" s="61">
        <v>0.908</v>
      </c>
      <c r="D46" s="61">
        <v>1.25</v>
      </c>
      <c r="E46" s="62"/>
      <c r="F46" s="62">
        <v>0.04</v>
      </c>
      <c r="G46" s="61">
        <v>0.1</v>
      </c>
      <c r="H46" s="61">
        <v>0.15</v>
      </c>
      <c r="I46" s="61">
        <v>0.945</v>
      </c>
      <c r="J46" s="61">
        <v>0.08</v>
      </c>
      <c r="K46" s="61">
        <v>0.025</v>
      </c>
      <c r="L46" s="61">
        <v>0.08</v>
      </c>
      <c r="M46" s="61">
        <v>0.185</v>
      </c>
      <c r="N46" s="61">
        <v>0.182</v>
      </c>
      <c r="O46" s="61">
        <v>0.462</v>
      </c>
      <c r="P46" s="63"/>
      <c r="Q46" s="64">
        <f t="shared" si="1"/>
        <v>0.010868639859246859</v>
      </c>
      <c r="R46" s="64">
        <f t="shared" si="2"/>
        <v>0.02576690598484634</v>
      </c>
      <c r="S46" s="64">
        <f t="shared" si="3"/>
        <v>0.03547206220380828</v>
      </c>
      <c r="T46" s="64">
        <f t="shared" si="4"/>
        <v>0.08818536563857228</v>
      </c>
      <c r="U46" s="64">
        <f t="shared" si="5"/>
        <v>0.22046341409643072</v>
      </c>
      <c r="V46" s="64">
        <f t="shared" si="6"/>
        <v>0.33069512114464605</v>
      </c>
      <c r="W46" s="64">
        <f t="shared" si="7"/>
        <v>2.08337926321127</v>
      </c>
      <c r="X46" s="64">
        <f t="shared" si="8"/>
        <v>0.17637073127714456</v>
      </c>
      <c r="Y46" s="64">
        <f t="shared" si="9"/>
        <v>0.05511585352410768</v>
      </c>
      <c r="Z46" s="64">
        <f t="shared" si="10"/>
        <v>0.17637073127714456</v>
      </c>
      <c r="AA46" s="64">
        <f t="shared" si="11"/>
        <v>0.4078573160783968</v>
      </c>
      <c r="AB46" s="64">
        <f t="shared" si="12"/>
        <v>0.40124341365550387</v>
      </c>
      <c r="AC46" s="64">
        <f t="shared" si="13"/>
        <v>1.01854097312551</v>
      </c>
      <c r="AD46" s="64">
        <f t="shared" si="14"/>
        <v>0.12204786812490094</v>
      </c>
      <c r="AE46" s="63"/>
      <c r="AF46" s="64">
        <f>+Q46/'Silver conversion'!$D34</f>
        <v>0.2756282777071451</v>
      </c>
      <c r="AG46" s="64">
        <f>+R46/'Silver conversion'!$D34</f>
        <v>0.6534477184284275</v>
      </c>
      <c r="AH46" s="64">
        <f>+S46/'Silver conversion'!$D34</f>
        <v>0.8995700969554342</v>
      </c>
      <c r="AI46" s="64">
        <f>+T46/'Silver conversion'!$D34</f>
        <v>2.2363773907969784</v>
      </c>
      <c r="AJ46" s="64">
        <f>+U46/'Silver conversion'!$D34</f>
        <v>5.590943476992447</v>
      </c>
      <c r="AK46" s="64">
        <f>+V46/'Silver conversion'!$D34</f>
        <v>8.38641521548867</v>
      </c>
      <c r="AL46" s="64">
        <f>+W46/'Silver conversion'!$D34</f>
        <v>52.83441585757861</v>
      </c>
      <c r="AM46" s="64">
        <f>+X46/'Silver conversion'!$D34</f>
        <v>4.472754781593957</v>
      </c>
      <c r="AN46" s="64">
        <f>+Y46/'Silver conversion'!$D34</f>
        <v>1.3977358692481117</v>
      </c>
      <c r="AO46" s="64">
        <f>+Z46/'Silver conversion'!$D34</f>
        <v>4.472754781593957</v>
      </c>
      <c r="AP46" s="64">
        <f>+AA46/'Silver conversion'!$D34</f>
        <v>10.343245432436026</v>
      </c>
      <c r="AQ46" s="64">
        <f>+AB46/'Silver conversion'!$D34</f>
        <v>10.175517128126252</v>
      </c>
      <c r="AR46" s="64">
        <f>+AC46/'Silver conversion'!$D34</f>
        <v>25.830158863705105</v>
      </c>
      <c r="AS46" s="64">
        <f>+AD46/'Silver conversion'!$D34</f>
        <v>3.095129116866909</v>
      </c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</row>
    <row r="47" spans="1:110" ht="15.75">
      <c r="A47" s="43">
        <v>1825</v>
      </c>
      <c r="B47" s="61">
        <v>0.431</v>
      </c>
      <c r="C47" s="61">
        <v>0.792</v>
      </c>
      <c r="D47" s="61"/>
      <c r="E47" s="62">
        <v>0.055</v>
      </c>
      <c r="F47" s="62">
        <v>0.056</v>
      </c>
      <c r="G47" s="61"/>
      <c r="H47" s="61"/>
      <c r="I47" s="61">
        <v>1.25</v>
      </c>
      <c r="J47" s="61"/>
      <c r="K47" s="61">
        <v>0.024</v>
      </c>
      <c r="L47" s="61">
        <v>0.15</v>
      </c>
      <c r="M47" s="61"/>
      <c r="N47" s="61"/>
      <c r="O47" s="61">
        <v>0.494</v>
      </c>
      <c r="P47" s="63"/>
      <c r="Q47" s="64">
        <f t="shared" si="1"/>
        <v>0.012230767047873096</v>
      </c>
      <c r="R47" s="64">
        <f t="shared" si="2"/>
        <v>0.02247509861233293</v>
      </c>
      <c r="S47" s="64">
        <f t="shared" si="3"/>
        <v>0</v>
      </c>
      <c r="T47" s="64">
        <f t="shared" si="4"/>
        <v>0.1234595118940012</v>
      </c>
      <c r="U47" s="64">
        <f t="shared" si="5"/>
        <v>0</v>
      </c>
      <c r="V47" s="64">
        <f t="shared" si="6"/>
        <v>0</v>
      </c>
      <c r="W47" s="64">
        <f t="shared" si="7"/>
        <v>2.7557926762053837</v>
      </c>
      <c r="X47" s="64">
        <f t="shared" si="8"/>
        <v>0</v>
      </c>
      <c r="Y47" s="64">
        <f t="shared" si="9"/>
        <v>0.05291121938314337</v>
      </c>
      <c r="Z47" s="64">
        <f t="shared" si="10"/>
        <v>0.33069512114464605</v>
      </c>
      <c r="AA47" s="64">
        <f t="shared" si="11"/>
        <v>0</v>
      </c>
      <c r="AB47" s="64">
        <f t="shared" si="12"/>
        <v>0</v>
      </c>
      <c r="AC47" s="64">
        <f t="shared" si="13"/>
        <v>1.0890892656363675</v>
      </c>
      <c r="AD47" s="64">
        <f t="shared" si="14"/>
        <v>0.13050140011623607</v>
      </c>
      <c r="AE47" s="63"/>
      <c r="AF47" s="64">
        <f>+Q47/'Silver conversion'!$D35</f>
        <v>0.3072989773544688</v>
      </c>
      <c r="AG47" s="64">
        <f>+R47/'Silver conversion'!$D35</f>
        <v>0.5646886080388384</v>
      </c>
      <c r="AH47" s="64">
        <f>+S47/'Silver conversion'!$D35</f>
        <v>0</v>
      </c>
      <c r="AI47" s="64">
        <f>+T47/'Silver conversion'!$D35</f>
        <v>3.10192987906723</v>
      </c>
      <c r="AJ47" s="64">
        <f>+U47/'Silver conversion'!$D35</f>
        <v>0</v>
      </c>
      <c r="AK47" s="64">
        <f>+V47/'Silver conversion'!$D35</f>
        <v>0</v>
      </c>
      <c r="AL47" s="64">
        <f>+W47/'Silver conversion'!$D35</f>
        <v>69.23950622917923</v>
      </c>
      <c r="AM47" s="64">
        <f>+X47/'Silver conversion'!$D35</f>
        <v>0</v>
      </c>
      <c r="AN47" s="64">
        <f>+Y47/'Silver conversion'!$D35</f>
        <v>1.3293985196002411</v>
      </c>
      <c r="AO47" s="64">
        <f>+Z47/'Silver conversion'!$D35</f>
        <v>8.308740747501508</v>
      </c>
      <c r="AP47" s="64">
        <f>+AA47/'Silver conversion'!$D35</f>
        <v>0</v>
      </c>
      <c r="AQ47" s="64">
        <f>+AB47/'Silver conversion'!$D35</f>
        <v>0</v>
      </c>
      <c r="AR47" s="64">
        <f>+AC47/'Silver conversion'!$D35</f>
        <v>27.363452861771627</v>
      </c>
      <c r="AS47" s="64">
        <f>+AD47/'Silver conversion'!$D35</f>
        <v>3.278857870653298</v>
      </c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</row>
    <row r="48" spans="1:110" ht="15.75">
      <c r="A48" s="43">
        <v>1826</v>
      </c>
      <c r="B48" s="61">
        <v>0.455</v>
      </c>
      <c r="C48" s="61">
        <v>0.625</v>
      </c>
      <c r="D48" s="61">
        <v>1</v>
      </c>
      <c r="E48" s="62"/>
      <c r="F48" s="62">
        <v>0.04</v>
      </c>
      <c r="G48" s="61">
        <v>0.068</v>
      </c>
      <c r="H48" s="61"/>
      <c r="I48" s="61">
        <v>1.25</v>
      </c>
      <c r="J48" s="61">
        <v>0.1</v>
      </c>
      <c r="K48" s="61"/>
      <c r="L48" s="61"/>
      <c r="M48" s="61"/>
      <c r="N48" s="61"/>
      <c r="O48" s="61">
        <v>0.472</v>
      </c>
      <c r="P48" s="63"/>
      <c r="Q48" s="64">
        <f t="shared" si="1"/>
        <v>0.012911830642186215</v>
      </c>
      <c r="R48" s="64">
        <f t="shared" si="2"/>
        <v>0.01773603110190414</v>
      </c>
      <c r="S48" s="64">
        <f t="shared" si="3"/>
        <v>0.028377649763046627</v>
      </c>
      <c r="T48" s="64">
        <f t="shared" si="4"/>
        <v>0.08818536563857228</v>
      </c>
      <c r="U48" s="64">
        <f t="shared" si="5"/>
        <v>0.14991512158557288</v>
      </c>
      <c r="V48" s="64">
        <f t="shared" si="6"/>
        <v>0</v>
      </c>
      <c r="W48" s="64">
        <f t="shared" si="7"/>
        <v>2.7557926762053837</v>
      </c>
      <c r="X48" s="64">
        <f t="shared" si="8"/>
        <v>0.22046341409643072</v>
      </c>
      <c r="Y48" s="64">
        <f t="shared" si="9"/>
        <v>0</v>
      </c>
      <c r="Z48" s="64">
        <f t="shared" si="10"/>
        <v>0</v>
      </c>
      <c r="AA48" s="64">
        <f t="shared" si="11"/>
        <v>0</v>
      </c>
      <c r="AB48" s="64">
        <f t="shared" si="12"/>
        <v>0</v>
      </c>
      <c r="AC48" s="64">
        <f t="shared" si="13"/>
        <v>1.040587314535153</v>
      </c>
      <c r="AD48" s="64">
        <f t="shared" si="14"/>
        <v>0.12468959687219315</v>
      </c>
      <c r="AE48" s="63"/>
      <c r="AF48" s="64">
        <f>+Q48/'Silver conversion'!$D36</f>
        <v>0.32744351529177806</v>
      </c>
      <c r="AG48" s="64">
        <f>+R48/'Silver conversion'!$D36</f>
        <v>0.4497850484777171</v>
      </c>
      <c r="AH48" s="64">
        <f>+S48/'Silver conversion'!$D36</f>
        <v>0.7196560775643475</v>
      </c>
      <c r="AI48" s="64">
        <f>+T48/'Silver conversion'!$D36</f>
        <v>2.2363773907969784</v>
      </c>
      <c r="AJ48" s="64">
        <f>+U48/'Silver conversion'!$D36</f>
        <v>3.8018415643548638</v>
      </c>
      <c r="AK48" s="64">
        <f>+V48/'Silver conversion'!$D36</f>
        <v>0</v>
      </c>
      <c r="AL48" s="64">
        <f>+W48/'Silver conversion'!$D36</f>
        <v>69.88679346240558</v>
      </c>
      <c r="AM48" s="64">
        <f>+X48/'Silver conversion'!$D36</f>
        <v>5.590943476992447</v>
      </c>
      <c r="AN48" s="64">
        <f>+Y48/'Silver conversion'!$D36</f>
        <v>0</v>
      </c>
      <c r="AO48" s="64">
        <f>+Z48/'Silver conversion'!$D36</f>
        <v>0</v>
      </c>
      <c r="AP48" s="64">
        <f>+AA48/'Silver conversion'!$D36</f>
        <v>0</v>
      </c>
      <c r="AQ48" s="64">
        <f>+AB48/'Silver conversion'!$D36</f>
        <v>0</v>
      </c>
      <c r="AR48" s="64">
        <f>+AC48/'Silver conversion'!$D36</f>
        <v>26.38925321140435</v>
      </c>
      <c r="AS48" s="64">
        <f>+AD48/'Silver conversion'!$D36</f>
        <v>3.1621232535956296</v>
      </c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</row>
    <row r="49" spans="1:110" ht="15.75">
      <c r="A49" s="43">
        <v>1827</v>
      </c>
      <c r="B49" s="61">
        <v>0.362</v>
      </c>
      <c r="C49" s="61">
        <v>0.658</v>
      </c>
      <c r="D49" s="61">
        <v>0.75</v>
      </c>
      <c r="E49" s="62">
        <v>0.03</v>
      </c>
      <c r="F49" s="62">
        <v>0.04</v>
      </c>
      <c r="G49" s="61">
        <v>0.061</v>
      </c>
      <c r="H49" s="61">
        <v>0.25</v>
      </c>
      <c r="I49" s="61">
        <v>1.25</v>
      </c>
      <c r="J49" s="61">
        <v>0.09</v>
      </c>
      <c r="K49" s="61">
        <v>0.018</v>
      </c>
      <c r="L49" s="61">
        <v>0.105</v>
      </c>
      <c r="M49" s="61">
        <v>0.375</v>
      </c>
      <c r="N49" s="61">
        <v>0.322</v>
      </c>
      <c r="O49" s="61">
        <v>0.479</v>
      </c>
      <c r="P49" s="63"/>
      <c r="Q49" s="64">
        <f t="shared" si="1"/>
        <v>0.010272709214222879</v>
      </c>
      <c r="R49" s="64">
        <f t="shared" si="2"/>
        <v>0.018672493544084682</v>
      </c>
      <c r="S49" s="64">
        <f t="shared" si="3"/>
        <v>0.02128323732228497</v>
      </c>
      <c r="T49" s="64">
        <f t="shared" si="4"/>
        <v>0.08818536563857228</v>
      </c>
      <c r="U49" s="64">
        <f t="shared" si="5"/>
        <v>0.13448268259882273</v>
      </c>
      <c r="V49" s="64">
        <f t="shared" si="6"/>
        <v>0.5511585352410767</v>
      </c>
      <c r="W49" s="64">
        <f t="shared" si="7"/>
        <v>2.7557926762053837</v>
      </c>
      <c r="X49" s="64">
        <f t="shared" si="8"/>
        <v>0.19841707268678763</v>
      </c>
      <c r="Y49" s="64">
        <f t="shared" si="9"/>
        <v>0.03968341453735752</v>
      </c>
      <c r="Z49" s="64">
        <f t="shared" si="10"/>
        <v>0.23148658480125223</v>
      </c>
      <c r="AA49" s="64">
        <f t="shared" si="11"/>
        <v>0.8267378028616151</v>
      </c>
      <c r="AB49" s="64">
        <f t="shared" si="12"/>
        <v>0.7098921933905069</v>
      </c>
      <c r="AC49" s="64">
        <f t="shared" si="13"/>
        <v>1.056019753521903</v>
      </c>
      <c r="AD49" s="64">
        <f t="shared" si="14"/>
        <v>0.1265388069952977</v>
      </c>
      <c r="AE49" s="63"/>
      <c r="AF49" s="64">
        <f>+Q49/'Silver conversion'!$D37</f>
        <v>0.25930344773713276</v>
      </c>
      <c r="AG49" s="64">
        <f>+R49/'Silver conversion'!$D37</f>
        <v>0.47133057627357283</v>
      </c>
      <c r="AH49" s="64">
        <f>+S49/'Silver conversion'!$D37</f>
        <v>0.5372309000078718</v>
      </c>
      <c r="AI49" s="64">
        <f>+T49/'Silver conversion'!$D37</f>
        <v>2.2259726108456115</v>
      </c>
      <c r="AJ49" s="64">
        <f>+U49/'Silver conversion'!$D37</f>
        <v>3.3946082315395576</v>
      </c>
      <c r="AK49" s="64">
        <f>+V49/'Silver conversion'!$D37</f>
        <v>13.91232881778507</v>
      </c>
      <c r="AL49" s="64">
        <f>+W49/'Silver conversion'!$D37</f>
        <v>69.56164408892535</v>
      </c>
      <c r="AM49" s="64">
        <f>+X49/'Silver conversion'!$D37</f>
        <v>5.008438374402625</v>
      </c>
      <c r="AN49" s="64">
        <f>+Y49/'Silver conversion'!$D37</f>
        <v>1.001687674880525</v>
      </c>
      <c r="AO49" s="64">
        <f>+Z49/'Silver conversion'!$D37</f>
        <v>5.84317810346973</v>
      </c>
      <c r="AP49" s="64">
        <f>+AA49/'Silver conversion'!$D37</f>
        <v>20.868493226677607</v>
      </c>
      <c r="AQ49" s="64">
        <f>+AB49/'Silver conversion'!$D37</f>
        <v>17.91907951730717</v>
      </c>
      <c r="AR49" s="64">
        <f>+AC49/'Silver conversion'!$D37</f>
        <v>26.656022014876193</v>
      </c>
      <c r="AS49" s="64">
        <f>+AD49/'Silver conversion'!$D37</f>
        <v>3.194089138724492</v>
      </c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</row>
    <row r="50" spans="1:110" ht="15.75">
      <c r="A50" s="43">
        <v>1828</v>
      </c>
      <c r="B50" s="61">
        <v>0.418</v>
      </c>
      <c r="C50" s="61">
        <v>0.73</v>
      </c>
      <c r="D50" s="61">
        <v>0.63</v>
      </c>
      <c r="E50" s="62">
        <v>0.028</v>
      </c>
      <c r="F50" s="62">
        <v>0.051</v>
      </c>
      <c r="G50" s="61">
        <v>0.054</v>
      </c>
      <c r="H50" s="61">
        <v>0.208</v>
      </c>
      <c r="I50" s="61">
        <v>1.25</v>
      </c>
      <c r="J50" s="61">
        <v>0.102</v>
      </c>
      <c r="K50" s="61">
        <v>0.019</v>
      </c>
      <c r="L50" s="61">
        <v>0.117</v>
      </c>
      <c r="M50" s="61">
        <v>0.508</v>
      </c>
      <c r="N50" s="61"/>
      <c r="O50" s="61">
        <v>0.438</v>
      </c>
      <c r="P50" s="63"/>
      <c r="Q50" s="64">
        <f t="shared" si="1"/>
        <v>0.01186185760095349</v>
      </c>
      <c r="R50" s="64">
        <f t="shared" si="2"/>
        <v>0.020715684327024038</v>
      </c>
      <c r="S50" s="64">
        <f t="shared" si="3"/>
        <v>0.017877919350719376</v>
      </c>
      <c r="T50" s="64">
        <f t="shared" si="4"/>
        <v>0.11243634118917965</v>
      </c>
      <c r="U50" s="64">
        <f t="shared" si="5"/>
        <v>0.11905024361207257</v>
      </c>
      <c r="V50" s="64">
        <f t="shared" si="6"/>
        <v>0.45856390132057584</v>
      </c>
      <c r="W50" s="64">
        <f t="shared" si="7"/>
        <v>2.7557926762053837</v>
      </c>
      <c r="X50" s="64">
        <f t="shared" si="8"/>
        <v>0.2248726823783593</v>
      </c>
      <c r="Y50" s="64">
        <f t="shared" si="9"/>
        <v>0.04188804867832183</v>
      </c>
      <c r="Z50" s="64">
        <f t="shared" si="10"/>
        <v>0.25794219449282396</v>
      </c>
      <c r="AA50" s="64">
        <f t="shared" si="11"/>
        <v>1.119954143609868</v>
      </c>
      <c r="AB50" s="64">
        <f t="shared" si="12"/>
        <v>0</v>
      </c>
      <c r="AC50" s="64">
        <f t="shared" si="13"/>
        <v>0.9656297537423665</v>
      </c>
      <c r="AD50" s="64">
        <f t="shared" si="14"/>
        <v>0.11570771913139959</v>
      </c>
      <c r="AE50" s="63"/>
      <c r="AF50" s="64">
        <f>+Q50/'Silver conversion'!$D38</f>
        <v>0.30081624042189725</v>
      </c>
      <c r="AG50" s="64">
        <f>+R50/'Silver conversion'!$D38</f>
        <v>0.5253489366219737</v>
      </c>
      <c r="AH50" s="64">
        <f>+S50/'Silver conversion'!$D38</f>
        <v>0.45338332886553895</v>
      </c>
      <c r="AI50" s="64">
        <f>+T50/'Silver conversion'!$D38</f>
        <v>2.8513811732661476</v>
      </c>
      <c r="AJ50" s="64">
        <f>+U50/'Silver conversion'!$D38</f>
        <v>3.019109477575921</v>
      </c>
      <c r="AK50" s="64">
        <f>+V50/'Silver conversion'!$D38</f>
        <v>11.629162432144287</v>
      </c>
      <c r="AL50" s="64">
        <f>+W50/'Silver conversion'!$D38</f>
        <v>69.88679346240558</v>
      </c>
      <c r="AM50" s="64">
        <f>+X50/'Silver conversion'!$D38</f>
        <v>5.702762346532295</v>
      </c>
      <c r="AN50" s="64">
        <f>+Y50/'Silver conversion'!$D38</f>
        <v>1.062279260628565</v>
      </c>
      <c r="AO50" s="64">
        <f>+Z50/'Silver conversion'!$D38</f>
        <v>6.541403868081163</v>
      </c>
      <c r="AP50" s="64">
        <f>+AA50/'Silver conversion'!$D38</f>
        <v>28.401992863121627</v>
      </c>
      <c r="AQ50" s="64">
        <f>+AB50/'Silver conversion'!$D38</f>
        <v>0</v>
      </c>
      <c r="AR50" s="64">
        <f>+AC50/'Silver conversion'!$D38</f>
        <v>24.488332429226915</v>
      </c>
      <c r="AS50" s="64">
        <f>+AD50/'Silver conversion'!$D38</f>
        <v>2.9343431887179787</v>
      </c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</row>
    <row r="51" spans="1:110" ht="15.75">
      <c r="A51" s="43">
        <v>1829</v>
      </c>
      <c r="B51" s="61">
        <v>0.333</v>
      </c>
      <c r="C51" s="61">
        <v>1</v>
      </c>
      <c r="D51" s="61">
        <v>0.6</v>
      </c>
      <c r="E51" s="62"/>
      <c r="F51" s="62">
        <v>0.037</v>
      </c>
      <c r="G51" s="61">
        <v>0.08</v>
      </c>
      <c r="H51" s="61">
        <v>0.22</v>
      </c>
      <c r="I51" s="61">
        <v>1.125</v>
      </c>
      <c r="J51" s="61">
        <v>0.097</v>
      </c>
      <c r="K51" s="61">
        <v>0.03</v>
      </c>
      <c r="L51" s="61">
        <v>0.125</v>
      </c>
      <c r="M51" s="61">
        <v>0.313</v>
      </c>
      <c r="N51" s="61">
        <v>0.288</v>
      </c>
      <c r="O51" s="61">
        <v>0.315</v>
      </c>
      <c r="P51" s="63"/>
      <c r="Q51" s="64">
        <f t="shared" si="1"/>
        <v>0.009449757371094528</v>
      </c>
      <c r="R51" s="64">
        <f t="shared" si="2"/>
        <v>0.028377649763046627</v>
      </c>
      <c r="S51" s="64">
        <f t="shared" si="3"/>
        <v>0.017026589857827977</v>
      </c>
      <c r="T51" s="64">
        <f t="shared" si="4"/>
        <v>0.08157146321567936</v>
      </c>
      <c r="U51" s="64">
        <f t="shared" si="5"/>
        <v>0.17637073127714456</v>
      </c>
      <c r="V51" s="64">
        <f t="shared" si="6"/>
        <v>0.4850195110121475</v>
      </c>
      <c r="W51" s="64">
        <f t="shared" si="7"/>
        <v>2.4802134085848455</v>
      </c>
      <c r="X51" s="64">
        <f t="shared" si="8"/>
        <v>0.21384951167353777</v>
      </c>
      <c r="Y51" s="64">
        <f t="shared" si="9"/>
        <v>0.06613902422892921</v>
      </c>
      <c r="Z51" s="64">
        <f t="shared" si="10"/>
        <v>0.27557926762053836</v>
      </c>
      <c r="AA51" s="64">
        <f t="shared" si="11"/>
        <v>0.6900504861218281</v>
      </c>
      <c r="AB51" s="64">
        <f t="shared" si="12"/>
        <v>0.6349346325977203</v>
      </c>
      <c r="AC51" s="64">
        <f t="shared" si="13"/>
        <v>0.6944597544037567</v>
      </c>
      <c r="AD51" s="64">
        <f t="shared" si="14"/>
        <v>0.08321445553970518</v>
      </c>
      <c r="AE51" s="63"/>
      <c r="AF51" s="64">
        <f>+Q51/'Silver conversion'!$D39</f>
        <v>0.23964547382892773</v>
      </c>
      <c r="AG51" s="64">
        <f>+R51/'Silver conversion'!$D39</f>
        <v>0.7196560775643475</v>
      </c>
      <c r="AH51" s="64">
        <f>+S51/'Silver conversion'!$D39</f>
        <v>0.43179364653860847</v>
      </c>
      <c r="AI51" s="64">
        <f>+T51/'Silver conversion'!$D39</f>
        <v>2.068649086487205</v>
      </c>
      <c r="AJ51" s="64">
        <f>+U51/'Silver conversion'!$D39</f>
        <v>4.472754781593957</v>
      </c>
      <c r="AK51" s="64">
        <f>+V51/'Silver conversion'!$D39</f>
        <v>12.300075649383382</v>
      </c>
      <c r="AL51" s="64">
        <f>+W51/'Silver conversion'!$D39</f>
        <v>62.898114116165026</v>
      </c>
      <c r="AM51" s="64">
        <f>+X51/'Silver conversion'!$D39</f>
        <v>5.4232151726826725</v>
      </c>
      <c r="AN51" s="64">
        <f>+Y51/'Silver conversion'!$D39</f>
        <v>1.6772830430977341</v>
      </c>
      <c r="AO51" s="64">
        <f>+Z51/'Silver conversion'!$D39</f>
        <v>6.988679346240557</v>
      </c>
      <c r="AP51" s="64">
        <f>+AA51/'Silver conversion'!$D39</f>
        <v>17.499653082986356</v>
      </c>
      <c r="AQ51" s="64">
        <f>+AB51/'Silver conversion'!$D39</f>
        <v>16.101917213738243</v>
      </c>
      <c r="AR51" s="64">
        <f>+AC51/'Silver conversion'!$D39</f>
        <v>17.611471952526205</v>
      </c>
      <c r="AS51" s="64">
        <f>+AD51/'Silver conversion'!$D39</f>
        <v>2.1103153069547105</v>
      </c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</row>
    <row r="52" spans="1:110" ht="15.75">
      <c r="A52" s="43">
        <v>1830</v>
      </c>
      <c r="B52" s="61"/>
      <c r="C52" s="61">
        <v>0.4</v>
      </c>
      <c r="D52" s="61">
        <v>0.65</v>
      </c>
      <c r="E52" s="62">
        <v>0.03</v>
      </c>
      <c r="F52" s="62">
        <v>0.026</v>
      </c>
      <c r="G52" s="61">
        <v>0.065</v>
      </c>
      <c r="H52" s="61">
        <v>0.181</v>
      </c>
      <c r="I52" s="61">
        <v>1.125</v>
      </c>
      <c r="J52" s="61">
        <v>0.1</v>
      </c>
      <c r="K52" s="61">
        <v>0.02</v>
      </c>
      <c r="L52" s="61">
        <v>0.111</v>
      </c>
      <c r="M52" s="61">
        <v>0.313</v>
      </c>
      <c r="N52" s="61">
        <v>0.375</v>
      </c>
      <c r="O52" s="61">
        <v>0.25</v>
      </c>
      <c r="P52" s="63"/>
      <c r="Q52" s="64">
        <f t="shared" si="1"/>
        <v>0</v>
      </c>
      <c r="R52" s="64">
        <f t="shared" si="2"/>
        <v>0.011351059905218652</v>
      </c>
      <c r="S52" s="64">
        <f t="shared" si="3"/>
        <v>0.018445472345980308</v>
      </c>
      <c r="T52" s="64">
        <f t="shared" si="4"/>
        <v>0.05732048766507198</v>
      </c>
      <c r="U52" s="64">
        <f t="shared" si="5"/>
        <v>0.14330121916267996</v>
      </c>
      <c r="V52" s="64">
        <f t="shared" si="6"/>
        <v>0.39903877951453953</v>
      </c>
      <c r="W52" s="64">
        <f t="shared" si="7"/>
        <v>2.4802134085848455</v>
      </c>
      <c r="X52" s="64">
        <f t="shared" si="8"/>
        <v>0.22046341409643072</v>
      </c>
      <c r="Y52" s="64">
        <f t="shared" si="9"/>
        <v>0.04409268281928614</v>
      </c>
      <c r="Z52" s="64">
        <f t="shared" si="10"/>
        <v>0.2447143896470381</v>
      </c>
      <c r="AA52" s="64">
        <f t="shared" si="11"/>
        <v>0.6900504861218281</v>
      </c>
      <c r="AB52" s="64">
        <f t="shared" si="12"/>
        <v>0.8267378028616151</v>
      </c>
      <c r="AC52" s="64">
        <f t="shared" si="13"/>
        <v>0.5511585352410767</v>
      </c>
      <c r="AD52" s="64">
        <f t="shared" si="14"/>
        <v>0.0660432186823057</v>
      </c>
      <c r="AE52" s="63"/>
      <c r="AF52" s="64">
        <f>+Q52/'Silver conversion'!$D40</f>
        <v>0</v>
      </c>
      <c r="AG52" s="64">
        <f>+R52/'Silver conversion'!$D40</f>
        <v>0.28921429451162445</v>
      </c>
      <c r="AH52" s="64">
        <f>+S52/'Silver conversion'!$D40</f>
        <v>0.4699732285813897</v>
      </c>
      <c r="AI52" s="64">
        <f>+T52/'Silver conversion'!$D40</f>
        <v>1.4604719329773221</v>
      </c>
      <c r="AJ52" s="64">
        <f>+U52/'Silver conversion'!$D40</f>
        <v>3.651179832443306</v>
      </c>
      <c r="AK52" s="64">
        <f>+V52/'Silver conversion'!$D40</f>
        <v>10.16713153341905</v>
      </c>
      <c r="AL52" s="64">
        <f>+W52/'Silver conversion'!$D40</f>
        <v>63.19349709998029</v>
      </c>
      <c r="AM52" s="64">
        <f>+X52/'Silver conversion'!$D40</f>
        <v>5.617199742220471</v>
      </c>
      <c r="AN52" s="64">
        <f>+Y52/'Silver conversion'!$D40</f>
        <v>1.123439948444094</v>
      </c>
      <c r="AO52" s="64">
        <f>+Z52/'Silver conversion'!$D40</f>
        <v>6.235091713864723</v>
      </c>
      <c r="AP52" s="64">
        <f>+AA52/'Silver conversion'!$D40</f>
        <v>17.58183519315007</v>
      </c>
      <c r="AQ52" s="64">
        <f>+AB52/'Silver conversion'!$D40</f>
        <v>21.064499033326765</v>
      </c>
      <c r="AR52" s="64">
        <f>+AC52/'Silver conversion'!$D40</f>
        <v>14.042999355551174</v>
      </c>
      <c r="AS52" s="64">
        <f>+AD52/'Silver conversion'!$D40</f>
        <v>1.6827188877488395</v>
      </c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</row>
    <row r="53" spans="1:110" ht="15.75">
      <c r="A53" s="43">
        <v>1831</v>
      </c>
      <c r="B53" s="61">
        <v>0.261</v>
      </c>
      <c r="C53" s="61"/>
      <c r="D53" s="61"/>
      <c r="E53" s="62"/>
      <c r="F53" s="62">
        <v>0.03</v>
      </c>
      <c r="G53" s="61"/>
      <c r="H53" s="61"/>
      <c r="I53" s="61"/>
      <c r="J53" s="61">
        <v>0.1</v>
      </c>
      <c r="K53" s="61"/>
      <c r="L53" s="61"/>
      <c r="M53" s="61"/>
      <c r="N53" s="61"/>
      <c r="O53" s="61"/>
      <c r="P53" s="63"/>
      <c r="Q53" s="64">
        <f t="shared" si="1"/>
        <v>0.00740656658815517</v>
      </c>
      <c r="R53" s="64">
        <f t="shared" si="2"/>
        <v>0</v>
      </c>
      <c r="S53" s="64">
        <f t="shared" si="3"/>
        <v>0</v>
      </c>
      <c r="T53" s="64">
        <f t="shared" si="4"/>
        <v>0.06613902422892921</v>
      </c>
      <c r="U53" s="64">
        <f t="shared" si="5"/>
        <v>0</v>
      </c>
      <c r="V53" s="64">
        <f t="shared" si="6"/>
        <v>0</v>
      </c>
      <c r="W53" s="64">
        <f t="shared" si="7"/>
        <v>0</v>
      </c>
      <c r="X53" s="64">
        <f t="shared" si="8"/>
        <v>0.22046341409643072</v>
      </c>
      <c r="Y53" s="64">
        <f t="shared" si="9"/>
        <v>0</v>
      </c>
      <c r="Z53" s="64">
        <f t="shared" si="10"/>
        <v>0</v>
      </c>
      <c r="AA53" s="64">
        <f t="shared" si="11"/>
        <v>0</v>
      </c>
      <c r="AB53" s="64">
        <f t="shared" si="12"/>
        <v>0</v>
      </c>
      <c r="AC53" s="64">
        <f t="shared" si="13"/>
        <v>0</v>
      </c>
      <c r="AD53" s="64">
        <f t="shared" si="14"/>
        <v>0</v>
      </c>
      <c r="AE53" s="63"/>
      <c r="AF53" s="64">
        <f>+Q53/'Silver conversion'!$D41</f>
        <v>0.18695635320273937</v>
      </c>
      <c r="AG53" s="64">
        <f>+R53/'Silver conversion'!$D41</f>
        <v>0</v>
      </c>
      <c r="AH53" s="64">
        <f>+S53/'Silver conversion'!$D41</f>
        <v>0</v>
      </c>
      <c r="AI53" s="64">
        <f>+T53/'Silver conversion'!$D41</f>
        <v>1.6694794581342085</v>
      </c>
      <c r="AJ53" s="64">
        <f>+U53/'Silver conversion'!$D41</f>
        <v>0</v>
      </c>
      <c r="AK53" s="64">
        <f>+V53/'Silver conversion'!$D41</f>
        <v>0</v>
      </c>
      <c r="AL53" s="64">
        <f>+W53/'Silver conversion'!$D41</f>
        <v>0</v>
      </c>
      <c r="AM53" s="64">
        <f>+X53/'Silver conversion'!$D41</f>
        <v>5.5649315271140285</v>
      </c>
      <c r="AN53" s="64">
        <f>+Y53/'Silver conversion'!$D41</f>
        <v>0</v>
      </c>
      <c r="AO53" s="64">
        <f>+Z53/'Silver conversion'!$D41</f>
        <v>0</v>
      </c>
      <c r="AP53" s="64">
        <f>+AA53/'Silver conversion'!$D41</f>
        <v>0</v>
      </c>
      <c r="AQ53" s="64">
        <f>+AB53/'Silver conversion'!$D41</f>
        <v>0</v>
      </c>
      <c r="AR53" s="64">
        <f>+AC53/'Silver conversion'!$D41</f>
        <v>0</v>
      </c>
      <c r="AS53" s="64">
        <f>+AD53/'Silver conversion'!$D41</f>
        <v>0</v>
      </c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</row>
    <row r="54" spans="1:110" ht="15.75">
      <c r="A54" s="43">
        <v>1832</v>
      </c>
      <c r="B54" s="61">
        <v>0.375</v>
      </c>
      <c r="C54" s="61">
        <v>0.662</v>
      </c>
      <c r="D54" s="61">
        <v>0.92</v>
      </c>
      <c r="E54" s="62">
        <v>0.027</v>
      </c>
      <c r="F54" s="62">
        <v>0.025</v>
      </c>
      <c r="G54" s="61">
        <v>0.066</v>
      </c>
      <c r="H54" s="61">
        <v>0.187</v>
      </c>
      <c r="I54" s="61">
        <v>1.25</v>
      </c>
      <c r="J54" s="61">
        <v>0.097</v>
      </c>
      <c r="K54" s="61">
        <v>0.022</v>
      </c>
      <c r="L54" s="61">
        <v>0.102</v>
      </c>
      <c r="M54" s="61">
        <v>0.35</v>
      </c>
      <c r="N54" s="61">
        <v>0.355</v>
      </c>
      <c r="O54" s="61">
        <v>0.5</v>
      </c>
      <c r="P54" s="63"/>
      <c r="Q54" s="64">
        <f t="shared" si="1"/>
        <v>0.010641618661142485</v>
      </c>
      <c r="R54" s="64">
        <f t="shared" si="2"/>
        <v>0.01878600414313687</v>
      </c>
      <c r="S54" s="64">
        <f t="shared" si="3"/>
        <v>0.026107437782002897</v>
      </c>
      <c r="T54" s="64">
        <f t="shared" si="4"/>
        <v>0.05511585352410768</v>
      </c>
      <c r="U54" s="64">
        <f t="shared" si="5"/>
        <v>0.14550585330364427</v>
      </c>
      <c r="V54" s="64">
        <f t="shared" si="6"/>
        <v>0.4122665843603254</v>
      </c>
      <c r="W54" s="64">
        <f t="shared" si="7"/>
        <v>2.7557926762053837</v>
      </c>
      <c r="X54" s="64">
        <f t="shared" si="8"/>
        <v>0.21384951167353777</v>
      </c>
      <c r="Y54" s="64">
        <f t="shared" si="9"/>
        <v>0.04850195110121475</v>
      </c>
      <c r="Z54" s="64">
        <f t="shared" si="10"/>
        <v>0.2248726823783593</v>
      </c>
      <c r="AA54" s="64">
        <f t="shared" si="11"/>
        <v>0.7716219493375074</v>
      </c>
      <c r="AB54" s="64">
        <f t="shared" si="12"/>
        <v>0.782645120042329</v>
      </c>
      <c r="AC54" s="64">
        <f t="shared" si="13"/>
        <v>1.1023170704821534</v>
      </c>
      <c r="AD54" s="64">
        <f t="shared" si="14"/>
        <v>0.1320864373646114</v>
      </c>
      <c r="AE54" s="63"/>
      <c r="AF54" s="64">
        <f>+Q54/'Silver conversion'!$D42</f>
        <v>0.2686154500039359</v>
      </c>
      <c r="AG54" s="64">
        <f>+R54/'Silver conversion'!$D42</f>
        <v>0.47419580774028147</v>
      </c>
      <c r="AH54" s="64">
        <f>+S54/'Silver conversion'!$D42</f>
        <v>0.6590032373429894</v>
      </c>
      <c r="AI54" s="64">
        <f>+T54/'Silver conversion'!$D42</f>
        <v>1.3912328817785071</v>
      </c>
      <c r="AJ54" s="64">
        <f>+U54/'Silver conversion'!$D42</f>
        <v>3.6728548078952588</v>
      </c>
      <c r="AK54" s="64">
        <f>+V54/'Silver conversion'!$D42</f>
        <v>10.406421955703234</v>
      </c>
      <c r="AL54" s="64">
        <f>+W54/'Silver conversion'!$D42</f>
        <v>69.56164408892535</v>
      </c>
      <c r="AM54" s="64">
        <f>+X54/'Silver conversion'!$D42</f>
        <v>5.397983581300608</v>
      </c>
      <c r="AN54" s="64">
        <f>+Y54/'Silver conversion'!$D42</f>
        <v>1.2242849359650863</v>
      </c>
      <c r="AO54" s="64">
        <f>+Z54/'Silver conversion'!$D42</f>
        <v>5.676230157656309</v>
      </c>
      <c r="AP54" s="64">
        <f>+AA54/'Silver conversion'!$D42</f>
        <v>19.477260344899097</v>
      </c>
      <c r="AQ54" s="64">
        <f>+AB54/'Silver conversion'!$D42</f>
        <v>19.7555069212548</v>
      </c>
      <c r="AR54" s="64">
        <f>+AC54/'Silver conversion'!$D42</f>
        <v>27.82465763557014</v>
      </c>
      <c r="AS54" s="64">
        <f>+AD54/'Silver conversion'!$D42</f>
        <v>3.334122274242685</v>
      </c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</row>
    <row r="55" spans="1:110" ht="15.75">
      <c r="A55" s="43">
        <v>1833</v>
      </c>
      <c r="B55" s="61">
        <v>0.4</v>
      </c>
      <c r="C55" s="61">
        <v>0.675</v>
      </c>
      <c r="D55" s="61">
        <v>0.63</v>
      </c>
      <c r="E55" s="62">
        <v>0.025</v>
      </c>
      <c r="F55" s="62">
        <v>0.039</v>
      </c>
      <c r="G55" s="61">
        <v>0.063</v>
      </c>
      <c r="H55" s="61">
        <v>0.168</v>
      </c>
      <c r="I55" s="61">
        <v>1.25</v>
      </c>
      <c r="J55" s="61">
        <v>0.125</v>
      </c>
      <c r="K55" s="61">
        <v>0.022</v>
      </c>
      <c r="L55" s="61">
        <v>0.117</v>
      </c>
      <c r="M55" s="61">
        <v>0.438</v>
      </c>
      <c r="N55" s="61">
        <v>0.313</v>
      </c>
      <c r="O55" s="61"/>
      <c r="P55" s="63"/>
      <c r="Q55" s="64">
        <f t="shared" si="1"/>
        <v>0.011351059905218652</v>
      </c>
      <c r="R55" s="64">
        <f t="shared" si="2"/>
        <v>0.019154913590056475</v>
      </c>
      <c r="S55" s="64">
        <f t="shared" si="3"/>
        <v>0.017877919350719376</v>
      </c>
      <c r="T55" s="64">
        <f t="shared" si="4"/>
        <v>0.08598073149760797</v>
      </c>
      <c r="U55" s="64">
        <f t="shared" si="5"/>
        <v>0.13889195088075135</v>
      </c>
      <c r="V55" s="64">
        <f t="shared" si="6"/>
        <v>0.3703785356820036</v>
      </c>
      <c r="W55" s="64">
        <f t="shared" si="7"/>
        <v>2.7557926762053837</v>
      </c>
      <c r="X55" s="64">
        <f t="shared" si="8"/>
        <v>0.27557926762053836</v>
      </c>
      <c r="Y55" s="64">
        <f t="shared" si="9"/>
        <v>0.04850195110121475</v>
      </c>
      <c r="Z55" s="64">
        <f t="shared" si="10"/>
        <v>0.25794219449282396</v>
      </c>
      <c r="AA55" s="64">
        <f t="shared" si="11"/>
        <v>0.9656297537423665</v>
      </c>
      <c r="AB55" s="64">
        <f t="shared" si="12"/>
        <v>0.6900504861218281</v>
      </c>
      <c r="AC55" s="64">
        <f t="shared" si="13"/>
        <v>0</v>
      </c>
      <c r="AD55" s="64">
        <f t="shared" si="14"/>
        <v>0</v>
      </c>
      <c r="AE55" s="63"/>
      <c r="AF55" s="64">
        <f>+Q55/'Silver conversion'!$D43</f>
        <v>0.2905789151875861</v>
      </c>
      <c r="AG55" s="64">
        <f>+R55/'Silver conversion'!$D43</f>
        <v>0.4903519193790516</v>
      </c>
      <c r="AH55" s="64">
        <f>+S55/'Silver conversion'!$D43</f>
        <v>0.45766179142044816</v>
      </c>
      <c r="AI55" s="64">
        <f>+T55/'Silver conversion'!$D43</f>
        <v>2.20104447463303</v>
      </c>
      <c r="AJ55" s="64">
        <f>+U55/'Silver conversion'!$D43</f>
        <v>3.5555333820995108</v>
      </c>
      <c r="AK55" s="64">
        <f>+V55/'Silver conversion'!$D43</f>
        <v>9.481422352265362</v>
      </c>
      <c r="AL55" s="64">
        <f>+W55/'Silver conversion'!$D43</f>
        <v>70.54629726387917</v>
      </c>
      <c r="AM55" s="64">
        <f>+X55/'Silver conversion'!$D43</f>
        <v>7.054629726387917</v>
      </c>
      <c r="AN55" s="64">
        <f>+Y55/'Silver conversion'!$D43</f>
        <v>1.2416148318442735</v>
      </c>
      <c r="AO55" s="64">
        <f>+Z55/'Silver conversion'!$D43</f>
        <v>6.6031334238990915</v>
      </c>
      <c r="AP55" s="64">
        <f>+AA55/'Silver conversion'!$D43</f>
        <v>24.719422561263265</v>
      </c>
      <c r="AQ55" s="64">
        <f>+AB55/'Silver conversion'!$D43</f>
        <v>17.664792834875346</v>
      </c>
      <c r="AR55" s="64">
        <f>+AC55/'Silver conversion'!$D43</f>
        <v>0</v>
      </c>
      <c r="AS55" s="64">
        <f>+AD55/'Silver conversion'!$D43</f>
        <v>0</v>
      </c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</row>
    <row r="56" spans="1:110" ht="15.75">
      <c r="A56" s="43">
        <v>1834</v>
      </c>
      <c r="B56" s="61"/>
      <c r="C56" s="61">
        <v>0.625</v>
      </c>
      <c r="D56" s="61"/>
      <c r="E56" s="62">
        <v>0.035</v>
      </c>
      <c r="F56" s="62">
        <v>0.063</v>
      </c>
      <c r="G56" s="61">
        <v>0.083</v>
      </c>
      <c r="H56" s="61">
        <v>0.17</v>
      </c>
      <c r="I56" s="61">
        <v>1.25</v>
      </c>
      <c r="J56" s="61">
        <v>0.125</v>
      </c>
      <c r="K56" s="61">
        <v>0.02</v>
      </c>
      <c r="L56" s="61">
        <v>0.1</v>
      </c>
      <c r="M56" s="61"/>
      <c r="N56" s="61"/>
      <c r="O56" s="61"/>
      <c r="P56" s="63"/>
      <c r="Q56" s="64">
        <f t="shared" si="1"/>
        <v>0</v>
      </c>
      <c r="R56" s="64">
        <f t="shared" si="2"/>
        <v>0.01773603110190414</v>
      </c>
      <c r="S56" s="64">
        <f t="shared" si="3"/>
        <v>0</v>
      </c>
      <c r="T56" s="64">
        <f t="shared" si="4"/>
        <v>0.13889195088075135</v>
      </c>
      <c r="U56" s="64">
        <f t="shared" si="5"/>
        <v>0.18298463370003748</v>
      </c>
      <c r="V56" s="64">
        <f t="shared" si="6"/>
        <v>0.37478780396393224</v>
      </c>
      <c r="W56" s="64">
        <f t="shared" si="7"/>
        <v>2.7557926762053837</v>
      </c>
      <c r="X56" s="64">
        <f t="shared" si="8"/>
        <v>0.27557926762053836</v>
      </c>
      <c r="Y56" s="64">
        <f t="shared" si="9"/>
        <v>0.04409268281928614</v>
      </c>
      <c r="Z56" s="64">
        <f t="shared" si="10"/>
        <v>0.22046341409643072</v>
      </c>
      <c r="AA56" s="64">
        <f t="shared" si="11"/>
        <v>0</v>
      </c>
      <c r="AB56" s="64">
        <f t="shared" si="12"/>
        <v>0</v>
      </c>
      <c r="AC56" s="64">
        <f t="shared" si="13"/>
        <v>0</v>
      </c>
      <c r="AD56" s="64">
        <f t="shared" si="14"/>
        <v>0</v>
      </c>
      <c r="AE56" s="63"/>
      <c r="AF56" s="64">
        <f>+Q56/'Silver conversion'!$D44</f>
        <v>0</v>
      </c>
      <c r="AG56" s="64">
        <f>+R56/'Silver conversion'!$D44</f>
        <v>0.4476924166732264</v>
      </c>
      <c r="AH56" s="64">
        <f>+S56/'Silver conversion'!$D44</f>
        <v>0</v>
      </c>
      <c r="AI56" s="64">
        <f>+T56/'Silver conversion'!$D44</f>
        <v>3.505906862081838</v>
      </c>
      <c r="AJ56" s="64">
        <f>+U56/'Silver conversion'!$D44</f>
        <v>4.618893167504644</v>
      </c>
      <c r="AK56" s="64">
        <f>+V56/'Silver conversion'!$D44</f>
        <v>9.46038359609385</v>
      </c>
      <c r="AL56" s="64">
        <f>+W56/'Silver conversion'!$D44</f>
        <v>69.56164408892535</v>
      </c>
      <c r="AM56" s="64">
        <f>+X56/'Silver conversion'!$D44</f>
        <v>6.956164408892535</v>
      </c>
      <c r="AN56" s="64">
        <f>+Y56/'Silver conversion'!$D44</f>
        <v>1.1129863054228057</v>
      </c>
      <c r="AO56" s="64">
        <f>+Z56/'Silver conversion'!$D44</f>
        <v>5.5649315271140285</v>
      </c>
      <c r="AP56" s="64">
        <f>+AA56/'Silver conversion'!$D44</f>
        <v>0</v>
      </c>
      <c r="AQ56" s="64">
        <f>+AB56/'Silver conversion'!$D44</f>
        <v>0</v>
      </c>
      <c r="AR56" s="64">
        <f>+AC56/'Silver conversion'!$D44</f>
        <v>0</v>
      </c>
      <c r="AS56" s="64">
        <f>+AD56/'Silver conversion'!$D44</f>
        <v>0</v>
      </c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</row>
    <row r="57" spans="1:110" ht="15.75">
      <c r="A57" s="43">
        <v>1835</v>
      </c>
      <c r="B57" s="61">
        <v>0.5</v>
      </c>
      <c r="C57" s="61"/>
      <c r="D57" s="61">
        <v>0.92</v>
      </c>
      <c r="E57" s="62">
        <v>0.033</v>
      </c>
      <c r="F57" s="62">
        <v>0.08</v>
      </c>
      <c r="G57" s="61">
        <v>0.08</v>
      </c>
      <c r="H57" s="61">
        <v>0.166</v>
      </c>
      <c r="I57" s="61">
        <v>1</v>
      </c>
      <c r="J57" s="61"/>
      <c r="K57" s="61">
        <v>0.02</v>
      </c>
      <c r="L57" s="61">
        <v>0.125</v>
      </c>
      <c r="M57" s="61"/>
      <c r="N57" s="61"/>
      <c r="O57" s="61"/>
      <c r="P57" s="63"/>
      <c r="Q57" s="64">
        <f t="shared" si="1"/>
        <v>0.014188824881523314</v>
      </c>
      <c r="R57" s="64">
        <f t="shared" si="2"/>
        <v>0</v>
      </c>
      <c r="S57" s="64">
        <f t="shared" si="3"/>
        <v>0.026107437782002897</v>
      </c>
      <c r="T57" s="64">
        <f t="shared" si="4"/>
        <v>0.17637073127714456</v>
      </c>
      <c r="U57" s="64">
        <f t="shared" si="5"/>
        <v>0.17637073127714456</v>
      </c>
      <c r="V57" s="64">
        <f t="shared" si="6"/>
        <v>0.36596926740007496</v>
      </c>
      <c r="W57" s="64">
        <f t="shared" si="7"/>
        <v>2.204634140964307</v>
      </c>
      <c r="X57" s="64">
        <f t="shared" si="8"/>
        <v>0</v>
      </c>
      <c r="Y57" s="64">
        <f t="shared" si="9"/>
        <v>0.04409268281928614</v>
      </c>
      <c r="Z57" s="64">
        <f t="shared" si="10"/>
        <v>0.27557926762053836</v>
      </c>
      <c r="AA57" s="64">
        <f t="shared" si="11"/>
        <v>0</v>
      </c>
      <c r="AB57" s="64">
        <f t="shared" si="12"/>
        <v>0</v>
      </c>
      <c r="AC57" s="64">
        <f t="shared" si="13"/>
        <v>0</v>
      </c>
      <c r="AD57" s="64">
        <f t="shared" si="14"/>
        <v>0</v>
      </c>
      <c r="AE57" s="63"/>
      <c r="AF57" s="64">
        <f>+Q57/'Silver conversion'!$D45</f>
        <v>0.35815393333858114</v>
      </c>
      <c r="AG57" s="64">
        <f>+R57/'Silver conversion'!$D45</f>
        <v>0</v>
      </c>
      <c r="AH57" s="64">
        <f>+S57/'Silver conversion'!$D45</f>
        <v>0.6590032373429894</v>
      </c>
      <c r="AI57" s="64">
        <f>+T57/'Silver conversion'!$D45</f>
        <v>4.451945221691223</v>
      </c>
      <c r="AJ57" s="64">
        <f>+U57/'Silver conversion'!$D45</f>
        <v>4.451945221691223</v>
      </c>
      <c r="AK57" s="64">
        <f>+V57/'Silver conversion'!$D45</f>
        <v>9.237786335009288</v>
      </c>
      <c r="AL57" s="64">
        <f>+W57/'Silver conversion'!$D45</f>
        <v>55.64931527114028</v>
      </c>
      <c r="AM57" s="64">
        <f>+X57/'Silver conversion'!$D45</f>
        <v>0</v>
      </c>
      <c r="AN57" s="64">
        <f>+Y57/'Silver conversion'!$D45</f>
        <v>1.1129863054228057</v>
      </c>
      <c r="AO57" s="64">
        <f>+Z57/'Silver conversion'!$D45</f>
        <v>6.956164408892535</v>
      </c>
      <c r="AP57" s="64">
        <f>+AA57/'Silver conversion'!$D45</f>
        <v>0</v>
      </c>
      <c r="AQ57" s="64">
        <f>+AB57/'Silver conversion'!$D45</f>
        <v>0</v>
      </c>
      <c r="AR57" s="64">
        <f>+AC57/'Silver conversion'!$D45</f>
        <v>0</v>
      </c>
      <c r="AS57" s="64">
        <f>+AD57/'Silver conversion'!$D45</f>
        <v>0</v>
      </c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</row>
    <row r="58" spans="1:110" ht="15.75">
      <c r="A58" s="43">
        <v>1836</v>
      </c>
      <c r="B58" s="61">
        <v>0.375</v>
      </c>
      <c r="C58" s="61"/>
      <c r="D58" s="61">
        <v>0.88</v>
      </c>
      <c r="E58" s="62">
        <v>0.046</v>
      </c>
      <c r="F58" s="62">
        <v>0.063</v>
      </c>
      <c r="G58" s="61">
        <v>0.113</v>
      </c>
      <c r="H58" s="61">
        <v>0.166</v>
      </c>
      <c r="I58" s="61"/>
      <c r="J58" s="61">
        <v>0.11</v>
      </c>
      <c r="K58" s="61"/>
      <c r="L58" s="61">
        <v>0.08</v>
      </c>
      <c r="M58" s="61">
        <v>0.25</v>
      </c>
      <c r="N58" s="61"/>
      <c r="O58" s="61"/>
      <c r="P58" s="63"/>
      <c r="Q58" s="64">
        <f t="shared" si="1"/>
        <v>0.010641618661142485</v>
      </c>
      <c r="R58" s="64">
        <f t="shared" si="2"/>
        <v>0</v>
      </c>
      <c r="S58" s="64">
        <f t="shared" si="3"/>
        <v>0.02497233179148103</v>
      </c>
      <c r="T58" s="64">
        <f t="shared" si="4"/>
        <v>0.13889195088075135</v>
      </c>
      <c r="U58" s="64">
        <f t="shared" si="5"/>
        <v>0.2491236579289667</v>
      </c>
      <c r="V58" s="64">
        <f t="shared" si="6"/>
        <v>0.36596926740007496</v>
      </c>
      <c r="W58" s="64">
        <f t="shared" si="7"/>
        <v>0</v>
      </c>
      <c r="X58" s="64">
        <f t="shared" si="8"/>
        <v>0.24250975550607376</v>
      </c>
      <c r="Y58" s="64">
        <f t="shared" si="9"/>
        <v>0</v>
      </c>
      <c r="Z58" s="64">
        <f t="shared" si="10"/>
        <v>0.17637073127714456</v>
      </c>
      <c r="AA58" s="64">
        <f t="shared" si="11"/>
        <v>0.5511585352410767</v>
      </c>
      <c r="AB58" s="64">
        <f t="shared" si="12"/>
        <v>0</v>
      </c>
      <c r="AC58" s="64">
        <f t="shared" si="13"/>
        <v>0</v>
      </c>
      <c r="AD58" s="64">
        <f t="shared" si="14"/>
        <v>0</v>
      </c>
      <c r="AE58" s="63"/>
      <c r="AF58" s="64">
        <f>+Q58/'Silver conversion'!$D46</f>
        <v>0.2686154500039359</v>
      </c>
      <c r="AG58" s="64">
        <f>+R58/'Silver conversion'!$D46</f>
        <v>0</v>
      </c>
      <c r="AH58" s="64">
        <f>+S58/'Silver conversion'!$D46</f>
        <v>0.6303509226759028</v>
      </c>
      <c r="AI58" s="64">
        <f>+T58/'Silver conversion'!$D46</f>
        <v>3.505906862081838</v>
      </c>
      <c r="AJ58" s="64">
        <f>+U58/'Silver conversion'!$D46</f>
        <v>6.288372625638853</v>
      </c>
      <c r="AK58" s="64">
        <f>+V58/'Silver conversion'!$D46</f>
        <v>9.237786335009288</v>
      </c>
      <c r="AL58" s="64">
        <f>+W58/'Silver conversion'!$D46</f>
        <v>0</v>
      </c>
      <c r="AM58" s="64">
        <f>+X58/'Silver conversion'!$D46</f>
        <v>6.121424679825431</v>
      </c>
      <c r="AN58" s="64">
        <f>+Y58/'Silver conversion'!$D46</f>
        <v>0</v>
      </c>
      <c r="AO58" s="64">
        <f>+Z58/'Silver conversion'!$D46</f>
        <v>4.451945221691223</v>
      </c>
      <c r="AP58" s="64">
        <f>+AA58/'Silver conversion'!$D46</f>
        <v>13.91232881778507</v>
      </c>
      <c r="AQ58" s="64">
        <f>+AB58/'Silver conversion'!$D46</f>
        <v>0</v>
      </c>
      <c r="AR58" s="64">
        <f>+AC58/'Silver conversion'!$D46</f>
        <v>0</v>
      </c>
      <c r="AS58" s="64">
        <f>+AD58/'Silver conversion'!$D46</f>
        <v>0</v>
      </c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</row>
    <row r="59" spans="1:110" ht="15.75">
      <c r="A59" s="43">
        <v>1837</v>
      </c>
      <c r="B59" s="61">
        <v>0.442</v>
      </c>
      <c r="C59" s="61">
        <v>0.774</v>
      </c>
      <c r="D59" s="61">
        <v>1.34</v>
      </c>
      <c r="E59" s="62">
        <v>0.043</v>
      </c>
      <c r="F59" s="62"/>
      <c r="G59" s="61"/>
      <c r="H59" s="61">
        <v>0.182</v>
      </c>
      <c r="I59" s="61">
        <v>0.792</v>
      </c>
      <c r="J59" s="61">
        <v>0.097</v>
      </c>
      <c r="K59" s="61">
        <v>0.038</v>
      </c>
      <c r="L59" s="61">
        <v>0.102</v>
      </c>
      <c r="M59" s="61">
        <v>0.25</v>
      </c>
      <c r="N59" s="61">
        <v>0.25</v>
      </c>
      <c r="O59" s="61">
        <v>0.75</v>
      </c>
      <c r="P59" s="63"/>
      <c r="Q59" s="64">
        <f t="shared" si="1"/>
        <v>0.012542921195266609</v>
      </c>
      <c r="R59" s="64">
        <f t="shared" si="2"/>
        <v>0.021964300916598088</v>
      </c>
      <c r="S59" s="64">
        <f t="shared" si="3"/>
        <v>0.03802605068248248</v>
      </c>
      <c r="T59" s="64">
        <f t="shared" si="4"/>
        <v>0</v>
      </c>
      <c r="U59" s="64">
        <f t="shared" si="5"/>
        <v>0</v>
      </c>
      <c r="V59" s="64">
        <f t="shared" si="6"/>
        <v>0.40124341365550387</v>
      </c>
      <c r="W59" s="64">
        <f t="shared" si="7"/>
        <v>1.7460702396437313</v>
      </c>
      <c r="X59" s="64">
        <f t="shared" si="8"/>
        <v>0.21384951167353777</v>
      </c>
      <c r="Y59" s="64">
        <f t="shared" si="9"/>
        <v>0.08377609735664367</v>
      </c>
      <c r="Z59" s="64">
        <f t="shared" si="10"/>
        <v>0.2248726823783593</v>
      </c>
      <c r="AA59" s="64">
        <f t="shared" si="11"/>
        <v>0.5511585352410767</v>
      </c>
      <c r="AB59" s="64">
        <f t="shared" si="12"/>
        <v>0.5511585352410767</v>
      </c>
      <c r="AC59" s="64">
        <f t="shared" si="13"/>
        <v>1.6534756057232303</v>
      </c>
      <c r="AD59" s="64">
        <f t="shared" si="14"/>
        <v>0.1981296560469171</v>
      </c>
      <c r="AE59" s="63"/>
      <c r="AF59" s="64">
        <f>+Q59/'Silver conversion'!$D47</f>
        <v>0.31808798628344154</v>
      </c>
      <c r="AG59" s="64">
        <f>+R59/'Silver conversion'!$D47</f>
        <v>0.5570138040348049</v>
      </c>
      <c r="AH59" s="64">
        <f>+S59/'Silver conversion'!$D47</f>
        <v>0.9643391439362256</v>
      </c>
      <c r="AI59" s="64">
        <f>+T59/'Silver conversion'!$D47</f>
        <v>0</v>
      </c>
      <c r="AJ59" s="64">
        <f>+U59/'Silver conversion'!$D47</f>
        <v>0</v>
      </c>
      <c r="AK59" s="64">
        <f>+V59/'Silver conversion'!$D47</f>
        <v>10.175517128126252</v>
      </c>
      <c r="AL59" s="64">
        <f>+W59/'Silver conversion'!$D47</f>
        <v>44.28027233778018</v>
      </c>
      <c r="AM59" s="64">
        <f>+X59/'Silver conversion'!$D47</f>
        <v>5.4232151726826725</v>
      </c>
      <c r="AN59" s="64">
        <f>+Y59/'Silver conversion'!$D47</f>
        <v>2.12455852125713</v>
      </c>
      <c r="AO59" s="64">
        <f>+Z59/'Silver conversion'!$D47</f>
        <v>5.702762346532295</v>
      </c>
      <c r="AP59" s="64">
        <f>+AA59/'Silver conversion'!$D47</f>
        <v>13.977358692481115</v>
      </c>
      <c r="AQ59" s="64">
        <f>+AB59/'Silver conversion'!$D47</f>
        <v>13.977358692481115</v>
      </c>
      <c r="AR59" s="64">
        <f>+AC59/'Silver conversion'!$D47</f>
        <v>41.93207607744335</v>
      </c>
      <c r="AS59" s="64">
        <f>+AD59/'Silver conversion'!$D47</f>
        <v>5.024560254654073</v>
      </c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</row>
    <row r="60" spans="1:110" ht="15.75">
      <c r="A60" s="43">
        <v>1838</v>
      </c>
      <c r="B60" s="61">
        <v>0.526</v>
      </c>
      <c r="C60" s="61">
        <v>0.813</v>
      </c>
      <c r="D60" s="61">
        <v>1.09</v>
      </c>
      <c r="E60" s="62">
        <v>0.05</v>
      </c>
      <c r="F60" s="62">
        <v>0.078</v>
      </c>
      <c r="G60" s="61">
        <v>0.081</v>
      </c>
      <c r="H60" s="61">
        <v>0.181</v>
      </c>
      <c r="I60" s="61">
        <v>0.875</v>
      </c>
      <c r="J60" s="61">
        <v>0.115</v>
      </c>
      <c r="K60" s="61"/>
      <c r="L60" s="61">
        <v>0.113</v>
      </c>
      <c r="M60" s="61">
        <v>0.22</v>
      </c>
      <c r="N60" s="61">
        <v>0.25</v>
      </c>
      <c r="O60" s="61">
        <v>0.719</v>
      </c>
      <c r="P60" s="63"/>
      <c r="Q60" s="64">
        <f t="shared" si="1"/>
        <v>0.014926643775362526</v>
      </c>
      <c r="R60" s="64">
        <f t="shared" si="2"/>
        <v>0.023071029257356906</v>
      </c>
      <c r="S60" s="64">
        <f t="shared" si="3"/>
        <v>0.030931638241720825</v>
      </c>
      <c r="T60" s="64">
        <f t="shared" si="4"/>
        <v>0.17196146299521595</v>
      </c>
      <c r="U60" s="64">
        <f t="shared" si="5"/>
        <v>0.17857536541810887</v>
      </c>
      <c r="V60" s="64">
        <f t="shared" si="6"/>
        <v>0.39903877951453953</v>
      </c>
      <c r="W60" s="64">
        <f t="shared" si="7"/>
        <v>1.9290548733437687</v>
      </c>
      <c r="X60" s="64">
        <f t="shared" si="8"/>
        <v>0.2535329262108953</v>
      </c>
      <c r="Y60" s="64">
        <f t="shared" si="9"/>
        <v>0</v>
      </c>
      <c r="Z60" s="64">
        <f t="shared" si="10"/>
        <v>0.2491236579289667</v>
      </c>
      <c r="AA60" s="64">
        <f t="shared" si="11"/>
        <v>0.4850195110121475</v>
      </c>
      <c r="AB60" s="64">
        <f t="shared" si="12"/>
        <v>0.5511585352410767</v>
      </c>
      <c r="AC60" s="64">
        <f t="shared" si="13"/>
        <v>1.5851319473533367</v>
      </c>
      <c r="AD60" s="64">
        <f t="shared" si="14"/>
        <v>0.18994029693031117</v>
      </c>
      <c r="AE60" s="63"/>
      <c r="AF60" s="64">
        <f>+Q60/'Silver conversion'!$D48</f>
        <v>0.3785390967988468</v>
      </c>
      <c r="AG60" s="64">
        <f>+R60/'Silver conversion'!$D48</f>
        <v>0.5850803910598145</v>
      </c>
      <c r="AH60" s="64">
        <f>+S60/'Silver conversion'!$D48</f>
        <v>0.7844251245451388</v>
      </c>
      <c r="AI60" s="64">
        <f>+T60/'Silver conversion'!$D48</f>
        <v>4.360935912054108</v>
      </c>
      <c r="AJ60" s="64">
        <f>+U60/'Silver conversion'!$D48</f>
        <v>4.5286642163638815</v>
      </c>
      <c r="AK60" s="64">
        <f>+V60/'Silver conversion'!$D48</f>
        <v>10.119607693356327</v>
      </c>
      <c r="AL60" s="64">
        <f>+W60/'Silver conversion'!$D48</f>
        <v>48.92075542368391</v>
      </c>
      <c r="AM60" s="64">
        <f>+X60/'Silver conversion'!$D48</f>
        <v>6.429584998541313</v>
      </c>
      <c r="AN60" s="64">
        <f>+Y60/'Silver conversion'!$D48</f>
        <v>0</v>
      </c>
      <c r="AO60" s="64">
        <f>+Z60/'Silver conversion'!$D48</f>
        <v>6.317766129001465</v>
      </c>
      <c r="AP60" s="64">
        <f>+AA60/'Silver conversion'!$D48</f>
        <v>12.300075649383382</v>
      </c>
      <c r="AQ60" s="64">
        <f>+AB60/'Silver conversion'!$D48</f>
        <v>13.977358692481115</v>
      </c>
      <c r="AR60" s="64">
        <f>+AC60/'Silver conversion'!$D48</f>
        <v>40.19888359957569</v>
      </c>
      <c r="AS60" s="64">
        <f>+AD60/'Silver conversion'!$D48</f>
        <v>4.816878430795037</v>
      </c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</row>
    <row r="61" spans="1:110" ht="15.75">
      <c r="A61" s="43">
        <v>1839</v>
      </c>
      <c r="B61" s="61">
        <v>0.5</v>
      </c>
      <c r="C61" s="61">
        <v>1.12</v>
      </c>
      <c r="D61" s="61">
        <v>0.75</v>
      </c>
      <c r="E61" s="62">
        <v>0.046</v>
      </c>
      <c r="F61" s="62">
        <v>0.1</v>
      </c>
      <c r="G61" s="61">
        <v>0.112</v>
      </c>
      <c r="H61" s="61">
        <v>0.183</v>
      </c>
      <c r="I61" s="61">
        <v>0.875</v>
      </c>
      <c r="J61" s="61">
        <v>0.158</v>
      </c>
      <c r="K61" s="61">
        <v>0.02</v>
      </c>
      <c r="L61" s="61">
        <v>0.13</v>
      </c>
      <c r="M61" s="61">
        <v>0.25</v>
      </c>
      <c r="N61" s="61">
        <v>0.25</v>
      </c>
      <c r="O61" s="61">
        <v>0.792</v>
      </c>
      <c r="P61" s="63"/>
      <c r="Q61" s="64">
        <f t="shared" si="1"/>
        <v>0.014188824881523314</v>
      </c>
      <c r="R61" s="64">
        <f t="shared" si="2"/>
        <v>0.03178296773461223</v>
      </c>
      <c r="S61" s="64">
        <f t="shared" si="3"/>
        <v>0.02128323732228497</v>
      </c>
      <c r="T61" s="64">
        <f t="shared" si="4"/>
        <v>0.22046341409643072</v>
      </c>
      <c r="U61" s="64">
        <f t="shared" si="5"/>
        <v>0.2469190237880024</v>
      </c>
      <c r="V61" s="64">
        <f t="shared" si="6"/>
        <v>0.4034480477964682</v>
      </c>
      <c r="W61" s="64">
        <f t="shared" si="7"/>
        <v>1.9290548733437687</v>
      </c>
      <c r="X61" s="64">
        <f t="shared" si="8"/>
        <v>0.3483321942723605</v>
      </c>
      <c r="Y61" s="64">
        <f t="shared" si="9"/>
        <v>0.04409268281928614</v>
      </c>
      <c r="Z61" s="64">
        <f t="shared" si="10"/>
        <v>0.2866024383253599</v>
      </c>
      <c r="AA61" s="64">
        <f t="shared" si="11"/>
        <v>0.5511585352410767</v>
      </c>
      <c r="AB61" s="64">
        <f t="shared" si="12"/>
        <v>0.5511585352410767</v>
      </c>
      <c r="AC61" s="64">
        <f t="shared" si="13"/>
        <v>1.7460702396437313</v>
      </c>
      <c r="AD61" s="64">
        <f t="shared" si="14"/>
        <v>0.20922491678554447</v>
      </c>
      <c r="AE61" s="63"/>
      <c r="AF61" s="64">
        <f>+Q61/'Silver conversion'!$D49</f>
        <v>0.35495428724823647</v>
      </c>
      <c r="AG61" s="64">
        <f>+R61/'Silver conversion'!$D49</f>
        <v>0.7950976034360498</v>
      </c>
      <c r="AH61" s="64">
        <f>+S61/'Silver conversion'!$D49</f>
        <v>0.5324314308723547</v>
      </c>
      <c r="AI61" s="64">
        <f>+T61/'Silver conversion'!$D49</f>
        <v>5.515216000502924</v>
      </c>
      <c r="AJ61" s="64">
        <f>+U61/'Silver conversion'!$D49</f>
        <v>6.1770419205632745</v>
      </c>
      <c r="AK61" s="64">
        <f>+V61/'Silver conversion'!$D49</f>
        <v>10.092845280920349</v>
      </c>
      <c r="AL61" s="64">
        <f>+W61/'Silver conversion'!$D49</f>
        <v>48.25814000440058</v>
      </c>
      <c r="AM61" s="64">
        <f>+X61/'Silver conversion'!$D49</f>
        <v>8.714041280794618</v>
      </c>
      <c r="AN61" s="64">
        <f>+Y61/'Silver conversion'!$D49</f>
        <v>1.1030432001005845</v>
      </c>
      <c r="AO61" s="64">
        <f>+Z61/'Silver conversion'!$D49</f>
        <v>7.1697808006538</v>
      </c>
      <c r="AP61" s="64">
        <f>+AA61/'Silver conversion'!$D49</f>
        <v>13.788040001257308</v>
      </c>
      <c r="AQ61" s="64">
        <f>+AB61/'Silver conversion'!$D49</f>
        <v>13.788040001257308</v>
      </c>
      <c r="AR61" s="64">
        <f>+AC61/'Silver conversion'!$D49</f>
        <v>43.680510723983154</v>
      </c>
      <c r="AS61" s="64">
        <f>+AD61/'Silver conversion'!$D49</f>
        <v>5.234068489272341</v>
      </c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</row>
    <row r="62" spans="1:110" ht="15.75">
      <c r="A62" s="43">
        <v>1840</v>
      </c>
      <c r="B62" s="61">
        <v>0.341</v>
      </c>
      <c r="C62" s="61">
        <v>0.552</v>
      </c>
      <c r="D62" s="61">
        <v>1.17</v>
      </c>
      <c r="E62" s="62">
        <v>0.038</v>
      </c>
      <c r="F62" s="62">
        <v>0.046</v>
      </c>
      <c r="G62" s="61">
        <v>0.09</v>
      </c>
      <c r="H62" s="61">
        <v>0.171</v>
      </c>
      <c r="I62" s="61">
        <v>0.875</v>
      </c>
      <c r="J62" s="61">
        <v>0.093</v>
      </c>
      <c r="K62" s="61"/>
      <c r="L62" s="61">
        <v>0.148</v>
      </c>
      <c r="M62" s="61">
        <v>0.25</v>
      </c>
      <c r="N62" s="61">
        <v>0.25</v>
      </c>
      <c r="O62" s="61">
        <v>0.68</v>
      </c>
      <c r="P62" s="63"/>
      <c r="Q62" s="64">
        <f t="shared" si="1"/>
        <v>0.0096767785691989</v>
      </c>
      <c r="R62" s="64">
        <f t="shared" si="2"/>
        <v>0.01566446266920174</v>
      </c>
      <c r="S62" s="64">
        <f t="shared" si="3"/>
        <v>0.03320185022276455</v>
      </c>
      <c r="T62" s="64">
        <f t="shared" si="4"/>
        <v>0.10141317048435812</v>
      </c>
      <c r="U62" s="64">
        <f t="shared" si="5"/>
        <v>0.19841707268678763</v>
      </c>
      <c r="V62" s="64">
        <f t="shared" si="6"/>
        <v>0.3769924381048965</v>
      </c>
      <c r="W62" s="64">
        <f t="shared" si="7"/>
        <v>1.9290548733437687</v>
      </c>
      <c r="X62" s="64">
        <f t="shared" si="8"/>
        <v>0.20503097510968055</v>
      </c>
      <c r="Y62" s="64">
        <f t="shared" si="9"/>
        <v>0</v>
      </c>
      <c r="Z62" s="64">
        <f t="shared" si="10"/>
        <v>0.32628585286271744</v>
      </c>
      <c r="AA62" s="64">
        <f t="shared" si="11"/>
        <v>0.5511585352410767</v>
      </c>
      <c r="AB62" s="64">
        <f t="shared" si="12"/>
        <v>0.5511585352410767</v>
      </c>
      <c r="AC62" s="64">
        <f t="shared" si="13"/>
        <v>1.499151215855729</v>
      </c>
      <c r="AD62" s="64">
        <f t="shared" si="14"/>
        <v>0.17963755481587151</v>
      </c>
      <c r="AE62" s="63"/>
      <c r="AF62" s="64">
        <f>+Q62/'Silver conversion'!$D50</f>
        <v>0.2420788239032973</v>
      </c>
      <c r="AG62" s="64">
        <f>+R62/'Silver conversion'!$D50</f>
        <v>0.39186953312205314</v>
      </c>
      <c r="AH62" s="64">
        <f>+S62/'Silver conversion'!$D50</f>
        <v>0.8305930321608732</v>
      </c>
      <c r="AI62" s="64">
        <f>+T62/'Silver conversion'!$D50</f>
        <v>2.5369993602313445</v>
      </c>
      <c r="AJ62" s="64">
        <f>+U62/'Silver conversion'!$D50</f>
        <v>4.96369440045263</v>
      </c>
      <c r="AK62" s="64">
        <f>+V62/'Silver conversion'!$D50</f>
        <v>9.431019360859999</v>
      </c>
      <c r="AL62" s="64">
        <f>+W62/'Silver conversion'!$D50</f>
        <v>48.25814000440058</v>
      </c>
      <c r="AM62" s="64">
        <f>+X62/'Silver conversion'!$D50</f>
        <v>5.129150880467718</v>
      </c>
      <c r="AN62" s="64">
        <f>+Y62/'Silver conversion'!$D50</f>
        <v>0</v>
      </c>
      <c r="AO62" s="64">
        <f>+Z62/'Silver conversion'!$D50</f>
        <v>8.162519680744326</v>
      </c>
      <c r="AP62" s="64">
        <f>+AA62/'Silver conversion'!$D50</f>
        <v>13.788040001257308</v>
      </c>
      <c r="AQ62" s="64">
        <f>+AB62/'Silver conversion'!$D50</f>
        <v>13.788040001257308</v>
      </c>
      <c r="AR62" s="64">
        <f>+AC62/'Silver conversion'!$D50</f>
        <v>37.503468803419885</v>
      </c>
      <c r="AS62" s="64">
        <f>+AD62/'Silver conversion'!$D50</f>
        <v>4.49389718775908</v>
      </c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</row>
    <row r="63" spans="1:110" ht="15.75">
      <c r="A63" s="43">
        <v>1841</v>
      </c>
      <c r="B63" s="61">
        <v>0.438</v>
      </c>
      <c r="C63" s="61">
        <v>0.63</v>
      </c>
      <c r="D63" s="61">
        <v>1.06</v>
      </c>
      <c r="E63" s="62">
        <v>0.032</v>
      </c>
      <c r="F63" s="62">
        <v>0.067</v>
      </c>
      <c r="G63" s="61">
        <v>0.081</v>
      </c>
      <c r="H63" s="61">
        <v>0.18</v>
      </c>
      <c r="I63" s="61">
        <v>1.6</v>
      </c>
      <c r="J63" s="61">
        <v>0.089</v>
      </c>
      <c r="K63" s="61">
        <v>0.018</v>
      </c>
      <c r="L63" s="61">
        <v>0.113</v>
      </c>
      <c r="M63" s="61">
        <v>0.25</v>
      </c>
      <c r="N63" s="61">
        <v>0.25</v>
      </c>
      <c r="O63" s="61">
        <v>0.793</v>
      </c>
      <c r="P63" s="63"/>
      <c r="Q63" s="64">
        <f t="shared" si="1"/>
        <v>0.012429410596214422</v>
      </c>
      <c r="R63" s="64">
        <f t="shared" si="2"/>
        <v>0.017877919350719376</v>
      </c>
      <c r="S63" s="64">
        <f t="shared" si="3"/>
        <v>0.030080308748829426</v>
      </c>
      <c r="T63" s="64">
        <f t="shared" si="4"/>
        <v>0.14771048744460857</v>
      </c>
      <c r="U63" s="64">
        <f t="shared" si="5"/>
        <v>0.17857536541810887</v>
      </c>
      <c r="V63" s="64">
        <f t="shared" si="6"/>
        <v>0.39683414537357525</v>
      </c>
      <c r="W63" s="64">
        <f t="shared" si="7"/>
        <v>3.5274146255428915</v>
      </c>
      <c r="X63" s="64">
        <f t="shared" si="8"/>
        <v>0.19621243854582332</v>
      </c>
      <c r="Y63" s="64">
        <f t="shared" si="9"/>
        <v>0.03968341453735752</v>
      </c>
      <c r="Z63" s="64">
        <f t="shared" si="10"/>
        <v>0.2491236579289667</v>
      </c>
      <c r="AA63" s="64">
        <f t="shared" si="11"/>
        <v>0.5511585352410767</v>
      </c>
      <c r="AB63" s="64">
        <f t="shared" si="12"/>
        <v>0.5511585352410767</v>
      </c>
      <c r="AC63" s="64">
        <f t="shared" si="13"/>
        <v>1.7482748737846956</v>
      </c>
      <c r="AD63" s="64">
        <f t="shared" si="14"/>
        <v>0.2094890896602737</v>
      </c>
      <c r="AE63" s="63"/>
      <c r="AF63" s="64">
        <f>+Q63/'Silver conversion'!$D51</f>
        <v>0.3137428456045971</v>
      </c>
      <c r="AG63" s="64">
        <f>+R63/'Silver conversion'!$D51</f>
        <v>0.4512739560066123</v>
      </c>
      <c r="AH63" s="64">
        <f>+S63/'Silver conversion'!$D51</f>
        <v>0.759286338677792</v>
      </c>
      <c r="AI63" s="64">
        <f>+T63/'Silver conversion'!$D51</f>
        <v>3.728504123166399</v>
      </c>
      <c r="AJ63" s="64">
        <f>+U63/'Silver conversion'!$D51</f>
        <v>4.507594536962363</v>
      </c>
      <c r="AK63" s="64">
        <f>+V63/'Silver conversion'!$D51</f>
        <v>10.01687674880525</v>
      </c>
      <c r="AL63" s="64">
        <f>+W63/'Silver conversion'!$D51</f>
        <v>89.03890443382446</v>
      </c>
      <c r="AM63" s="64">
        <f>+X63/'Silver conversion'!$D51</f>
        <v>4.952789059131485</v>
      </c>
      <c r="AN63" s="64">
        <f>+Y63/'Silver conversion'!$D51</f>
        <v>1.001687674880525</v>
      </c>
      <c r="AO63" s="64">
        <f>+Z63/'Silver conversion'!$D51</f>
        <v>6.288372625638853</v>
      </c>
      <c r="AP63" s="64">
        <f>+AA63/'Silver conversion'!$D51</f>
        <v>13.91232881778507</v>
      </c>
      <c r="AQ63" s="64">
        <f>+AB63/'Silver conversion'!$D51</f>
        <v>13.91232881778507</v>
      </c>
      <c r="AR63" s="64">
        <f>+AC63/'Silver conversion'!$D51</f>
        <v>44.12990701001425</v>
      </c>
      <c r="AS63" s="64">
        <f>+AD63/'Silver conversion'!$D51</f>
        <v>5.287917926948898</v>
      </c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</row>
    <row r="64" spans="1:110" ht="15.75">
      <c r="A64" s="43">
        <v>1842</v>
      </c>
      <c r="B64" s="61">
        <v>0.408</v>
      </c>
      <c r="C64" s="61">
        <v>0.677</v>
      </c>
      <c r="D64" s="61">
        <v>1.1</v>
      </c>
      <c r="E64" s="62">
        <v>0.025</v>
      </c>
      <c r="F64" s="62">
        <v>0.027</v>
      </c>
      <c r="G64" s="61">
        <v>0.068</v>
      </c>
      <c r="H64" s="61">
        <v>0.194</v>
      </c>
      <c r="I64" s="61">
        <v>1.373</v>
      </c>
      <c r="J64" s="61">
        <v>0.087</v>
      </c>
      <c r="K64" s="61"/>
      <c r="L64" s="61">
        <v>0.128</v>
      </c>
      <c r="M64" s="61">
        <v>0.25</v>
      </c>
      <c r="N64" s="61">
        <v>0.25</v>
      </c>
      <c r="O64" s="61">
        <v>0.875</v>
      </c>
      <c r="P64" s="63"/>
      <c r="Q64" s="64">
        <f t="shared" si="1"/>
        <v>0.011578081103323022</v>
      </c>
      <c r="R64" s="64">
        <f t="shared" si="2"/>
        <v>0.01921166888958257</v>
      </c>
      <c r="S64" s="64">
        <f t="shared" si="3"/>
        <v>0.031215414739351292</v>
      </c>
      <c r="T64" s="64">
        <f t="shared" si="4"/>
        <v>0.05952512180603629</v>
      </c>
      <c r="U64" s="64">
        <f t="shared" si="5"/>
        <v>0.14991512158557288</v>
      </c>
      <c r="V64" s="64">
        <f t="shared" si="6"/>
        <v>0.42769902334707555</v>
      </c>
      <c r="W64" s="64">
        <f t="shared" si="7"/>
        <v>3.0269626755439933</v>
      </c>
      <c r="X64" s="64">
        <f t="shared" si="8"/>
        <v>0.1918031702638947</v>
      </c>
      <c r="Y64" s="64">
        <f t="shared" si="9"/>
        <v>0</v>
      </c>
      <c r="Z64" s="64">
        <f t="shared" si="10"/>
        <v>0.2821931700434313</v>
      </c>
      <c r="AA64" s="64">
        <f t="shared" si="11"/>
        <v>0.5511585352410767</v>
      </c>
      <c r="AB64" s="64">
        <f t="shared" si="12"/>
        <v>0.5511585352410767</v>
      </c>
      <c r="AC64" s="64">
        <f t="shared" si="13"/>
        <v>1.9290548733437687</v>
      </c>
      <c r="AD64" s="64">
        <f t="shared" si="14"/>
        <v>0.23115126538806996</v>
      </c>
      <c r="AE64" s="63"/>
      <c r="AF64" s="64">
        <f>+Q64/'Silver conversion'!$D52</f>
        <v>0.2949985804018569</v>
      </c>
      <c r="AG64" s="64">
        <f>+R64/'Silver conversion'!$D52</f>
        <v>0.4894951934609244</v>
      </c>
      <c r="AH64" s="64">
        <f>+S64/'Silver conversion'!$D52</f>
        <v>0.7953393099069672</v>
      </c>
      <c r="AI64" s="64">
        <f>+T64/'Silver conversion'!$D52</f>
        <v>1.516643930399527</v>
      </c>
      <c r="AJ64" s="64">
        <f>+U64/'Silver conversion'!$D52</f>
        <v>3.8196958247099198</v>
      </c>
      <c r="AK64" s="64">
        <f>+V64/'Silver conversion'!$D52</f>
        <v>10.897367499907713</v>
      </c>
      <c r="AL64" s="64">
        <f>+W64/'Silver conversion'!$D52</f>
        <v>77.12415246068706</v>
      </c>
      <c r="AM64" s="64">
        <f>+X64/'Silver conversion'!$D52</f>
        <v>4.886963775731809</v>
      </c>
      <c r="AN64" s="64">
        <f>+Y64/'Silver conversion'!$D52</f>
        <v>0</v>
      </c>
      <c r="AO64" s="64">
        <f>+Z64/'Silver conversion'!$D52</f>
        <v>7.190015670042202</v>
      </c>
      <c r="AP64" s="64">
        <f>+AA64/'Silver conversion'!$D52</f>
        <v>14.042999355551174</v>
      </c>
      <c r="AQ64" s="64">
        <f>+AB64/'Silver conversion'!$D52</f>
        <v>14.042999355551174</v>
      </c>
      <c r="AR64" s="64">
        <f>+AC64/'Silver conversion'!$D52</f>
        <v>49.15049774442912</v>
      </c>
      <c r="AS64" s="64">
        <f>+AD64/'Silver conversion'!$D52</f>
        <v>5.889516107120939</v>
      </c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</row>
    <row r="65" spans="1:110" ht="15.75">
      <c r="A65" s="43">
        <v>1843</v>
      </c>
      <c r="B65" s="61">
        <v>0.446</v>
      </c>
      <c r="C65" s="61">
        <v>0.696</v>
      </c>
      <c r="D65" s="61">
        <v>0.96</v>
      </c>
      <c r="E65" s="62">
        <v>0.026</v>
      </c>
      <c r="F65" s="62">
        <v>0.062</v>
      </c>
      <c r="G65" s="61"/>
      <c r="H65" s="61">
        <v>0.169</v>
      </c>
      <c r="I65" s="61">
        <v>1.125</v>
      </c>
      <c r="J65" s="61">
        <v>0.072</v>
      </c>
      <c r="K65" s="61">
        <v>0.019</v>
      </c>
      <c r="L65" s="61">
        <v>0.11</v>
      </c>
      <c r="M65" s="61">
        <v>0.25</v>
      </c>
      <c r="N65" s="61">
        <v>0.25</v>
      </c>
      <c r="O65" s="61">
        <v>0.719</v>
      </c>
      <c r="P65" s="63"/>
      <c r="Q65" s="64">
        <f t="shared" si="1"/>
        <v>0.012656431794318796</v>
      </c>
      <c r="R65" s="64">
        <f t="shared" si="2"/>
        <v>0.01975084423508045</v>
      </c>
      <c r="S65" s="64">
        <f t="shared" si="3"/>
        <v>0.02724254377252476</v>
      </c>
      <c r="T65" s="64">
        <f t="shared" si="4"/>
        <v>0.13668731673978704</v>
      </c>
      <c r="U65" s="64">
        <f t="shared" si="5"/>
        <v>0</v>
      </c>
      <c r="V65" s="64">
        <f t="shared" si="6"/>
        <v>0.3725831698229679</v>
      </c>
      <c r="W65" s="64">
        <f t="shared" si="7"/>
        <v>2.4802134085848455</v>
      </c>
      <c r="X65" s="64">
        <f t="shared" si="8"/>
        <v>0.15873365814943008</v>
      </c>
      <c r="Y65" s="64">
        <f t="shared" si="9"/>
        <v>0.04188804867832183</v>
      </c>
      <c r="Z65" s="64">
        <f t="shared" si="10"/>
        <v>0.24250975550607376</v>
      </c>
      <c r="AA65" s="64">
        <f t="shared" si="11"/>
        <v>0.5511585352410767</v>
      </c>
      <c r="AB65" s="64">
        <f t="shared" si="12"/>
        <v>0.5511585352410767</v>
      </c>
      <c r="AC65" s="64">
        <f t="shared" si="13"/>
        <v>1.5851319473533367</v>
      </c>
      <c r="AD65" s="64">
        <f t="shared" si="14"/>
        <v>0.18994029693031117</v>
      </c>
      <c r="AE65" s="63"/>
      <c r="AF65" s="64">
        <f>+Q65/'Silver conversion'!$D53</f>
        <v>0.3239954904341585</v>
      </c>
      <c r="AG65" s="64">
        <f>+R65/'Silver conversion'!$D53</f>
        <v>0.5056073124263998</v>
      </c>
      <c r="AH65" s="64">
        <f>+S65/'Silver conversion'!$D53</f>
        <v>0.6973893964502066</v>
      </c>
      <c r="AI65" s="64">
        <f>+T65/'Silver conversion'!$D53</f>
        <v>3.4990963442884073</v>
      </c>
      <c r="AJ65" s="64">
        <f>+U65/'Silver conversion'!$D53</f>
        <v>0</v>
      </c>
      <c r="AK65" s="64">
        <f>+V65/'Silver conversion'!$D53</f>
        <v>9.537859390076465</v>
      </c>
      <c r="AL65" s="64">
        <f>+W65/'Silver conversion'!$D53</f>
        <v>63.49166753749126</v>
      </c>
      <c r="AM65" s="64">
        <f>+X65/'Silver conversion'!$D53</f>
        <v>4.06346672239944</v>
      </c>
      <c r="AN65" s="64">
        <f>+Y65/'Silver conversion'!$D53</f>
        <v>1.0723037184109634</v>
      </c>
      <c r="AO65" s="64">
        <f>+Z65/'Silver conversion'!$D53</f>
        <v>6.2080741592213675</v>
      </c>
      <c r="AP65" s="64">
        <f>+AA65/'Silver conversion'!$D53</f>
        <v>14.109259452775834</v>
      </c>
      <c r="AQ65" s="64">
        <f>+AB65/'Silver conversion'!$D53</f>
        <v>14.109259452775834</v>
      </c>
      <c r="AR65" s="64">
        <f>+AC65/'Silver conversion'!$D53</f>
        <v>40.578230186183305</v>
      </c>
      <c r="AS65" s="64">
        <f>+AD65/'Silver conversion'!$D53</f>
        <v>4.862334080982428</v>
      </c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</row>
    <row r="66" spans="1:110" ht="15.75">
      <c r="A66" s="43">
        <v>1844</v>
      </c>
      <c r="B66" s="61">
        <v>0.383</v>
      </c>
      <c r="C66" s="61">
        <v>0.661</v>
      </c>
      <c r="D66" s="61">
        <v>0.71</v>
      </c>
      <c r="E66" s="62">
        <v>0.023</v>
      </c>
      <c r="F66" s="62">
        <v>0.059</v>
      </c>
      <c r="G66" s="61">
        <v>0.078</v>
      </c>
      <c r="H66" s="61">
        <v>0.111</v>
      </c>
      <c r="I66" s="61">
        <v>0.85</v>
      </c>
      <c r="J66" s="61">
        <v>0.082</v>
      </c>
      <c r="K66" s="61">
        <v>0.023</v>
      </c>
      <c r="L66" s="61">
        <v>0.099</v>
      </c>
      <c r="M66" s="61">
        <v>0.25</v>
      </c>
      <c r="N66" s="61">
        <v>0.25</v>
      </c>
      <c r="O66" s="61">
        <v>1.083</v>
      </c>
      <c r="P66" s="63"/>
      <c r="Q66" s="64">
        <f t="shared" si="1"/>
        <v>0.010868639859246859</v>
      </c>
      <c r="R66" s="64">
        <f t="shared" si="2"/>
        <v>0.01875762649337382</v>
      </c>
      <c r="S66" s="64">
        <f t="shared" si="3"/>
        <v>0.020148131331763103</v>
      </c>
      <c r="T66" s="64">
        <f t="shared" si="4"/>
        <v>0.13007341431689412</v>
      </c>
      <c r="U66" s="64">
        <f t="shared" si="5"/>
        <v>0.17196146299521595</v>
      </c>
      <c r="V66" s="64">
        <f t="shared" si="6"/>
        <v>0.2447143896470381</v>
      </c>
      <c r="W66" s="64">
        <f t="shared" si="7"/>
        <v>1.8739390198196608</v>
      </c>
      <c r="X66" s="64">
        <f t="shared" si="8"/>
        <v>0.18077999955907317</v>
      </c>
      <c r="Y66" s="64">
        <f t="shared" si="9"/>
        <v>0.05070658524217906</v>
      </c>
      <c r="Z66" s="64">
        <f t="shared" si="10"/>
        <v>0.21825877995546641</v>
      </c>
      <c r="AA66" s="64">
        <f t="shared" si="11"/>
        <v>0.5511585352410767</v>
      </c>
      <c r="AB66" s="64">
        <f t="shared" si="12"/>
        <v>0.5511585352410767</v>
      </c>
      <c r="AC66" s="64">
        <f t="shared" si="13"/>
        <v>2.3876187746643445</v>
      </c>
      <c r="AD66" s="64">
        <f t="shared" si="14"/>
        <v>0.28609922333174825</v>
      </c>
      <c r="AE66" s="63"/>
      <c r="AF66" s="64">
        <f>+Q66/'Silver conversion'!$D54</f>
        <v>0.2756282777071451</v>
      </c>
      <c r="AG66" s="64">
        <f>+R66/'Silver conversion'!$D54</f>
        <v>0.4756926672700337</v>
      </c>
      <c r="AH66" s="64">
        <f>+S66/'Silver conversion'!$D54</f>
        <v>0.5109558150706867</v>
      </c>
      <c r="AI66" s="64">
        <f>+T66/'Silver conversion'!$D54</f>
        <v>3.2986566514255435</v>
      </c>
      <c r="AJ66" s="64">
        <f>+U66/'Silver conversion'!$D54</f>
        <v>4.360935912054108</v>
      </c>
      <c r="AK66" s="64">
        <f>+V66/'Silver conversion'!$D54</f>
        <v>6.205947259461616</v>
      </c>
      <c r="AL66" s="64">
        <f>+W66/'Silver conversion'!$D54</f>
        <v>47.52301955443579</v>
      </c>
      <c r="AM66" s="64">
        <f>+X66/'Silver conversion'!$D54</f>
        <v>4.584573651133806</v>
      </c>
      <c r="AN66" s="64">
        <f>+Y66/'Silver conversion'!$D54</f>
        <v>1.2859169997082627</v>
      </c>
      <c r="AO66" s="64">
        <f>+Z66/'Silver conversion'!$D54</f>
        <v>5.535034042222523</v>
      </c>
      <c r="AP66" s="64">
        <f>+AA66/'Silver conversion'!$D54</f>
        <v>13.977358692481115</v>
      </c>
      <c r="AQ66" s="64">
        <f>+AB66/'Silver conversion'!$D54</f>
        <v>13.977358692481115</v>
      </c>
      <c r="AR66" s="64">
        <f>+AC66/'Silver conversion'!$D54</f>
        <v>60.5499178558282</v>
      </c>
      <c r="AS66" s="64">
        <f>+AD66/'Silver conversion'!$D54</f>
        <v>7.25546500772048</v>
      </c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</row>
    <row r="67" spans="1:110" ht="15.75">
      <c r="A67" s="43">
        <v>1845</v>
      </c>
      <c r="B67" s="61">
        <v>0.273</v>
      </c>
      <c r="C67" s="61">
        <v>0.714</v>
      </c>
      <c r="D67" s="61">
        <v>0.76</v>
      </c>
      <c r="E67" s="62">
        <v>0.023</v>
      </c>
      <c r="F67" s="62">
        <v>0.054</v>
      </c>
      <c r="G67" s="61">
        <v>0.069</v>
      </c>
      <c r="H67" s="61">
        <v>0.113</v>
      </c>
      <c r="I67" s="61">
        <v>1.031</v>
      </c>
      <c r="J67" s="61">
        <v>0.075</v>
      </c>
      <c r="K67" s="61">
        <v>0.024</v>
      </c>
      <c r="L67" s="61">
        <v>0.108</v>
      </c>
      <c r="M67" s="61">
        <v>0.25</v>
      </c>
      <c r="N67" s="61">
        <v>0.25</v>
      </c>
      <c r="O67" s="61">
        <v>1</v>
      </c>
      <c r="P67" s="63"/>
      <c r="Q67" s="64">
        <f t="shared" si="1"/>
        <v>0.00774709838531173</v>
      </c>
      <c r="R67" s="64">
        <f t="shared" si="2"/>
        <v>0.02026164193081529</v>
      </c>
      <c r="S67" s="64">
        <f t="shared" si="3"/>
        <v>0.021567013819915437</v>
      </c>
      <c r="T67" s="64">
        <f t="shared" si="4"/>
        <v>0.11905024361207257</v>
      </c>
      <c r="U67" s="64">
        <f t="shared" si="5"/>
        <v>0.1521197557265372</v>
      </c>
      <c r="V67" s="64">
        <f t="shared" si="6"/>
        <v>0.2491236579289667</v>
      </c>
      <c r="W67" s="64">
        <f t="shared" si="7"/>
        <v>2.2729777993342</v>
      </c>
      <c r="X67" s="64">
        <f t="shared" si="8"/>
        <v>0.16534756057232303</v>
      </c>
      <c r="Y67" s="64">
        <f t="shared" si="9"/>
        <v>0.05291121938314337</v>
      </c>
      <c r="Z67" s="64">
        <f t="shared" si="10"/>
        <v>0.23810048722414515</v>
      </c>
      <c r="AA67" s="64">
        <f t="shared" si="11"/>
        <v>0.5511585352410767</v>
      </c>
      <c r="AB67" s="64">
        <f t="shared" si="12"/>
        <v>0.5511585352410767</v>
      </c>
      <c r="AC67" s="64">
        <f t="shared" si="13"/>
        <v>2.204634140964307</v>
      </c>
      <c r="AD67" s="64">
        <f t="shared" si="14"/>
        <v>0.2641728747292228</v>
      </c>
      <c r="AE67" s="63"/>
      <c r="AF67" s="64">
        <f>+Q67/'Silver conversion'!$D55</f>
        <v>0.1983201096155275</v>
      </c>
      <c r="AG67" s="64">
        <f>+R67/'Silver conversion'!$D55</f>
        <v>0.5186833636098411</v>
      </c>
      <c r="AH67" s="64">
        <f>+S67/'Silver conversion'!$D55</f>
        <v>0.5520999388564136</v>
      </c>
      <c r="AI67" s="64">
        <f>+T67/'Silver conversion'!$D55</f>
        <v>3.0476000417995803</v>
      </c>
      <c r="AJ67" s="64">
        <f>+U67/'Silver conversion'!$D55</f>
        <v>3.8941556089661304</v>
      </c>
      <c r="AK67" s="64">
        <f>+V67/'Silver conversion'!$D55</f>
        <v>6.377385272654678</v>
      </c>
      <c r="AL67" s="64">
        <f>+W67/'Silver conversion'!$D55</f>
        <v>58.18658598324754</v>
      </c>
      <c r="AM67" s="64">
        <f>+X67/'Silver conversion'!$D55</f>
        <v>4.232777835832751</v>
      </c>
      <c r="AN67" s="64">
        <f>+Y67/'Silver conversion'!$D55</f>
        <v>1.35448890746648</v>
      </c>
      <c r="AO67" s="64">
        <f>+Z67/'Silver conversion'!$D55</f>
        <v>6.095200083599161</v>
      </c>
      <c r="AP67" s="64">
        <f>+AA67/'Silver conversion'!$D55</f>
        <v>14.109259452775834</v>
      </c>
      <c r="AQ67" s="64">
        <f>+AB67/'Silver conversion'!$D55</f>
        <v>14.109259452775834</v>
      </c>
      <c r="AR67" s="64">
        <f>+AC67/'Silver conversion'!$D55</f>
        <v>56.43703781110334</v>
      </c>
      <c r="AS67" s="64">
        <f>+AD67/'Silver conversion'!$D55</f>
        <v>6.7626343268183975</v>
      </c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</row>
    <row r="68" spans="1:110" ht="15.75">
      <c r="A68" s="43">
        <v>1846</v>
      </c>
      <c r="B68" s="61">
        <v>0.371</v>
      </c>
      <c r="C68" s="61">
        <v>0.692</v>
      </c>
      <c r="D68" s="61">
        <v>0.67</v>
      </c>
      <c r="E68" s="62">
        <v>0.036</v>
      </c>
      <c r="F68" s="62">
        <v>0.063</v>
      </c>
      <c r="G68" s="61">
        <v>0.078</v>
      </c>
      <c r="H68" s="61">
        <v>0.113</v>
      </c>
      <c r="I68" s="61">
        <v>1</v>
      </c>
      <c r="J68" s="61">
        <v>0.079</v>
      </c>
      <c r="K68" s="61">
        <v>0.021</v>
      </c>
      <c r="L68" s="61">
        <v>0.09</v>
      </c>
      <c r="M68" s="61">
        <v>0.25</v>
      </c>
      <c r="N68" s="61">
        <v>0.25</v>
      </c>
      <c r="O68" s="61">
        <v>0.875</v>
      </c>
      <c r="P68" s="63"/>
      <c r="Q68" s="64">
        <f t="shared" si="1"/>
        <v>0.010528108062090298</v>
      </c>
      <c r="R68" s="64">
        <f t="shared" si="2"/>
        <v>0.019637333636028265</v>
      </c>
      <c r="S68" s="64">
        <f t="shared" si="3"/>
        <v>0.01901302534124124</v>
      </c>
      <c r="T68" s="64">
        <f t="shared" si="4"/>
        <v>0.13889195088075135</v>
      </c>
      <c r="U68" s="64">
        <f t="shared" si="5"/>
        <v>0.17196146299521595</v>
      </c>
      <c r="V68" s="64">
        <f t="shared" si="6"/>
        <v>0.2491236579289667</v>
      </c>
      <c r="W68" s="64">
        <f t="shared" si="7"/>
        <v>2.204634140964307</v>
      </c>
      <c r="X68" s="64">
        <f t="shared" si="8"/>
        <v>0.17416609713618025</v>
      </c>
      <c r="Y68" s="64">
        <f t="shared" si="9"/>
        <v>0.04629731696025045</v>
      </c>
      <c r="Z68" s="64">
        <f t="shared" si="10"/>
        <v>0.19841707268678763</v>
      </c>
      <c r="AA68" s="64">
        <f t="shared" si="11"/>
        <v>0.5511585352410767</v>
      </c>
      <c r="AB68" s="64">
        <f t="shared" si="12"/>
        <v>0.5511585352410767</v>
      </c>
      <c r="AC68" s="64">
        <f t="shared" si="13"/>
        <v>1.9290548733437687</v>
      </c>
      <c r="AD68" s="64">
        <f t="shared" si="14"/>
        <v>0.23115126538806996</v>
      </c>
      <c r="AE68" s="63"/>
      <c r="AF68" s="64">
        <f>+Q68/'Silver conversion'!$D56</f>
        <v>0.2682462581595316</v>
      </c>
      <c r="AG68" s="64">
        <f>+R68/'Silver conversion'!$D56</f>
        <v>0.5003407295051102</v>
      </c>
      <c r="AH68" s="64">
        <f>+S68/'Silver conversion'!$D56</f>
        <v>0.48443394330697087</v>
      </c>
      <c r="AI68" s="64">
        <f>+T68/'Silver conversion'!$D56</f>
        <v>3.538835837598896</v>
      </c>
      <c r="AJ68" s="64">
        <f>+U68/'Silver conversion'!$D56</f>
        <v>4.381415798931966</v>
      </c>
      <c r="AK68" s="64">
        <f>+V68/'Silver conversion'!$D56</f>
        <v>6.347435708709131</v>
      </c>
      <c r="AL68" s="64">
        <f>+W68/'Silver conversion'!$D56</f>
        <v>56.1719974222047</v>
      </c>
      <c r="AM68" s="64">
        <f>+X68/'Silver conversion'!$D56</f>
        <v>4.437587796354172</v>
      </c>
      <c r="AN68" s="64">
        <f>+Y68/'Silver conversion'!$D56</f>
        <v>1.1796119458662988</v>
      </c>
      <c r="AO68" s="64">
        <f>+Z68/'Silver conversion'!$D56</f>
        <v>5.055479767998423</v>
      </c>
      <c r="AP68" s="64">
        <f>+AA68/'Silver conversion'!$D56</f>
        <v>14.042999355551174</v>
      </c>
      <c r="AQ68" s="64">
        <f>+AB68/'Silver conversion'!$D56</f>
        <v>14.042999355551174</v>
      </c>
      <c r="AR68" s="64">
        <f>+AC68/'Silver conversion'!$D56</f>
        <v>49.15049774442912</v>
      </c>
      <c r="AS68" s="64">
        <f>+AD68/'Silver conversion'!$D56</f>
        <v>5.889516107120939</v>
      </c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</row>
    <row r="69" spans="1:110" ht="15.75">
      <c r="A69" s="43">
        <v>1847</v>
      </c>
      <c r="B69" s="61">
        <v>0.345</v>
      </c>
      <c r="C69" s="61">
        <v>0.625</v>
      </c>
      <c r="D69" s="61">
        <v>0.75</v>
      </c>
      <c r="E69" s="62">
        <v>0.028</v>
      </c>
      <c r="F69" s="62">
        <v>0.074</v>
      </c>
      <c r="G69" s="61">
        <v>0.063</v>
      </c>
      <c r="H69" s="61">
        <v>0.125</v>
      </c>
      <c r="I69" s="61">
        <v>0.925</v>
      </c>
      <c r="J69" s="61">
        <v>0.076</v>
      </c>
      <c r="K69" s="61">
        <v>0.023</v>
      </c>
      <c r="L69" s="61">
        <v>0.119</v>
      </c>
      <c r="M69" s="61">
        <v>0.25</v>
      </c>
      <c r="N69" s="61">
        <v>0.25</v>
      </c>
      <c r="O69" s="61">
        <v>0.719</v>
      </c>
      <c r="P69" s="63"/>
      <c r="Q69" s="64">
        <f t="shared" si="1"/>
        <v>0.009790289168251086</v>
      </c>
      <c r="R69" s="64">
        <f t="shared" si="2"/>
        <v>0.01773603110190414</v>
      </c>
      <c r="S69" s="64">
        <f t="shared" si="3"/>
        <v>0.02128323732228497</v>
      </c>
      <c r="T69" s="64">
        <f t="shared" si="4"/>
        <v>0.16314292643135872</v>
      </c>
      <c r="U69" s="64">
        <f t="shared" si="5"/>
        <v>0.13889195088075135</v>
      </c>
      <c r="V69" s="64">
        <f t="shared" si="6"/>
        <v>0.27557926762053836</v>
      </c>
      <c r="W69" s="64">
        <f t="shared" si="7"/>
        <v>2.039286580391984</v>
      </c>
      <c r="X69" s="64">
        <f t="shared" si="8"/>
        <v>0.16755219471328733</v>
      </c>
      <c r="Y69" s="64">
        <f t="shared" si="9"/>
        <v>0.05070658524217906</v>
      </c>
      <c r="Z69" s="64">
        <f t="shared" si="10"/>
        <v>0.2623514627747525</v>
      </c>
      <c r="AA69" s="64">
        <f t="shared" si="11"/>
        <v>0.5511585352410767</v>
      </c>
      <c r="AB69" s="64">
        <f t="shared" si="12"/>
        <v>0.5511585352410767</v>
      </c>
      <c r="AC69" s="64">
        <f t="shared" si="13"/>
        <v>1.5851319473533367</v>
      </c>
      <c r="AD69" s="64">
        <f t="shared" si="14"/>
        <v>0.18994029693031117</v>
      </c>
      <c r="AE69" s="63"/>
      <c r="AF69" s="64">
        <f>+Q69/'Silver conversion'!$D57</f>
        <v>0.24828134675969984</v>
      </c>
      <c r="AG69" s="64">
        <f>+R69/'Silver conversion'!$D57</f>
        <v>0.4497850484777171</v>
      </c>
      <c r="AH69" s="64">
        <f>+S69/'Silver conversion'!$D57</f>
        <v>0.5397420581732606</v>
      </c>
      <c r="AI69" s="64">
        <f>+T69/'Silver conversion'!$D57</f>
        <v>4.13729817297441</v>
      </c>
      <c r="AJ69" s="64">
        <f>+U69/'Silver conversion'!$D57</f>
        <v>3.5222943905052415</v>
      </c>
      <c r="AK69" s="64">
        <f>+V69/'Silver conversion'!$D57</f>
        <v>6.988679346240557</v>
      </c>
      <c r="AL69" s="64">
        <f>+W69/'Silver conversion'!$D57</f>
        <v>51.71622716218013</v>
      </c>
      <c r="AM69" s="64">
        <f>+X69/'Silver conversion'!$D57</f>
        <v>4.24911704251426</v>
      </c>
      <c r="AN69" s="64">
        <f>+Y69/'Silver conversion'!$D57</f>
        <v>1.2859169997082627</v>
      </c>
      <c r="AO69" s="64">
        <f>+Z69/'Silver conversion'!$D57</f>
        <v>6.653222737621011</v>
      </c>
      <c r="AP69" s="64">
        <f>+AA69/'Silver conversion'!$D57</f>
        <v>13.977358692481115</v>
      </c>
      <c r="AQ69" s="64">
        <f>+AB69/'Silver conversion'!$D57</f>
        <v>13.977358692481115</v>
      </c>
      <c r="AR69" s="64">
        <f>+AC69/'Silver conversion'!$D57</f>
        <v>40.19888359957569</v>
      </c>
      <c r="AS69" s="64">
        <f>+AD69/'Silver conversion'!$D57</f>
        <v>4.816878430795037</v>
      </c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</row>
    <row r="70" spans="1:110" ht="15.75">
      <c r="A70" s="43">
        <v>1848</v>
      </c>
      <c r="B70" s="61">
        <v>0.326</v>
      </c>
      <c r="C70" s="61">
        <v>0.605</v>
      </c>
      <c r="D70" s="61">
        <v>0.92</v>
      </c>
      <c r="E70" s="62">
        <v>0.034</v>
      </c>
      <c r="F70" s="62">
        <v>0.027</v>
      </c>
      <c r="G70" s="61">
        <v>0.067</v>
      </c>
      <c r="H70" s="61">
        <v>0.113</v>
      </c>
      <c r="I70" s="61">
        <v>0.979</v>
      </c>
      <c r="J70" s="61">
        <v>0.081</v>
      </c>
      <c r="K70" s="61">
        <v>0.022</v>
      </c>
      <c r="L70" s="61">
        <v>0.106</v>
      </c>
      <c r="M70" s="61">
        <v>0.25</v>
      </c>
      <c r="N70" s="61">
        <v>0.25</v>
      </c>
      <c r="O70" s="61">
        <v>0.719</v>
      </c>
      <c r="P70" s="63"/>
      <c r="Q70" s="64">
        <f t="shared" si="1"/>
        <v>0.0092511138227532</v>
      </c>
      <c r="R70" s="64">
        <f t="shared" si="2"/>
        <v>0.01716847810664321</v>
      </c>
      <c r="S70" s="64">
        <f t="shared" si="3"/>
        <v>0.026107437782002897</v>
      </c>
      <c r="T70" s="64">
        <f t="shared" si="4"/>
        <v>0.05952512180603629</v>
      </c>
      <c r="U70" s="64">
        <f t="shared" si="5"/>
        <v>0.14771048744460857</v>
      </c>
      <c r="V70" s="64">
        <f t="shared" si="6"/>
        <v>0.2491236579289667</v>
      </c>
      <c r="W70" s="64">
        <f t="shared" si="7"/>
        <v>2.1583368240040564</v>
      </c>
      <c r="X70" s="64">
        <f t="shared" si="8"/>
        <v>0.17857536541810887</v>
      </c>
      <c r="Y70" s="64">
        <f t="shared" si="9"/>
        <v>0.04850195110121475</v>
      </c>
      <c r="Z70" s="64">
        <f t="shared" si="10"/>
        <v>0.23369121894221653</v>
      </c>
      <c r="AA70" s="64">
        <f t="shared" si="11"/>
        <v>0.5511585352410767</v>
      </c>
      <c r="AB70" s="64">
        <f t="shared" si="12"/>
        <v>0.5511585352410767</v>
      </c>
      <c r="AC70" s="64">
        <f t="shared" si="13"/>
        <v>1.5851319473533367</v>
      </c>
      <c r="AD70" s="64">
        <f t="shared" si="14"/>
        <v>0.18994029693031117</v>
      </c>
      <c r="AE70" s="63"/>
      <c r="AF70" s="64">
        <f>+Q70/'Silver conversion'!$D58</f>
        <v>0.2346078812859773</v>
      </c>
      <c r="AG70" s="64">
        <f>+R70/'Silver conversion'!$D58</f>
        <v>0.4353919269264302</v>
      </c>
      <c r="AH70" s="64">
        <f>+S70/'Silver conversion'!$D58</f>
        <v>0.6620835913591997</v>
      </c>
      <c r="AI70" s="64">
        <f>+T70/'Silver conversion'!$D58</f>
        <v>1.5095547387879604</v>
      </c>
      <c r="AJ70" s="64">
        <f>+U70/'Silver conversion'!$D58</f>
        <v>3.745932129584939</v>
      </c>
      <c r="AK70" s="64">
        <f>+V70/'Silver conversion'!$D58</f>
        <v>6.317766129001465</v>
      </c>
      <c r="AL70" s="64">
        <f>+W70/'Silver conversion'!$D58</f>
        <v>54.73533663975605</v>
      </c>
      <c r="AM70" s="64">
        <f>+X70/'Silver conversion'!$D58</f>
        <v>4.5286642163638815</v>
      </c>
      <c r="AN70" s="64">
        <f>+Y70/'Silver conversion'!$D58</f>
        <v>1.2300075649383382</v>
      </c>
      <c r="AO70" s="64">
        <f>+Z70/'Silver conversion'!$D58</f>
        <v>5.926400085611993</v>
      </c>
      <c r="AP70" s="64">
        <f>+AA70/'Silver conversion'!$D58</f>
        <v>13.977358692481115</v>
      </c>
      <c r="AQ70" s="64">
        <f>+AB70/'Silver conversion'!$D58</f>
        <v>13.977358692481115</v>
      </c>
      <c r="AR70" s="64">
        <f>+AC70/'Silver conversion'!$D58</f>
        <v>40.19888359957569</v>
      </c>
      <c r="AS70" s="64">
        <f>+AD70/'Silver conversion'!$D58</f>
        <v>4.816878430795037</v>
      </c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</row>
    <row r="71" spans="1:110" ht="15.75">
      <c r="A71" s="43">
        <v>1849</v>
      </c>
      <c r="B71" s="61">
        <v>0.375</v>
      </c>
      <c r="C71" s="61">
        <v>0.646</v>
      </c>
      <c r="D71" s="61">
        <v>1.07</v>
      </c>
      <c r="E71" s="62">
        <v>0.034</v>
      </c>
      <c r="F71" s="62">
        <v>0.057</v>
      </c>
      <c r="G71" s="61">
        <v>0.079</v>
      </c>
      <c r="H71" s="61">
        <v>0.125</v>
      </c>
      <c r="I71" s="61">
        <v>0.925</v>
      </c>
      <c r="J71" s="61">
        <v>0.081</v>
      </c>
      <c r="K71" s="61">
        <v>0.022</v>
      </c>
      <c r="L71" s="61">
        <v>0.108</v>
      </c>
      <c r="M71" s="61">
        <v>0.25</v>
      </c>
      <c r="N71" s="61">
        <v>0.25</v>
      </c>
      <c r="O71" s="61">
        <v>1</v>
      </c>
      <c r="P71" s="63"/>
      <c r="Q71" s="64">
        <f t="shared" si="1"/>
        <v>0.010641618661142485</v>
      </c>
      <c r="R71" s="64">
        <f t="shared" si="2"/>
        <v>0.01833196174692812</v>
      </c>
      <c r="S71" s="64">
        <f t="shared" si="3"/>
        <v>0.030364085246459893</v>
      </c>
      <c r="T71" s="64">
        <f t="shared" si="4"/>
        <v>0.1256641460349655</v>
      </c>
      <c r="U71" s="64">
        <f t="shared" si="5"/>
        <v>0.17416609713618025</v>
      </c>
      <c r="V71" s="64">
        <f t="shared" si="6"/>
        <v>0.27557926762053836</v>
      </c>
      <c r="W71" s="64">
        <f t="shared" si="7"/>
        <v>2.039286580391984</v>
      </c>
      <c r="X71" s="64">
        <f t="shared" si="8"/>
        <v>0.17857536541810887</v>
      </c>
      <c r="Y71" s="64">
        <f t="shared" si="9"/>
        <v>0.04850195110121475</v>
      </c>
      <c r="Z71" s="64">
        <f t="shared" si="10"/>
        <v>0.23810048722414515</v>
      </c>
      <c r="AA71" s="64">
        <f t="shared" si="11"/>
        <v>0.5511585352410767</v>
      </c>
      <c r="AB71" s="64">
        <f t="shared" si="12"/>
        <v>0.5511585352410767</v>
      </c>
      <c r="AC71" s="64">
        <f t="shared" si="13"/>
        <v>2.204634140964307</v>
      </c>
      <c r="AD71" s="64">
        <f t="shared" si="14"/>
        <v>0.2641728747292228</v>
      </c>
      <c r="AE71" s="63"/>
      <c r="AF71" s="64">
        <f>+Q71/'Silver conversion'!$D59</f>
        <v>0.2686154500039359</v>
      </c>
      <c r="AG71" s="64">
        <f>+R71/'Silver conversion'!$D59</f>
        <v>0.46273488187344686</v>
      </c>
      <c r="AH71" s="64">
        <f>+S71/'Silver conversion'!$D59</f>
        <v>0.7664494173445637</v>
      </c>
      <c r="AI71" s="64">
        <f>+T71/'Silver conversion'!$D59</f>
        <v>3.172010970454996</v>
      </c>
      <c r="AJ71" s="64">
        <f>+U71/'Silver conversion'!$D59</f>
        <v>4.396295906420082</v>
      </c>
      <c r="AK71" s="64">
        <f>+V71/'Silver conversion'!$D59</f>
        <v>6.956164408892535</v>
      </c>
      <c r="AL71" s="64">
        <f>+W71/'Silver conversion'!$D59</f>
        <v>51.47561662580476</v>
      </c>
      <c r="AM71" s="64">
        <f>+X71/'Silver conversion'!$D59</f>
        <v>4.507594536962363</v>
      </c>
      <c r="AN71" s="64">
        <f>+Y71/'Silver conversion'!$D59</f>
        <v>1.2242849359650863</v>
      </c>
      <c r="AO71" s="64">
        <f>+Z71/'Silver conversion'!$D59</f>
        <v>6.0101260492831505</v>
      </c>
      <c r="AP71" s="64">
        <f>+AA71/'Silver conversion'!$D59</f>
        <v>13.91232881778507</v>
      </c>
      <c r="AQ71" s="64">
        <f>+AB71/'Silver conversion'!$D59</f>
        <v>13.91232881778507</v>
      </c>
      <c r="AR71" s="64">
        <f>+AC71/'Silver conversion'!$D59</f>
        <v>55.64931527114028</v>
      </c>
      <c r="AS71" s="64">
        <f>+AD71/'Silver conversion'!$D59</f>
        <v>6.66824454848537</v>
      </c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</row>
    <row r="72" spans="1:110" ht="15.75">
      <c r="A72" s="43">
        <v>1850</v>
      </c>
      <c r="B72" s="61">
        <v>0.42</v>
      </c>
      <c r="C72" s="61">
        <v>0.837</v>
      </c>
      <c r="D72" s="61">
        <v>1</v>
      </c>
      <c r="E72" s="62">
        <v>0.035</v>
      </c>
      <c r="F72" s="62">
        <v>0.05</v>
      </c>
      <c r="G72" s="61">
        <v>0.082</v>
      </c>
      <c r="H72" s="61">
        <v>0.161</v>
      </c>
      <c r="I72" s="61">
        <v>1.063</v>
      </c>
      <c r="J72" s="61">
        <v>0.093</v>
      </c>
      <c r="K72" s="61">
        <v>0.023</v>
      </c>
      <c r="L72" s="61">
        <v>0.113</v>
      </c>
      <c r="M72" s="61">
        <v>0.25</v>
      </c>
      <c r="N72" s="61">
        <v>0.25</v>
      </c>
      <c r="O72" s="61">
        <v>0.513</v>
      </c>
      <c r="P72" s="63"/>
      <c r="Q72" s="64">
        <f t="shared" si="1"/>
        <v>0.011918612900479584</v>
      </c>
      <c r="R72" s="64">
        <f t="shared" si="2"/>
        <v>0.023752092851670025</v>
      </c>
      <c r="S72" s="64">
        <f t="shared" si="3"/>
        <v>0.028377649763046627</v>
      </c>
      <c r="T72" s="64">
        <f t="shared" si="4"/>
        <v>0.11023170704821536</v>
      </c>
      <c r="U72" s="64">
        <f t="shared" si="5"/>
        <v>0.18077999955907317</v>
      </c>
      <c r="V72" s="64">
        <f t="shared" si="6"/>
        <v>0.35494609669525345</v>
      </c>
      <c r="W72" s="64">
        <f t="shared" si="7"/>
        <v>2.3435260918450584</v>
      </c>
      <c r="X72" s="64">
        <f t="shared" si="8"/>
        <v>0.20503097510968055</v>
      </c>
      <c r="Y72" s="64">
        <f t="shared" si="9"/>
        <v>0.05070658524217906</v>
      </c>
      <c r="Z72" s="64">
        <f t="shared" si="10"/>
        <v>0.2491236579289667</v>
      </c>
      <c r="AA72" s="64">
        <f t="shared" si="11"/>
        <v>0.5511585352410767</v>
      </c>
      <c r="AB72" s="64">
        <f t="shared" si="12"/>
        <v>0.5511585352410767</v>
      </c>
      <c r="AC72" s="64">
        <f t="shared" si="13"/>
        <v>1.1309773143146895</v>
      </c>
      <c r="AD72" s="64">
        <f t="shared" si="14"/>
        <v>0.1355206847360913</v>
      </c>
      <c r="AE72" s="63"/>
      <c r="AF72" s="64">
        <f>+Q72/'Silver conversion'!$D60</f>
        <v>0.2994560800205961</v>
      </c>
      <c r="AG72" s="64">
        <f>+R72/'Silver conversion'!$D60</f>
        <v>0.5967731880410451</v>
      </c>
      <c r="AH72" s="64">
        <f>+S72/'Silver conversion'!$D60</f>
        <v>0.712990666715705</v>
      </c>
      <c r="AI72" s="64">
        <f>+T72/'Silver conversion'!$D60</f>
        <v>2.7695802491671695</v>
      </c>
      <c r="AJ72" s="64">
        <f>+U72/'Silver conversion'!$D60</f>
        <v>4.5421116086341575</v>
      </c>
      <c r="AK72" s="64">
        <f>+V72/'Silver conversion'!$D60</f>
        <v>8.918048402318286</v>
      </c>
      <c r="AL72" s="64">
        <f>+W72/'Silver conversion'!$D60</f>
        <v>58.88127609729402</v>
      </c>
      <c r="AM72" s="64">
        <f>+X72/'Silver conversion'!$D60</f>
        <v>5.151419263450935</v>
      </c>
      <c r="AN72" s="64">
        <f>+Y72/'Silver conversion'!$D60</f>
        <v>1.2740069146168977</v>
      </c>
      <c r="AO72" s="64">
        <f>+Z72/'Silver conversion'!$D60</f>
        <v>6.259251363117802</v>
      </c>
      <c r="AP72" s="64">
        <f>+AA72/'Silver conversion'!$D60</f>
        <v>13.847901245835844</v>
      </c>
      <c r="AQ72" s="64">
        <f>+AB72/'Silver conversion'!$D60</f>
        <v>13.847901245835844</v>
      </c>
      <c r="AR72" s="64">
        <f>+AC72/'Silver conversion'!$D60</f>
        <v>28.415893356455157</v>
      </c>
      <c r="AS72" s="64">
        <f>+AD72/'Silver conversion'!$D60</f>
        <v>3.404967788755348</v>
      </c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</row>
    <row r="73" spans="1:110" ht="15.75">
      <c r="A73" s="43">
        <v>1851</v>
      </c>
      <c r="B73" s="61">
        <v>0.426</v>
      </c>
      <c r="C73" s="61">
        <v>0.614</v>
      </c>
      <c r="D73" s="61">
        <v>1.63</v>
      </c>
      <c r="E73" s="62">
        <v>0.038</v>
      </c>
      <c r="F73" s="62">
        <v>0.066</v>
      </c>
      <c r="G73" s="61">
        <v>0.087</v>
      </c>
      <c r="H73" s="61">
        <v>0.153</v>
      </c>
      <c r="I73" s="61">
        <v>1</v>
      </c>
      <c r="J73" s="61">
        <v>0.105</v>
      </c>
      <c r="K73" s="61">
        <v>0.02</v>
      </c>
      <c r="L73" s="61">
        <v>0.112</v>
      </c>
      <c r="M73" s="61">
        <v>0.25</v>
      </c>
      <c r="N73" s="61">
        <v>0.25</v>
      </c>
      <c r="O73" s="61">
        <v>0.663</v>
      </c>
      <c r="P73" s="63"/>
      <c r="Q73" s="64">
        <f t="shared" si="1"/>
        <v>0.012088878799057862</v>
      </c>
      <c r="R73" s="64">
        <f t="shared" si="2"/>
        <v>0.017423876954510628</v>
      </c>
      <c r="S73" s="64">
        <f t="shared" si="3"/>
        <v>0.046255569113766</v>
      </c>
      <c r="T73" s="64">
        <f t="shared" si="4"/>
        <v>0.14550585330364427</v>
      </c>
      <c r="U73" s="64">
        <f t="shared" si="5"/>
        <v>0.1918031702638947</v>
      </c>
      <c r="V73" s="64">
        <f t="shared" si="6"/>
        <v>0.33730902356753895</v>
      </c>
      <c r="W73" s="64">
        <f t="shared" si="7"/>
        <v>2.204634140964307</v>
      </c>
      <c r="X73" s="64">
        <f t="shared" si="8"/>
        <v>0.23148658480125223</v>
      </c>
      <c r="Y73" s="64">
        <f t="shared" si="9"/>
        <v>0.04409268281928614</v>
      </c>
      <c r="Z73" s="64">
        <f t="shared" si="10"/>
        <v>0.2469190237880024</v>
      </c>
      <c r="AA73" s="64">
        <f t="shared" si="11"/>
        <v>0.5511585352410767</v>
      </c>
      <c r="AB73" s="64">
        <f t="shared" si="12"/>
        <v>0.5511585352410767</v>
      </c>
      <c r="AC73" s="64">
        <f t="shared" si="13"/>
        <v>1.4616724354593356</v>
      </c>
      <c r="AD73" s="64">
        <f t="shared" si="14"/>
        <v>0.17514661594547473</v>
      </c>
      <c r="AE73" s="63"/>
      <c r="AF73" s="64">
        <f>+Q73/'Silver conversion'!$D61</f>
        <v>0.2991451120274163</v>
      </c>
      <c r="AG73" s="64">
        <f>+R73/'Silver conversion'!$D61</f>
        <v>0.43116220372026665</v>
      </c>
      <c r="AH73" s="64">
        <f>+S73/'Silver conversion'!$D61</f>
        <v>1.1446162737199261</v>
      </c>
      <c r="AI73" s="64">
        <f>+T73/'Silver conversion'!$D61</f>
        <v>3.6006122247297023</v>
      </c>
      <c r="AJ73" s="64">
        <f>+U73/'Silver conversion'!$D61</f>
        <v>4.74626156896188</v>
      </c>
      <c r="AK73" s="64">
        <f>+V73/'Silver conversion'!$D61</f>
        <v>8.346873793691582</v>
      </c>
      <c r="AL73" s="64">
        <f>+W73/'Silver conversion'!$D61</f>
        <v>54.55473067772276</v>
      </c>
      <c r="AM73" s="64">
        <f>+X73/'Silver conversion'!$D61</f>
        <v>5.72824672116089</v>
      </c>
      <c r="AN73" s="64">
        <f>+Y73/'Silver conversion'!$D61</f>
        <v>1.0910946135544553</v>
      </c>
      <c r="AO73" s="64">
        <f>+Z73/'Silver conversion'!$D61</f>
        <v>6.110129835904949</v>
      </c>
      <c r="AP73" s="64">
        <f>+AA73/'Silver conversion'!$D61</f>
        <v>13.63868266943069</v>
      </c>
      <c r="AQ73" s="64">
        <f>+AB73/'Silver conversion'!$D61</f>
        <v>13.63868266943069</v>
      </c>
      <c r="AR73" s="64">
        <f>+AC73/'Silver conversion'!$D61</f>
        <v>36.16978643933019</v>
      </c>
      <c r="AS73" s="64">
        <f>+AD73/'Silver conversion'!$D61</f>
        <v>4.334087132407614</v>
      </c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</row>
    <row r="74" spans="1:110" ht="15.75">
      <c r="A74" s="43">
        <v>1852</v>
      </c>
      <c r="B74" s="61">
        <v>0.434</v>
      </c>
      <c r="C74" s="61">
        <v>0.625</v>
      </c>
      <c r="D74" s="61">
        <v>1</v>
      </c>
      <c r="E74" s="62">
        <v>0.043</v>
      </c>
      <c r="F74" s="62">
        <v>0.048</v>
      </c>
      <c r="G74" s="61">
        <v>0.083</v>
      </c>
      <c r="H74" s="61">
        <v>0.147</v>
      </c>
      <c r="I74" s="61">
        <v>1</v>
      </c>
      <c r="J74" s="61">
        <v>0.125</v>
      </c>
      <c r="K74" s="61">
        <v>0.02</v>
      </c>
      <c r="L74" s="61">
        <v>0.113</v>
      </c>
      <c r="M74" s="61">
        <v>0.25</v>
      </c>
      <c r="N74" s="61">
        <v>0.25</v>
      </c>
      <c r="O74" s="61"/>
      <c r="P74" s="63"/>
      <c r="Q74" s="64">
        <f t="shared" si="1"/>
        <v>0.012315899997162236</v>
      </c>
      <c r="R74" s="64">
        <f t="shared" si="2"/>
        <v>0.01773603110190414</v>
      </c>
      <c r="S74" s="64">
        <f t="shared" si="3"/>
        <v>0.028377649763046627</v>
      </c>
      <c r="T74" s="64">
        <f t="shared" si="4"/>
        <v>0.10582243876628673</v>
      </c>
      <c r="U74" s="64">
        <f t="shared" si="5"/>
        <v>0.18298463370003748</v>
      </c>
      <c r="V74" s="64">
        <f t="shared" si="6"/>
        <v>0.3240812187217531</v>
      </c>
      <c r="W74" s="64">
        <f t="shared" si="7"/>
        <v>2.204634140964307</v>
      </c>
      <c r="X74" s="64">
        <f t="shared" si="8"/>
        <v>0.27557926762053836</v>
      </c>
      <c r="Y74" s="64">
        <f t="shared" si="9"/>
        <v>0.04409268281928614</v>
      </c>
      <c r="Z74" s="64">
        <f t="shared" si="10"/>
        <v>0.2491236579289667</v>
      </c>
      <c r="AA74" s="64">
        <f t="shared" si="11"/>
        <v>0.5511585352410767</v>
      </c>
      <c r="AB74" s="64">
        <f t="shared" si="12"/>
        <v>0.5511585352410767</v>
      </c>
      <c r="AC74" s="64">
        <f t="shared" si="13"/>
        <v>0</v>
      </c>
      <c r="AD74" s="64">
        <f t="shared" si="14"/>
        <v>0</v>
      </c>
      <c r="AE74" s="63"/>
      <c r="AF74" s="64">
        <f>+Q74/'Silver conversion'!$D62</f>
        <v>0.3070385166628944</v>
      </c>
      <c r="AG74" s="64">
        <f>+R74/'Silver conversion'!$D62</f>
        <v>0.4421637624753663</v>
      </c>
      <c r="AH74" s="64">
        <f>+S74/'Silver conversion'!$D62</f>
        <v>0.7074620199605862</v>
      </c>
      <c r="AI74" s="64">
        <f>+T74/'Silver conversion'!$D62</f>
        <v>2.6381802901888767</v>
      </c>
      <c r="AJ74" s="64">
        <f>+U74/'Silver conversion'!$D62</f>
        <v>4.561853418451599</v>
      </c>
      <c r="AK74" s="64">
        <f>+V74/'Silver conversion'!$D62</f>
        <v>8.079427138703434</v>
      </c>
      <c r="AL74" s="64">
        <f>+W74/'Silver conversion'!$D62</f>
        <v>54.96208937893493</v>
      </c>
      <c r="AM74" s="64">
        <f>+X74/'Silver conversion'!$D62</f>
        <v>6.870261172366866</v>
      </c>
      <c r="AN74" s="64">
        <f>+Y74/'Silver conversion'!$D62</f>
        <v>1.0992417875786986</v>
      </c>
      <c r="AO74" s="64">
        <f>+Z74/'Silver conversion'!$D62</f>
        <v>6.210716099819647</v>
      </c>
      <c r="AP74" s="64">
        <f>+AA74/'Silver conversion'!$D62</f>
        <v>13.740522344733732</v>
      </c>
      <c r="AQ74" s="64">
        <f>+AB74/'Silver conversion'!$D62</f>
        <v>13.740522344733732</v>
      </c>
      <c r="AR74" s="64">
        <f>+AC74/'Silver conversion'!$D62</f>
        <v>0</v>
      </c>
      <c r="AS74" s="64">
        <f>+AD74/'Silver conversion'!$D62</f>
        <v>0</v>
      </c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</row>
    <row r="75" spans="1:110" ht="15.75">
      <c r="A75" s="43">
        <v>1853</v>
      </c>
      <c r="B75" s="61">
        <v>0.48</v>
      </c>
      <c r="C75" s="61">
        <v>0.707</v>
      </c>
      <c r="D75" s="61">
        <v>1.16</v>
      </c>
      <c r="E75" s="62">
        <v>0.045</v>
      </c>
      <c r="F75" s="62">
        <v>0.045</v>
      </c>
      <c r="G75" s="61">
        <v>0.086</v>
      </c>
      <c r="H75" s="61">
        <v>0.138</v>
      </c>
      <c r="I75" s="61">
        <v>0.942</v>
      </c>
      <c r="J75" s="61">
        <v>0.12</v>
      </c>
      <c r="K75" s="61">
        <v>0.024</v>
      </c>
      <c r="L75" s="61">
        <v>0.113</v>
      </c>
      <c r="M75" s="61">
        <v>0.25</v>
      </c>
      <c r="N75" s="61">
        <v>0.25</v>
      </c>
      <c r="O75" s="61"/>
      <c r="P75" s="63"/>
      <c r="Q75" s="64">
        <f aca="true" t="shared" si="15" ref="Q75:Q82">+B75/35.239</f>
        <v>0.01362127188626238</v>
      </c>
      <c r="R75" s="64">
        <f aca="true" t="shared" si="16" ref="R75:R82">+C75/35.239</f>
        <v>0.020062998382473964</v>
      </c>
      <c r="S75" s="64">
        <f aca="true" t="shared" si="17" ref="S75:S82">+D75/35.239</f>
        <v>0.032918073725134084</v>
      </c>
      <c r="T75" s="64">
        <f aca="true" t="shared" si="18" ref="T75:T82">+F75/0.45359</f>
        <v>0.09920853634339381</v>
      </c>
      <c r="U75" s="64">
        <f aca="true" t="shared" si="19" ref="U75:U82">+G75/0.45359</f>
        <v>0.1895985361229304</v>
      </c>
      <c r="V75" s="64">
        <f aca="true" t="shared" si="20" ref="V75:V82">+H75/0.45359</f>
        <v>0.3042395114530744</v>
      </c>
      <c r="W75" s="64">
        <f aca="true" t="shared" si="21" ref="W75:W82">+I75/0.45359</f>
        <v>2.076765360788377</v>
      </c>
      <c r="X75" s="64">
        <f aca="true" t="shared" si="22" ref="X75:X82">+J75/0.45359</f>
        <v>0.26455609691571685</v>
      </c>
      <c r="Y75" s="64">
        <f aca="true" t="shared" si="23" ref="Y75:Y82">+K75/0.45359</f>
        <v>0.05291121938314337</v>
      </c>
      <c r="Z75" s="64">
        <f aca="true" t="shared" si="24" ref="Z75:Z82">+L75/0.45359</f>
        <v>0.2491236579289667</v>
      </c>
      <c r="AA75" s="64">
        <f aca="true" t="shared" si="25" ref="AA75:AA82">+M75/0.45359</f>
        <v>0.5511585352410767</v>
      </c>
      <c r="AB75" s="64">
        <f aca="true" t="shared" si="26" ref="AB75:AB82">+N75/0.45359</f>
        <v>0.5511585352410767</v>
      </c>
      <c r="AC75" s="64">
        <f aca="true" t="shared" si="27" ref="AC75:AC82">+O75/0.45359</f>
        <v>0</v>
      </c>
      <c r="AD75" s="64">
        <f aca="true" t="shared" si="28" ref="AD75:AD82">+O75/3.7854</f>
        <v>0</v>
      </c>
      <c r="AE75" s="63"/>
      <c r="AF75" s="64">
        <f>+Q75/'Silver conversion'!$D63</f>
        <v>0.3345850938543648</v>
      </c>
      <c r="AG75" s="64">
        <f>+R75/'Silver conversion'!$D63</f>
        <v>0.49281596115632487</v>
      </c>
      <c r="AH75" s="64">
        <f>+S75/'Silver conversion'!$D63</f>
        <v>0.8085806434813816</v>
      </c>
      <c r="AI75" s="64">
        <f>+T75/'Silver conversion'!$D63</f>
        <v>2.4369014671152556</v>
      </c>
      <c r="AJ75" s="64">
        <f>+U75/'Silver conversion'!$D63</f>
        <v>4.657189470486934</v>
      </c>
      <c r="AK75" s="64">
        <f>+V75/'Silver conversion'!$D63</f>
        <v>7.473164499153452</v>
      </c>
      <c r="AL75" s="64">
        <f>+W75/'Silver conversion'!$D63</f>
        <v>51.01247071161268</v>
      </c>
      <c r="AM75" s="64">
        <f>+X75/'Silver conversion'!$D63</f>
        <v>6.498403912307349</v>
      </c>
      <c r="AN75" s="64">
        <f>+Y75/'Silver conversion'!$D63</f>
        <v>1.2996807824614698</v>
      </c>
      <c r="AO75" s="64">
        <f>+Z75/'Silver conversion'!$D63</f>
        <v>6.119330350756087</v>
      </c>
      <c r="AP75" s="64">
        <f>+AA75/'Silver conversion'!$D63</f>
        <v>13.538341483973642</v>
      </c>
      <c r="AQ75" s="64">
        <f>+AB75/'Silver conversion'!$D63</f>
        <v>13.538341483973642</v>
      </c>
      <c r="AR75" s="64">
        <f>+AC75/'Silver conversion'!$D63</f>
        <v>0</v>
      </c>
      <c r="AS75" s="64">
        <f>+AD75/'Silver conversion'!$D63</f>
        <v>0</v>
      </c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</row>
    <row r="76" spans="1:110" ht="15.75">
      <c r="A76" s="43">
        <v>1854</v>
      </c>
      <c r="B76" s="61">
        <v>0.597</v>
      </c>
      <c r="C76" s="61">
        <v>1.138</v>
      </c>
      <c r="D76" s="61">
        <v>1.2</v>
      </c>
      <c r="E76" s="62">
        <v>0.045</v>
      </c>
      <c r="F76" s="62">
        <v>0.05</v>
      </c>
      <c r="G76" s="61">
        <v>0.073</v>
      </c>
      <c r="H76" s="61">
        <v>0.15</v>
      </c>
      <c r="I76" s="61">
        <v>1</v>
      </c>
      <c r="J76" s="61">
        <v>0.134</v>
      </c>
      <c r="K76" s="61">
        <v>0.035</v>
      </c>
      <c r="L76" s="61">
        <v>0.119</v>
      </c>
      <c r="M76" s="61">
        <v>0.25</v>
      </c>
      <c r="N76" s="61">
        <v>0.25</v>
      </c>
      <c r="O76" s="61">
        <v>1.125</v>
      </c>
      <c r="P76" s="63"/>
      <c r="Q76" s="64">
        <f t="shared" si="15"/>
        <v>0.016941456908538835</v>
      </c>
      <c r="R76" s="64">
        <f t="shared" si="16"/>
        <v>0.03229376543034706</v>
      </c>
      <c r="S76" s="64">
        <f t="shared" si="17"/>
        <v>0.034053179715655954</v>
      </c>
      <c r="T76" s="64">
        <f t="shared" si="18"/>
        <v>0.11023170704821536</v>
      </c>
      <c r="U76" s="64">
        <f t="shared" si="19"/>
        <v>0.1609382922903944</v>
      </c>
      <c r="V76" s="64">
        <f t="shared" si="20"/>
        <v>0.33069512114464605</v>
      </c>
      <c r="W76" s="64">
        <f t="shared" si="21"/>
        <v>2.204634140964307</v>
      </c>
      <c r="X76" s="64">
        <f t="shared" si="22"/>
        <v>0.29542097488921715</v>
      </c>
      <c r="Y76" s="64">
        <f t="shared" si="23"/>
        <v>0.07716219493375075</v>
      </c>
      <c r="Z76" s="64">
        <f t="shared" si="24"/>
        <v>0.2623514627747525</v>
      </c>
      <c r="AA76" s="64">
        <f t="shared" si="25"/>
        <v>0.5511585352410767</v>
      </c>
      <c r="AB76" s="64">
        <f t="shared" si="26"/>
        <v>0.5511585352410767</v>
      </c>
      <c r="AC76" s="64">
        <f t="shared" si="27"/>
        <v>2.4802134085848455</v>
      </c>
      <c r="AD76" s="64">
        <f t="shared" si="28"/>
        <v>0.29719448407037563</v>
      </c>
      <c r="AE76" s="63"/>
      <c r="AF76" s="64">
        <f>+Q76/'Silver conversion'!$D64</f>
        <v>0.41614021048136624</v>
      </c>
      <c r="AG76" s="64">
        <f>+R76/'Silver conversion'!$D64</f>
        <v>0.7932454933463899</v>
      </c>
      <c r="AH76" s="64">
        <f>+S76/'Silver conversion'!$D64</f>
        <v>0.8364627346359121</v>
      </c>
      <c r="AI76" s="64">
        <f>+T76/'Silver conversion'!$D64</f>
        <v>2.7076682967947288</v>
      </c>
      <c r="AJ76" s="64">
        <f>+U76/'Silver conversion'!$D64</f>
        <v>3.953195713320304</v>
      </c>
      <c r="AK76" s="64">
        <f>+V76/'Silver conversion'!$D64</f>
        <v>8.123004890384186</v>
      </c>
      <c r="AL76" s="64">
        <f>+W76/'Silver conversion'!$D64</f>
        <v>54.15336593589457</v>
      </c>
      <c r="AM76" s="64">
        <f>+X76/'Silver conversion'!$D64</f>
        <v>7.256551035409873</v>
      </c>
      <c r="AN76" s="64">
        <f>+Y76/'Silver conversion'!$D64</f>
        <v>1.89536780775631</v>
      </c>
      <c r="AO76" s="64">
        <f>+Z76/'Silver conversion'!$D64</f>
        <v>6.444250546371454</v>
      </c>
      <c r="AP76" s="64">
        <f>+AA76/'Silver conversion'!$D64</f>
        <v>13.538341483973642</v>
      </c>
      <c r="AQ76" s="64">
        <f>+AB76/'Silver conversion'!$D64</f>
        <v>13.538341483973642</v>
      </c>
      <c r="AR76" s="64">
        <f>+AC76/'Silver conversion'!$D64</f>
        <v>60.922536677881396</v>
      </c>
      <c r="AS76" s="64">
        <f>+AD76/'Silver conversion'!$D64</f>
        <v>7.300114495620072</v>
      </c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</row>
    <row r="77" spans="1:110" ht="15.75">
      <c r="A77" s="43">
        <v>1855</v>
      </c>
      <c r="B77" s="61">
        <v>0.675</v>
      </c>
      <c r="C77" s="61">
        <v>1.125</v>
      </c>
      <c r="D77" s="61"/>
      <c r="E77" s="62"/>
      <c r="F77" s="62"/>
      <c r="G77" s="61">
        <v>0.096</v>
      </c>
      <c r="H77" s="61">
        <v>0.15</v>
      </c>
      <c r="I77" s="61">
        <v>0.875</v>
      </c>
      <c r="J77" s="61">
        <v>0.125</v>
      </c>
      <c r="K77" s="61"/>
      <c r="L77" s="61">
        <v>0.103</v>
      </c>
      <c r="M77" s="61">
        <v>0.25</v>
      </c>
      <c r="N77" s="61">
        <v>0.25</v>
      </c>
      <c r="O77" s="61">
        <v>1</v>
      </c>
      <c r="P77" s="63"/>
      <c r="Q77" s="64">
        <f t="shared" si="15"/>
        <v>0.019154913590056475</v>
      </c>
      <c r="R77" s="64">
        <f t="shared" si="16"/>
        <v>0.03192485598342745</v>
      </c>
      <c r="S77" s="64">
        <f t="shared" si="17"/>
        <v>0</v>
      </c>
      <c r="T77" s="64">
        <f t="shared" si="18"/>
        <v>0</v>
      </c>
      <c r="U77" s="64">
        <f t="shared" si="19"/>
        <v>0.21164487753257347</v>
      </c>
      <c r="V77" s="64">
        <f t="shared" si="20"/>
        <v>0.33069512114464605</v>
      </c>
      <c r="W77" s="64">
        <f t="shared" si="21"/>
        <v>1.9290548733437687</v>
      </c>
      <c r="X77" s="64">
        <f t="shared" si="22"/>
        <v>0.27557926762053836</v>
      </c>
      <c r="Y77" s="64">
        <f t="shared" si="23"/>
        <v>0</v>
      </c>
      <c r="Z77" s="64">
        <f t="shared" si="24"/>
        <v>0.2270773165193236</v>
      </c>
      <c r="AA77" s="64">
        <f t="shared" si="25"/>
        <v>0.5511585352410767</v>
      </c>
      <c r="AB77" s="64">
        <f t="shared" si="26"/>
        <v>0.5511585352410767</v>
      </c>
      <c r="AC77" s="64">
        <f t="shared" si="27"/>
        <v>2.204634140964307</v>
      </c>
      <c r="AD77" s="64">
        <f t="shared" si="28"/>
        <v>0.2641728747292228</v>
      </c>
      <c r="AE77" s="63"/>
      <c r="AF77" s="64">
        <f>+Q77/'Silver conversion'!$D65</f>
        <v>0.47399753666315964</v>
      </c>
      <c r="AG77" s="64">
        <f>+R77/'Silver conversion'!$D65</f>
        <v>0.7899958944385993</v>
      </c>
      <c r="AH77" s="64">
        <f>+S77/'Silver conversion'!$D65</f>
        <v>0</v>
      </c>
      <c r="AI77" s="64">
        <f>+T77/'Silver conversion'!$D65</f>
        <v>0</v>
      </c>
      <c r="AJ77" s="64">
        <f>+U77/'Silver conversion'!$D65</f>
        <v>5.237254145061385</v>
      </c>
      <c r="AK77" s="64">
        <f>+V77/'Silver conversion'!$D65</f>
        <v>8.183209601658413</v>
      </c>
      <c r="AL77" s="64">
        <f>+W77/'Silver conversion'!$D65</f>
        <v>47.73538934300742</v>
      </c>
      <c r="AM77" s="64">
        <f>+X77/'Silver conversion'!$D65</f>
        <v>6.819341334715345</v>
      </c>
      <c r="AN77" s="64">
        <f>+Y77/'Silver conversion'!$D65</f>
        <v>0</v>
      </c>
      <c r="AO77" s="64">
        <f>+Z77/'Silver conversion'!$D65</f>
        <v>5.619137259805444</v>
      </c>
      <c r="AP77" s="64">
        <f>+AA77/'Silver conversion'!$D65</f>
        <v>13.63868266943069</v>
      </c>
      <c r="AQ77" s="64">
        <f>+AB77/'Silver conversion'!$D65</f>
        <v>13.63868266943069</v>
      </c>
      <c r="AR77" s="64">
        <f>+AC77/'Silver conversion'!$D65</f>
        <v>54.55473067772276</v>
      </c>
      <c r="AS77" s="64">
        <f>+AD77/'Silver conversion'!$D65</f>
        <v>6.537084664264877</v>
      </c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</row>
    <row r="78" spans="1:110" ht="15.75">
      <c r="A78" s="43">
        <v>1856</v>
      </c>
      <c r="B78" s="61">
        <v>0.442</v>
      </c>
      <c r="C78" s="61">
        <v>0.928</v>
      </c>
      <c r="D78" s="61">
        <v>1.04</v>
      </c>
      <c r="E78" s="62">
        <v>0.045</v>
      </c>
      <c r="F78" s="62">
        <v>0.05</v>
      </c>
      <c r="G78" s="61">
        <v>0.095</v>
      </c>
      <c r="H78" s="61">
        <v>0.157</v>
      </c>
      <c r="I78" s="61">
        <v>1</v>
      </c>
      <c r="J78" s="61">
        <v>0.114</v>
      </c>
      <c r="K78" s="61"/>
      <c r="L78" s="61">
        <v>0.117</v>
      </c>
      <c r="M78" s="61">
        <v>0.25</v>
      </c>
      <c r="N78" s="61">
        <v>0.25</v>
      </c>
      <c r="O78" s="61">
        <v>1.447</v>
      </c>
      <c r="P78" s="63"/>
      <c r="Q78" s="64">
        <f t="shared" si="15"/>
        <v>0.012542921195266609</v>
      </c>
      <c r="R78" s="64">
        <f t="shared" si="16"/>
        <v>0.02633445898010727</v>
      </c>
      <c r="S78" s="64">
        <f t="shared" si="17"/>
        <v>0.029512755753568494</v>
      </c>
      <c r="T78" s="64">
        <f t="shared" si="18"/>
        <v>0.11023170704821536</v>
      </c>
      <c r="U78" s="64">
        <f t="shared" si="19"/>
        <v>0.20944024339160916</v>
      </c>
      <c r="V78" s="64">
        <f t="shared" si="20"/>
        <v>0.34612756013139623</v>
      </c>
      <c r="W78" s="64">
        <f t="shared" si="21"/>
        <v>2.204634140964307</v>
      </c>
      <c r="X78" s="64">
        <f t="shared" si="22"/>
        <v>0.251328292069931</v>
      </c>
      <c r="Y78" s="64">
        <f t="shared" si="23"/>
        <v>0</v>
      </c>
      <c r="Z78" s="64">
        <f t="shared" si="24"/>
        <v>0.25794219449282396</v>
      </c>
      <c r="AA78" s="64">
        <f t="shared" si="25"/>
        <v>0.5511585352410767</v>
      </c>
      <c r="AB78" s="64">
        <f t="shared" si="26"/>
        <v>0.5511585352410767</v>
      </c>
      <c r="AC78" s="64">
        <f t="shared" si="27"/>
        <v>3.190105601975352</v>
      </c>
      <c r="AD78" s="64">
        <f t="shared" si="28"/>
        <v>0.3822581497331854</v>
      </c>
      <c r="AE78" s="63"/>
      <c r="AF78" s="64">
        <f>+Q78/'Silver conversion'!$D66</f>
        <v>0.3103806091927652</v>
      </c>
      <c r="AG78" s="64">
        <f>+R78/'Silver conversion'!$D66</f>
        <v>0.6516588355902402</v>
      </c>
      <c r="AH78" s="64">
        <f>+S78/'Silver conversion'!$D66</f>
        <v>0.730307315747683</v>
      </c>
      <c r="AI78" s="64">
        <f>+T78/'Silver conversion'!$D66</f>
        <v>2.727736533886138</v>
      </c>
      <c r="AJ78" s="64">
        <f>+U78/'Silver conversion'!$D66</f>
        <v>5.182699414383662</v>
      </c>
      <c r="AK78" s="64">
        <f>+V78/'Silver conversion'!$D66</f>
        <v>8.565092716402473</v>
      </c>
      <c r="AL78" s="64">
        <f>+W78/'Silver conversion'!$D66</f>
        <v>54.55473067772276</v>
      </c>
      <c r="AM78" s="64">
        <f>+X78/'Silver conversion'!$D66</f>
        <v>6.219239297260395</v>
      </c>
      <c r="AN78" s="64">
        <f>+Y78/'Silver conversion'!$D66</f>
        <v>0</v>
      </c>
      <c r="AO78" s="64">
        <f>+Z78/'Silver conversion'!$D66</f>
        <v>6.382903489293564</v>
      </c>
      <c r="AP78" s="64">
        <f>+AA78/'Silver conversion'!$D66</f>
        <v>13.63868266943069</v>
      </c>
      <c r="AQ78" s="64">
        <f>+AB78/'Silver conversion'!$D66</f>
        <v>13.63868266943069</v>
      </c>
      <c r="AR78" s="64">
        <f>+AC78/'Silver conversion'!$D66</f>
        <v>78.94069529066483</v>
      </c>
      <c r="AS78" s="64">
        <f>+AD78/'Silver conversion'!$D66</f>
        <v>9.459161509191278</v>
      </c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</row>
    <row r="79" spans="1:110" ht="15.75">
      <c r="A79" s="43">
        <v>1857</v>
      </c>
      <c r="B79" s="61">
        <v>0.779</v>
      </c>
      <c r="C79" s="61">
        <v>1.044</v>
      </c>
      <c r="D79" s="61">
        <v>1.2</v>
      </c>
      <c r="E79" s="62">
        <v>0.056</v>
      </c>
      <c r="F79" s="62">
        <v>0.055</v>
      </c>
      <c r="G79" s="61">
        <v>0.11</v>
      </c>
      <c r="H79" s="61">
        <v>0.158</v>
      </c>
      <c r="I79" s="61">
        <v>0.938</v>
      </c>
      <c r="J79" s="61">
        <v>0.129</v>
      </c>
      <c r="K79" s="61">
        <v>0.035</v>
      </c>
      <c r="L79" s="61">
        <v>0.125</v>
      </c>
      <c r="M79" s="61">
        <v>0.25</v>
      </c>
      <c r="N79" s="61">
        <v>0.25</v>
      </c>
      <c r="O79" s="61">
        <v>1.3</v>
      </c>
      <c r="P79" s="63"/>
      <c r="Q79" s="64">
        <f t="shared" si="15"/>
        <v>0.022106189165413324</v>
      </c>
      <c r="R79" s="64">
        <f t="shared" si="16"/>
        <v>0.02962626635262068</v>
      </c>
      <c r="S79" s="64">
        <f t="shared" si="17"/>
        <v>0.034053179715655954</v>
      </c>
      <c r="T79" s="64">
        <f t="shared" si="18"/>
        <v>0.12125487775303688</v>
      </c>
      <c r="U79" s="64">
        <f t="shared" si="19"/>
        <v>0.24250975550607376</v>
      </c>
      <c r="V79" s="64">
        <f t="shared" si="20"/>
        <v>0.3483321942723605</v>
      </c>
      <c r="W79" s="64">
        <f t="shared" si="21"/>
        <v>2.06794682422452</v>
      </c>
      <c r="X79" s="64">
        <f t="shared" si="22"/>
        <v>0.2843978041843956</v>
      </c>
      <c r="Y79" s="64">
        <f t="shared" si="23"/>
        <v>0.07716219493375075</v>
      </c>
      <c r="Z79" s="64">
        <f t="shared" si="24"/>
        <v>0.27557926762053836</v>
      </c>
      <c r="AA79" s="64">
        <f t="shared" si="25"/>
        <v>0.5511585352410767</v>
      </c>
      <c r="AB79" s="64">
        <f t="shared" si="26"/>
        <v>0.5511585352410767</v>
      </c>
      <c r="AC79" s="64">
        <f t="shared" si="27"/>
        <v>2.8660243832535994</v>
      </c>
      <c r="AD79" s="64">
        <f t="shared" si="28"/>
        <v>0.34342473714798966</v>
      </c>
      <c r="AE79" s="63"/>
      <c r="AF79" s="64">
        <f>+Q79/'Silver conversion'!$D67</f>
        <v>0.5430037252344796</v>
      </c>
      <c r="AG79" s="64">
        <f>+R79/'Silver conversion'!$D67</f>
        <v>0.7277225791332436</v>
      </c>
      <c r="AH79" s="64">
        <f>+S79/'Silver conversion'!$D67</f>
        <v>0.8364627346359121</v>
      </c>
      <c r="AI79" s="64">
        <f>+T79/'Silver conversion'!$D67</f>
        <v>2.9784351264742015</v>
      </c>
      <c r="AJ79" s="64">
        <f>+U79/'Silver conversion'!$D67</f>
        <v>5.956870252948403</v>
      </c>
      <c r="AK79" s="64">
        <f>+V79/'Silver conversion'!$D67</f>
        <v>8.556231817871343</v>
      </c>
      <c r="AL79" s="64">
        <f>+W79/'Silver conversion'!$D67</f>
        <v>50.79585724786911</v>
      </c>
      <c r="AM79" s="64">
        <f>+X79/'Silver conversion'!$D67</f>
        <v>6.9857842057304</v>
      </c>
      <c r="AN79" s="64">
        <f>+Y79/'Silver conversion'!$D67</f>
        <v>1.89536780775631</v>
      </c>
      <c r="AO79" s="64">
        <f>+Z79/'Silver conversion'!$D67</f>
        <v>6.769170741986821</v>
      </c>
      <c r="AP79" s="64">
        <f>+AA79/'Silver conversion'!$D67</f>
        <v>13.538341483973642</v>
      </c>
      <c r="AQ79" s="64">
        <f>+AB79/'Silver conversion'!$D67</f>
        <v>13.538341483973642</v>
      </c>
      <c r="AR79" s="64">
        <f>+AC79/'Silver conversion'!$D67</f>
        <v>70.39937571666296</v>
      </c>
      <c r="AS79" s="64">
        <f>+AD79/'Silver conversion'!$D67</f>
        <v>8.435687861605418</v>
      </c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</row>
    <row r="80" spans="1:110" ht="15.75">
      <c r="A80" s="43">
        <v>1858</v>
      </c>
      <c r="B80" s="61">
        <v>0.533</v>
      </c>
      <c r="C80" s="61">
        <v>9.02</v>
      </c>
      <c r="D80" s="61">
        <v>1.43</v>
      </c>
      <c r="E80" s="62">
        <v>0.049</v>
      </c>
      <c r="F80" s="62">
        <v>0.055</v>
      </c>
      <c r="G80" s="61">
        <v>0.108</v>
      </c>
      <c r="H80" s="61">
        <v>0.149</v>
      </c>
      <c r="I80" s="61">
        <v>0.938</v>
      </c>
      <c r="J80" s="61">
        <v>0.117</v>
      </c>
      <c r="K80" s="61">
        <v>0.028</v>
      </c>
      <c r="L80" s="61">
        <v>0.113</v>
      </c>
      <c r="M80" s="61">
        <v>0.25</v>
      </c>
      <c r="N80" s="61">
        <v>0.25</v>
      </c>
      <c r="O80" s="61">
        <v>1.52</v>
      </c>
      <c r="P80" s="63"/>
      <c r="Q80" s="64">
        <f t="shared" si="15"/>
        <v>0.015125287323703853</v>
      </c>
      <c r="R80" s="64">
        <f t="shared" si="16"/>
        <v>0.2559664008626806</v>
      </c>
      <c r="S80" s="64">
        <f t="shared" si="17"/>
        <v>0.04058003916115668</v>
      </c>
      <c r="T80" s="64">
        <f t="shared" si="18"/>
        <v>0.12125487775303688</v>
      </c>
      <c r="U80" s="64">
        <f t="shared" si="19"/>
        <v>0.23810048722414515</v>
      </c>
      <c r="V80" s="64">
        <f t="shared" si="20"/>
        <v>0.3284904870036817</v>
      </c>
      <c r="W80" s="64">
        <f t="shared" si="21"/>
        <v>2.06794682422452</v>
      </c>
      <c r="X80" s="64">
        <f t="shared" si="22"/>
        <v>0.25794219449282396</v>
      </c>
      <c r="Y80" s="64">
        <f t="shared" si="23"/>
        <v>0.0617297559470006</v>
      </c>
      <c r="Z80" s="64">
        <f t="shared" si="24"/>
        <v>0.2491236579289667</v>
      </c>
      <c r="AA80" s="64">
        <f t="shared" si="25"/>
        <v>0.5511585352410767</v>
      </c>
      <c r="AB80" s="64">
        <f t="shared" si="26"/>
        <v>0.5511585352410767</v>
      </c>
      <c r="AC80" s="64">
        <f t="shared" si="27"/>
        <v>3.3510438942657466</v>
      </c>
      <c r="AD80" s="64">
        <f t="shared" si="28"/>
        <v>0.40154276958841867</v>
      </c>
      <c r="AE80" s="63"/>
      <c r="AF80" s="64">
        <f>+Q80/'Silver conversion'!$D68</f>
        <v>0.3742824993206875</v>
      </c>
      <c r="AG80" s="64">
        <f>+R80/'Silver conversion'!$D68</f>
        <v>6.334011526965481</v>
      </c>
      <c r="AH80" s="64">
        <f>+S80/'Silver conversion'!$D68</f>
        <v>1.0041725591530641</v>
      </c>
      <c r="AI80" s="64">
        <f>+T80/'Silver conversion'!$D68</f>
        <v>3.0005101872747515</v>
      </c>
      <c r="AJ80" s="64">
        <f>+U80/'Silver conversion'!$D68</f>
        <v>5.8919109131940575</v>
      </c>
      <c r="AK80" s="64">
        <f>+V80/'Silver conversion'!$D68</f>
        <v>8.128654870980691</v>
      </c>
      <c r="AL80" s="64">
        <f>+W80/'Silver conversion'!$D68</f>
        <v>51.17233737570395</v>
      </c>
      <c r="AM80" s="64">
        <f>+X80/'Silver conversion'!$D68</f>
        <v>6.382903489293564</v>
      </c>
      <c r="AN80" s="64">
        <f>+Y80/'Silver conversion'!$D68</f>
        <v>1.5275324589762374</v>
      </c>
      <c r="AO80" s="64">
        <f>+Z80/'Silver conversion'!$D68</f>
        <v>6.164684566582673</v>
      </c>
      <c r="AP80" s="64">
        <f>+AA80/'Silver conversion'!$D68</f>
        <v>13.63868266943069</v>
      </c>
      <c r="AQ80" s="64">
        <f>+AB80/'Silver conversion'!$D68</f>
        <v>13.63868266943069</v>
      </c>
      <c r="AR80" s="64">
        <f>+AC80/'Silver conversion'!$D68</f>
        <v>82.92319063013859</v>
      </c>
      <c r="AS80" s="64">
        <f>+AD80/'Silver conversion'!$D68</f>
        <v>9.936368689682613</v>
      </c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</row>
    <row r="81" spans="1:110" ht="15.75">
      <c r="A81" s="43">
        <v>1859</v>
      </c>
      <c r="B81" s="61">
        <v>0.851</v>
      </c>
      <c r="C81" s="61">
        <v>1.097</v>
      </c>
      <c r="D81" s="61">
        <v>1.57</v>
      </c>
      <c r="E81" s="62">
        <v>0.052</v>
      </c>
      <c r="F81" s="62">
        <v>0.061</v>
      </c>
      <c r="G81" s="61">
        <v>0.12</v>
      </c>
      <c r="H81" s="61">
        <v>0.152</v>
      </c>
      <c r="I81" s="61">
        <v>0.91</v>
      </c>
      <c r="J81" s="61">
        <v>0.121</v>
      </c>
      <c r="K81" s="61">
        <v>0.039</v>
      </c>
      <c r="L81" s="61">
        <v>0.11</v>
      </c>
      <c r="M81" s="61">
        <v>0.25</v>
      </c>
      <c r="N81" s="61">
        <v>0.25</v>
      </c>
      <c r="O81" s="61">
        <v>1.81</v>
      </c>
      <c r="P81" s="63"/>
      <c r="Q81" s="64">
        <f t="shared" si="15"/>
        <v>0.02414937994835268</v>
      </c>
      <c r="R81" s="64">
        <f t="shared" si="16"/>
        <v>0.03113028179006215</v>
      </c>
      <c r="S81" s="64">
        <f t="shared" si="17"/>
        <v>0.04455291012798321</v>
      </c>
      <c r="T81" s="64">
        <f t="shared" si="18"/>
        <v>0.13448268259882273</v>
      </c>
      <c r="U81" s="64">
        <f t="shared" si="19"/>
        <v>0.26455609691571685</v>
      </c>
      <c r="V81" s="64">
        <f t="shared" si="20"/>
        <v>0.33510438942657467</v>
      </c>
      <c r="W81" s="64">
        <f t="shared" si="21"/>
        <v>2.0062170682775196</v>
      </c>
      <c r="X81" s="64">
        <f t="shared" si="22"/>
        <v>0.26676073105668113</v>
      </c>
      <c r="Y81" s="64">
        <f t="shared" si="23"/>
        <v>0.08598073149760797</v>
      </c>
      <c r="Z81" s="64">
        <f t="shared" si="24"/>
        <v>0.24250975550607376</v>
      </c>
      <c r="AA81" s="64">
        <f t="shared" si="25"/>
        <v>0.5511585352410767</v>
      </c>
      <c r="AB81" s="64">
        <f t="shared" si="26"/>
        <v>0.5511585352410767</v>
      </c>
      <c r="AC81" s="64">
        <f t="shared" si="27"/>
        <v>3.990387795145396</v>
      </c>
      <c r="AD81" s="64">
        <f t="shared" si="28"/>
        <v>0.4781529032598933</v>
      </c>
      <c r="AE81" s="63"/>
      <c r="AF81" s="64">
        <f>+Q81/'Silver conversion'!$D69</f>
        <v>0.588859191918778</v>
      </c>
      <c r="AG81" s="64">
        <f>+R81/'Silver conversion'!$D69</f>
        <v>0.7590817080316092</v>
      </c>
      <c r="AH81" s="64">
        <f>+S81/'Silver conversion'!$D69</f>
        <v>1.0863794727526221</v>
      </c>
      <c r="AI81" s="64">
        <f>+T81/'Silver conversion'!$D69</f>
        <v>3.279229693332735</v>
      </c>
      <c r="AJ81" s="64">
        <f>+U81/'Silver conversion'!$D69</f>
        <v>6.450943659015216</v>
      </c>
      <c r="AK81" s="64">
        <f>+V81/'Silver conversion'!$D69</f>
        <v>8.171195301419274</v>
      </c>
      <c r="AL81" s="64">
        <f>+W81/'Silver conversion'!$D69</f>
        <v>48.919656080865394</v>
      </c>
      <c r="AM81" s="64">
        <f>+X81/'Silver conversion'!$D69</f>
        <v>6.504701522840342</v>
      </c>
      <c r="AN81" s="64">
        <f>+Y81/'Silver conversion'!$D69</f>
        <v>2.096556689179945</v>
      </c>
      <c r="AO81" s="64">
        <f>+Z81/'Silver conversion'!$D69</f>
        <v>5.913365020763948</v>
      </c>
      <c r="AP81" s="64">
        <f>+AA81/'Silver conversion'!$D69</f>
        <v>13.4394659562817</v>
      </c>
      <c r="AQ81" s="64">
        <f>+AB81/'Silver conversion'!$D69</f>
        <v>13.4394659562817</v>
      </c>
      <c r="AR81" s="64">
        <f>+AC81/'Silver conversion'!$D69</f>
        <v>97.30173352347951</v>
      </c>
      <c r="AS81" s="64">
        <f>+AD81/'Silver conversion'!$D69</f>
        <v>11.65929447585858</v>
      </c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</row>
    <row r="82" spans="1:110" ht="15.75">
      <c r="A82" s="43">
        <v>1860</v>
      </c>
      <c r="B82" s="61">
        <v>0.691</v>
      </c>
      <c r="C82" s="61">
        <v>1.192</v>
      </c>
      <c r="D82" s="61">
        <v>1.41</v>
      </c>
      <c r="E82" s="62">
        <v>0.065</v>
      </c>
      <c r="F82" s="62">
        <v>0.077</v>
      </c>
      <c r="G82" s="61">
        <v>0.125</v>
      </c>
      <c r="H82" s="61">
        <v>0.172</v>
      </c>
      <c r="I82" s="61">
        <v>0.875</v>
      </c>
      <c r="J82" s="61">
        <v>0.111</v>
      </c>
      <c r="K82" s="61">
        <v>0.04</v>
      </c>
      <c r="L82" s="61">
        <v>0.125</v>
      </c>
      <c r="M82" s="61">
        <v>0.25</v>
      </c>
      <c r="N82" s="61">
        <v>0.25</v>
      </c>
      <c r="O82" s="61">
        <v>2.139</v>
      </c>
      <c r="P82" s="63"/>
      <c r="Q82" s="64">
        <f t="shared" si="15"/>
        <v>0.019608955986265216</v>
      </c>
      <c r="R82" s="64">
        <f t="shared" si="16"/>
        <v>0.03382615851755158</v>
      </c>
      <c r="S82" s="64">
        <f t="shared" si="17"/>
        <v>0.04001248616589574</v>
      </c>
      <c r="T82" s="64">
        <f t="shared" si="18"/>
        <v>0.16975682885425164</v>
      </c>
      <c r="U82" s="64">
        <f t="shared" si="19"/>
        <v>0.27557926762053836</v>
      </c>
      <c r="V82" s="64">
        <f t="shared" si="20"/>
        <v>0.3791970722458608</v>
      </c>
      <c r="W82" s="64">
        <f t="shared" si="21"/>
        <v>1.9290548733437687</v>
      </c>
      <c r="X82" s="64">
        <f t="shared" si="22"/>
        <v>0.2447143896470381</v>
      </c>
      <c r="Y82" s="64">
        <f t="shared" si="23"/>
        <v>0.08818536563857228</v>
      </c>
      <c r="Z82" s="64">
        <f t="shared" si="24"/>
        <v>0.27557926762053836</v>
      </c>
      <c r="AA82" s="64">
        <f t="shared" si="25"/>
        <v>0.5511585352410767</v>
      </c>
      <c r="AB82" s="64">
        <f t="shared" si="26"/>
        <v>0.5511585352410767</v>
      </c>
      <c r="AC82" s="64">
        <f t="shared" si="27"/>
        <v>4.715712427522652</v>
      </c>
      <c r="AD82" s="64">
        <f t="shared" si="28"/>
        <v>0.5650657790458075</v>
      </c>
      <c r="AE82" s="63"/>
      <c r="AF82" s="64">
        <f>+Q82/'Silver conversion'!$D70</f>
        <v>0.4816631246945126</v>
      </c>
      <c r="AG82" s="64">
        <f>+R82/'Silver conversion'!$D70</f>
        <v>0.830886316405006</v>
      </c>
      <c r="AH82" s="64">
        <f>+S82/'Silver conversion'!$D70</f>
        <v>0.9828437131971967</v>
      </c>
      <c r="AI82" s="64">
        <f>+T82/'Silver conversion'!$D70</f>
        <v>4.1698091770638825</v>
      </c>
      <c r="AJ82" s="64">
        <f>+U82/'Silver conversion'!$D70</f>
        <v>6.769170741986821</v>
      </c>
      <c r="AK82" s="64">
        <f>+V82/'Silver conversion'!$D70</f>
        <v>9.314378940973867</v>
      </c>
      <c r="AL82" s="64">
        <f>+W82/'Silver conversion'!$D70</f>
        <v>47.38419519390775</v>
      </c>
      <c r="AM82" s="64">
        <f>+X82/'Silver conversion'!$D70</f>
        <v>6.011023618884298</v>
      </c>
      <c r="AN82" s="64">
        <f>+Y82/'Silver conversion'!$D70</f>
        <v>2.166134637435783</v>
      </c>
      <c r="AO82" s="64">
        <f>+Z82/'Silver conversion'!$D70</f>
        <v>6.769170741986821</v>
      </c>
      <c r="AP82" s="64">
        <f>+AA82/'Silver conversion'!$D70</f>
        <v>13.538341483973642</v>
      </c>
      <c r="AQ82" s="64">
        <f>+AB82/'Silver conversion'!$D70</f>
        <v>13.538341483973642</v>
      </c>
      <c r="AR82" s="64">
        <f>+AC82/'Silver conversion'!$D70</f>
        <v>115.83404973687847</v>
      </c>
      <c r="AS82" s="64">
        <f>+AD82/'Silver conversion'!$D70</f>
        <v>13.879951027672295</v>
      </c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</row>
  </sheetData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3"/>
  <sheetViews>
    <sheetView workbookViewId="0" topLeftCell="A1">
      <pane xSplit="7515" ySplit="3405" topLeftCell="B11" activePane="topRight" state="split"/>
      <selection pane="topLeft" activeCell="A1" sqref="A1"/>
      <selection pane="topRight" activeCell="D4" sqref="D4"/>
      <selection pane="bottomLeft" activeCell="A6" sqref="A6"/>
      <selection pane="bottomRight" activeCell="B11" sqref="B11"/>
    </sheetView>
  </sheetViews>
  <sheetFormatPr defaultColWidth="9.33203125" defaultRowHeight="12.75"/>
  <cols>
    <col min="1" max="1" width="17" style="43" customWidth="1"/>
    <col min="2" max="2" width="16.66015625" style="44" customWidth="1"/>
    <col min="3" max="3" width="12.83203125" style="43" customWidth="1"/>
    <col min="4" max="4" width="3.33203125" style="43" customWidth="1"/>
    <col min="5" max="5" width="16.33203125" style="43" customWidth="1"/>
    <col min="6" max="17" width="12.83203125" style="43" customWidth="1"/>
    <col min="18" max="16384" width="9" style="43" customWidth="1"/>
  </cols>
  <sheetData>
    <row r="1" spans="1:3" ht="15.75">
      <c r="A1" s="46" t="str">
        <f>+Prices!A1</f>
        <v>Patricia Levin</v>
      </c>
      <c r="B1" s="47"/>
      <c r="C1" s="51" t="s">
        <v>112</v>
      </c>
    </row>
    <row r="2" spans="1:3" ht="15.75">
      <c r="A2" s="48" t="str">
        <f>+Prices!A2</f>
        <v>12/15/01</v>
      </c>
      <c r="B2" s="49"/>
      <c r="C2" s="43" t="s">
        <v>99</v>
      </c>
    </row>
    <row r="3" spans="1:4" ht="15.75">
      <c r="A3" s="46" t="str">
        <f>+Prices!A3</f>
        <v>Leticia Arroyo Abad</v>
      </c>
      <c r="B3" s="47"/>
      <c r="D3" s="43" t="s">
        <v>64</v>
      </c>
    </row>
    <row r="4" spans="1:2" ht="15.75">
      <c r="A4" s="48" t="str">
        <f>+Prices!A4</f>
        <v>May 2005</v>
      </c>
      <c r="B4" s="49"/>
    </row>
    <row r="6" spans="1:5" s="60" customFormat="1" ht="15.75">
      <c r="A6" s="66"/>
      <c r="B6" s="67" t="s">
        <v>2</v>
      </c>
      <c r="C6" s="67"/>
      <c r="D6" s="67"/>
      <c r="E6" s="68" t="s">
        <v>3</v>
      </c>
    </row>
    <row r="7" spans="1:5" ht="15.75">
      <c r="A7" s="65" t="s">
        <v>113</v>
      </c>
      <c r="B7" s="44" t="s">
        <v>116</v>
      </c>
      <c r="E7" s="44" t="s">
        <v>116</v>
      </c>
    </row>
    <row r="8" spans="1:5" ht="15.75">
      <c r="A8" s="65" t="s">
        <v>114</v>
      </c>
      <c r="B8" s="44" t="s">
        <v>117</v>
      </c>
      <c r="E8" s="44" t="s">
        <v>117</v>
      </c>
    </row>
    <row r="9" spans="1:5" ht="15.75">
      <c r="A9" s="65" t="s">
        <v>115</v>
      </c>
      <c r="B9" s="44" t="s">
        <v>118</v>
      </c>
      <c r="E9" s="44" t="s">
        <v>118</v>
      </c>
    </row>
    <row r="10" spans="1:5" ht="15.75">
      <c r="A10" s="65" t="s">
        <v>38</v>
      </c>
      <c r="B10" s="44" t="s">
        <v>105</v>
      </c>
      <c r="E10" s="44" t="s">
        <v>106</v>
      </c>
    </row>
    <row r="11" spans="1:2" ht="15.75">
      <c r="A11" s="43">
        <v>1788</v>
      </c>
      <c r="B11" s="44">
        <v>0.417</v>
      </c>
    </row>
    <row r="12" spans="1:2" ht="15.75">
      <c r="A12" s="43">
        <v>1789</v>
      </c>
      <c r="B12" s="44">
        <v>0.5</v>
      </c>
    </row>
    <row r="13" spans="1:2" ht="15.75">
      <c r="A13" s="43">
        <v>1790</v>
      </c>
      <c r="B13" s="44">
        <v>0.83</v>
      </c>
    </row>
    <row r="14" spans="1:2" ht="15.75">
      <c r="A14" s="43">
        <v>1791</v>
      </c>
      <c r="B14" s="44">
        <v>0.625</v>
      </c>
    </row>
    <row r="15" spans="1:2" ht="15.75">
      <c r="A15" s="43">
        <v>1792</v>
      </c>
      <c r="B15" s="44">
        <v>0.666</v>
      </c>
    </row>
    <row r="16" spans="1:2" ht="15.75">
      <c r="A16" s="43">
        <v>1793</v>
      </c>
      <c r="B16" s="44">
        <v>0.666</v>
      </c>
    </row>
    <row r="17" ht="15.75">
      <c r="A17" s="43">
        <v>1794</v>
      </c>
    </row>
    <row r="18" spans="1:2" ht="15.75">
      <c r="A18" s="43">
        <v>1795</v>
      </c>
      <c r="B18" s="44">
        <v>0.718</v>
      </c>
    </row>
    <row r="19" spans="1:2" ht="15.75">
      <c r="A19" s="43">
        <v>1796</v>
      </c>
      <c r="B19" s="44">
        <v>0.782</v>
      </c>
    </row>
    <row r="20" spans="1:2" ht="15.75">
      <c r="A20" s="43">
        <v>1797</v>
      </c>
      <c r="B20" s="44">
        <v>0.667</v>
      </c>
    </row>
    <row r="21" spans="1:2" ht="15.75">
      <c r="A21" s="43">
        <v>1798</v>
      </c>
      <c r="B21" s="44">
        <v>0.666</v>
      </c>
    </row>
    <row r="22" ht="15.75">
      <c r="A22" s="43">
        <v>1799</v>
      </c>
    </row>
    <row r="23" spans="1:5" ht="15.75">
      <c r="A23" s="43">
        <v>1800</v>
      </c>
      <c r="B23" s="44">
        <v>0.5</v>
      </c>
      <c r="E23" s="60">
        <f>+B23/'Silver conversion'!D10</f>
        <v>12.562539052197362</v>
      </c>
    </row>
    <row r="24" spans="1:5" ht="15.75">
      <c r="A24" s="43">
        <v>1801</v>
      </c>
      <c r="B24" s="44">
        <v>0.45</v>
      </c>
      <c r="E24" s="60">
        <f>+B24/'Silver conversion'!D11</f>
        <v>11.154544598174674</v>
      </c>
    </row>
    <row r="25" spans="1:5" ht="15.75">
      <c r="A25" s="43">
        <v>1802</v>
      </c>
      <c r="B25" s="44">
        <v>0.663</v>
      </c>
      <c r="E25" s="60">
        <f>+B25/'Silver conversion'!D12</f>
        <v>16.21671936771016</v>
      </c>
    </row>
    <row r="26" spans="1:5" ht="15.75">
      <c r="A26" s="43">
        <v>1803</v>
      </c>
      <c r="B26" s="44">
        <v>0.4</v>
      </c>
      <c r="E26" s="60">
        <f>+B26/'Silver conversion'!D13</f>
        <v>9.870056265000999</v>
      </c>
    </row>
    <row r="27" spans="1:5" ht="15.75">
      <c r="A27" s="43">
        <v>1804</v>
      </c>
      <c r="B27" s="44">
        <v>0.5</v>
      </c>
      <c r="E27" s="60">
        <f>+B27/'Silver conversion'!D14</f>
        <v>12.337570331251248</v>
      </c>
    </row>
    <row r="28" spans="1:5" ht="15.75">
      <c r="A28" s="43">
        <v>1805</v>
      </c>
      <c r="B28" s="44">
        <v>0.733</v>
      </c>
      <c r="E28" s="60">
        <f>+B28/'Silver conversion'!D15</f>
        <v>18.588851059173596</v>
      </c>
    </row>
    <row r="29" spans="1:5" ht="15.75">
      <c r="A29" s="43">
        <v>1806</v>
      </c>
      <c r="B29" s="44">
        <v>0.625</v>
      </c>
      <c r="E29" s="60">
        <f>+B29/'Silver conversion'!D16</f>
        <v>15.563529986138086</v>
      </c>
    </row>
    <row r="30" spans="1:5" ht="15.75">
      <c r="A30" s="43">
        <v>1807</v>
      </c>
      <c r="B30" s="44">
        <v>0.607</v>
      </c>
      <c r="E30" s="60">
        <f>+B30/'Silver conversion'!D17</f>
        <v>14.977810382139015</v>
      </c>
    </row>
    <row r="31" spans="1:5" ht="15.75">
      <c r="A31" s="43">
        <v>1808</v>
      </c>
      <c r="B31" s="44">
        <v>0.5</v>
      </c>
      <c r="E31" s="60">
        <f>+B31/'Silver conversion'!D18</f>
        <v>12.856508419828758</v>
      </c>
    </row>
    <row r="32" spans="1:5" ht="15.75">
      <c r="A32" s="43">
        <v>1809</v>
      </c>
      <c r="E32" s="60">
        <f>+B32/'Silver conversion'!D19</f>
        <v>0</v>
      </c>
    </row>
    <row r="33" spans="1:5" ht="15.75">
      <c r="A33" s="43">
        <v>1810</v>
      </c>
      <c r="E33" s="60">
        <f>+B33/'Silver conversion'!D20</f>
        <v>0</v>
      </c>
    </row>
    <row r="34" spans="1:5" ht="15.75">
      <c r="A34" s="43">
        <v>1811</v>
      </c>
      <c r="E34" s="60">
        <f>+B34/'Silver conversion'!D21</f>
        <v>0</v>
      </c>
    </row>
    <row r="35" spans="1:5" ht="15.75">
      <c r="A35" s="43">
        <v>1812</v>
      </c>
      <c r="E35" s="60">
        <f>+B35/'Silver conversion'!D22</f>
        <v>0</v>
      </c>
    </row>
    <row r="36" spans="1:5" ht="15.75">
      <c r="A36" s="43">
        <v>1813</v>
      </c>
      <c r="B36" s="44">
        <v>0.813</v>
      </c>
      <c r="E36" s="60">
        <f>+B36/'Silver conversion'!D23</f>
        <v>21.2061925371412</v>
      </c>
    </row>
    <row r="37" spans="1:5" ht="15.75">
      <c r="A37" s="43">
        <v>1814</v>
      </c>
      <c r="B37" s="44">
        <v>0.65</v>
      </c>
      <c r="E37" s="60">
        <f>+B37/'Silver conversion'!D24</f>
        <v>15.686584418388785</v>
      </c>
    </row>
    <row r="38" spans="1:5" ht="15.75">
      <c r="A38" s="43">
        <v>1815</v>
      </c>
      <c r="B38" s="44">
        <v>0.75</v>
      </c>
      <c r="E38" s="60">
        <f>+B38/'Silver conversion'!D25</f>
        <v>18.34470516709294</v>
      </c>
    </row>
    <row r="39" spans="1:5" ht="15.75">
      <c r="A39" s="43">
        <v>1816</v>
      </c>
      <c r="B39" s="44">
        <v>0.625</v>
      </c>
      <c r="E39" s="60">
        <f>+B39/'Silver conversion'!D26</f>
        <v>15.287254305910784</v>
      </c>
    </row>
    <row r="40" spans="1:5" ht="15.75">
      <c r="A40" s="43">
        <v>1817</v>
      </c>
      <c r="B40" s="44">
        <v>0.755</v>
      </c>
      <c r="E40" s="60">
        <f>+B40/'Silver conversion'!D27</f>
        <v>18.301981112054243</v>
      </c>
    </row>
    <row r="41" spans="1:5" ht="15.75">
      <c r="A41" s="43">
        <v>1818</v>
      </c>
      <c r="E41" s="60">
        <f>+B41/'Silver conversion'!D28</f>
        <v>0</v>
      </c>
    </row>
    <row r="42" spans="1:5" ht="15.75">
      <c r="A42" s="43">
        <v>1819</v>
      </c>
      <c r="E42" s="60">
        <f>+B42/'Silver conversion'!D29</f>
        <v>0</v>
      </c>
    </row>
    <row r="43" spans="1:5" ht="15.75">
      <c r="A43" s="43">
        <v>1820</v>
      </c>
      <c r="B43" s="44">
        <v>0.75</v>
      </c>
      <c r="E43" s="60">
        <f>+B43/'Silver conversion'!D30</f>
        <v>18.762351192510906</v>
      </c>
    </row>
    <row r="44" spans="1:5" ht="15.75">
      <c r="A44" s="43">
        <v>1821</v>
      </c>
      <c r="B44" s="44">
        <v>0.5</v>
      </c>
      <c r="E44" s="60">
        <f>+B44/'Silver conversion'!D31</f>
        <v>12.799637990369183</v>
      </c>
    </row>
    <row r="45" spans="1:5" ht="15.75">
      <c r="A45" s="43">
        <v>1822</v>
      </c>
      <c r="B45" s="44">
        <v>0.5</v>
      </c>
      <c r="E45" s="60">
        <f>+B45/'Silver conversion'!D32</f>
        <v>12.679980258645019</v>
      </c>
    </row>
    <row r="46" spans="1:5" ht="15.75">
      <c r="A46" s="43">
        <v>1823</v>
      </c>
      <c r="B46" s="44">
        <v>0.608</v>
      </c>
      <c r="E46" s="60">
        <f>+B46/'Silver conversion'!D33</f>
        <v>15.418855994512343</v>
      </c>
    </row>
    <row r="47" spans="1:5" ht="15.75">
      <c r="A47" s="43">
        <v>1824</v>
      </c>
      <c r="B47" s="44">
        <v>0.563</v>
      </c>
      <c r="E47" s="60">
        <f>+B47/'Silver conversion'!D34</f>
        <v>14.27765777123429</v>
      </c>
    </row>
    <row r="48" spans="1:5" ht="15.75">
      <c r="A48" s="43">
        <v>1825</v>
      </c>
      <c r="B48" s="44">
        <v>0.563</v>
      </c>
      <c r="E48" s="60">
        <f>+B48/'Silver conversion'!D35</f>
        <v>14.145418972774229</v>
      </c>
    </row>
    <row r="49" spans="1:5" ht="15.75">
      <c r="A49" s="43">
        <v>1826</v>
      </c>
      <c r="B49" s="44">
        <v>0.563</v>
      </c>
      <c r="E49" s="60">
        <f>+B49/'Silver conversion'!D36</f>
        <v>14.27765777123429</v>
      </c>
    </row>
    <row r="50" spans="1:5" ht="15.75">
      <c r="A50" s="43">
        <v>1827</v>
      </c>
      <c r="B50" s="44">
        <v>0.708</v>
      </c>
      <c r="E50" s="60">
        <f>+B50/'Silver conversion'!D37</f>
        <v>17.871316822996256</v>
      </c>
    </row>
    <row r="51" spans="1:5" ht="15.75">
      <c r="A51" s="43">
        <v>1828</v>
      </c>
      <c r="B51" s="44">
        <v>0.508</v>
      </c>
      <c r="E51" s="60">
        <f>+B51/'Silver conversion'!D38</f>
        <v>12.88285994278334</v>
      </c>
    </row>
    <row r="52" spans="1:5" ht="15.75">
      <c r="A52" s="43">
        <v>1829</v>
      </c>
      <c r="B52" s="44">
        <v>0.5</v>
      </c>
      <c r="E52" s="60">
        <f>+B52/'Silver conversion'!D39</f>
        <v>12.679980258645019</v>
      </c>
    </row>
    <row r="53" spans="1:5" ht="15.75">
      <c r="A53" s="43">
        <v>1830</v>
      </c>
      <c r="B53" s="44">
        <v>0.5</v>
      </c>
      <c r="E53" s="60">
        <f>+B53/'Silver conversion'!D40</f>
        <v>12.739528155368916</v>
      </c>
    </row>
    <row r="54" spans="1:5" ht="15.75">
      <c r="A54" s="43">
        <v>1831</v>
      </c>
      <c r="E54" s="60">
        <f>+B54/'Silver conversion'!D41</f>
        <v>0</v>
      </c>
    </row>
    <row r="55" spans="1:5" ht="15.75">
      <c r="A55" s="43">
        <v>1832</v>
      </c>
      <c r="B55" s="44">
        <v>0.5</v>
      </c>
      <c r="E55" s="60">
        <f>+B55/'Silver conversion'!D42</f>
        <v>12.62098645691826</v>
      </c>
    </row>
    <row r="56" spans="1:5" ht="15.75">
      <c r="A56" s="43">
        <v>1833</v>
      </c>
      <c r="B56" s="44">
        <v>0.425</v>
      </c>
      <c r="E56" s="60">
        <f>+B56/'Silver conversion'!D43</f>
        <v>10.879692291813804</v>
      </c>
    </row>
    <row r="57" spans="1:5" ht="15.75">
      <c r="A57" s="43">
        <v>1834</v>
      </c>
      <c r="B57" s="44">
        <v>0.438</v>
      </c>
      <c r="E57" s="60">
        <f>+B57/'Silver conversion'!D44</f>
        <v>11.055984136260395</v>
      </c>
    </row>
    <row r="58" spans="1:5" ht="15.75">
      <c r="A58" s="43">
        <v>1835</v>
      </c>
      <c r="B58" s="44">
        <v>0.459</v>
      </c>
      <c r="E58" s="60">
        <f>+B58/'Silver conversion'!D45</f>
        <v>11.586065567450964</v>
      </c>
    </row>
    <row r="59" spans="1:5" ht="15.75">
      <c r="A59" s="43">
        <v>1836</v>
      </c>
      <c r="B59" s="44">
        <v>0.438</v>
      </c>
      <c r="E59" s="60">
        <f>+B59/'Silver conversion'!D46</f>
        <v>11.055984136260395</v>
      </c>
    </row>
    <row r="60" spans="1:5" ht="15.75">
      <c r="A60" s="43">
        <v>1837</v>
      </c>
      <c r="B60" s="44">
        <v>0.691</v>
      </c>
      <c r="E60" s="60">
        <f>+B60/'Silver conversion'!D47</f>
        <v>17.523732717447416</v>
      </c>
    </row>
    <row r="61" spans="1:5" ht="15.75">
      <c r="A61" s="43">
        <v>1838</v>
      </c>
      <c r="B61" s="44">
        <v>0.563</v>
      </c>
      <c r="E61" s="60">
        <f>+B61/'Silver conversion'!D48</f>
        <v>14.27765777123429</v>
      </c>
    </row>
    <row r="62" spans="1:5" ht="15.75">
      <c r="A62" s="43">
        <v>1839</v>
      </c>
      <c r="B62" s="44">
        <v>0.654</v>
      </c>
      <c r="E62" s="60">
        <f>+B62/'Silver conversion'!D49</f>
        <v>16.36077023986951</v>
      </c>
    </row>
    <row r="63" spans="1:5" ht="15.75">
      <c r="A63" s="43">
        <v>1840</v>
      </c>
      <c r="B63" s="44">
        <v>0.602</v>
      </c>
      <c r="E63" s="60">
        <f>+B63/'Silver conversion'!D50</f>
        <v>15.059913890522086</v>
      </c>
    </row>
    <row r="64" spans="1:5" ht="15.75">
      <c r="A64" s="43">
        <v>1841</v>
      </c>
      <c r="B64" s="44">
        <v>0.438</v>
      </c>
      <c r="E64" s="60">
        <f>+B64/'Silver conversion'!D51</f>
        <v>11.055984136260395</v>
      </c>
    </row>
    <row r="65" spans="1:5" ht="15.75">
      <c r="A65" s="43">
        <v>1842</v>
      </c>
      <c r="B65" s="44">
        <v>0.5</v>
      </c>
      <c r="E65" s="60">
        <f>+B65/'Silver conversion'!D52</f>
        <v>12.739528155368916</v>
      </c>
    </row>
    <row r="66" spans="1:5" ht="15.75">
      <c r="A66" s="43">
        <v>1843</v>
      </c>
      <c r="B66" s="44">
        <v>0.426</v>
      </c>
      <c r="E66" s="60">
        <f>+B66/'Silver conversion'!D53</f>
        <v>10.905291567794542</v>
      </c>
    </row>
    <row r="67" spans="1:5" ht="15.75">
      <c r="A67" s="43">
        <v>1844</v>
      </c>
      <c r="B67" s="44">
        <v>0.425</v>
      </c>
      <c r="E67" s="60">
        <f>+B67/'Silver conversion'!D54</f>
        <v>10.777983219848267</v>
      </c>
    </row>
    <row r="68" spans="1:5" ht="15.75">
      <c r="A68" s="43">
        <v>1845</v>
      </c>
      <c r="B68" s="44">
        <v>0.425</v>
      </c>
      <c r="E68" s="60">
        <f>+B68/'Silver conversion'!D55</f>
        <v>10.879692291813804</v>
      </c>
    </row>
    <row r="69" spans="1:5" ht="15.75">
      <c r="A69" s="43">
        <v>1846</v>
      </c>
      <c r="B69" s="44">
        <v>0.425</v>
      </c>
      <c r="E69" s="60">
        <f>+B69/'Silver conversion'!D56</f>
        <v>10.828598932063578</v>
      </c>
    </row>
    <row r="70" spans="1:5" ht="15.75">
      <c r="A70" s="43">
        <v>1847</v>
      </c>
      <c r="B70" s="44">
        <v>0.425</v>
      </c>
      <c r="E70" s="60">
        <f>+B70/'Silver conversion'!D57</f>
        <v>10.777983219848267</v>
      </c>
    </row>
    <row r="71" spans="1:5" ht="15.75">
      <c r="A71" s="43">
        <v>1848</v>
      </c>
      <c r="B71" s="44">
        <v>0.473</v>
      </c>
      <c r="E71" s="60">
        <f>+B71/'Silver conversion'!D58</f>
        <v>11.995261324678188</v>
      </c>
    </row>
    <row r="72" spans="1:5" ht="15.75">
      <c r="A72" s="43">
        <v>1849</v>
      </c>
      <c r="B72" s="44">
        <v>0.506</v>
      </c>
      <c r="E72" s="60">
        <f>+B72/'Silver conversion'!D59</f>
        <v>12.77243829440128</v>
      </c>
    </row>
    <row r="73" spans="1:5" ht="15.75">
      <c r="A73" s="43">
        <v>1850</v>
      </c>
      <c r="B73" s="44">
        <v>0.425</v>
      </c>
      <c r="E73" s="60">
        <f>+B73/'Silver conversion'!D60</f>
        <v>10.678158194367757</v>
      </c>
    </row>
    <row r="74" spans="1:5" ht="15.75">
      <c r="A74" s="43">
        <v>1851</v>
      </c>
      <c r="B74" s="44">
        <v>0.506</v>
      </c>
      <c r="E74" s="60">
        <f>+B74/'Silver conversion'!D61</f>
        <v>12.521213025782783</v>
      </c>
    </row>
    <row r="75" spans="1:5" ht="15.75">
      <c r="A75" s="43">
        <v>1852</v>
      </c>
      <c r="B75" s="44">
        <v>0.433</v>
      </c>
      <c r="E75" s="60">
        <f>+B75/'Silver conversion'!D62</f>
        <v>10.794800034562344</v>
      </c>
    </row>
    <row r="76" spans="1:5" ht="15.75">
      <c r="A76" s="43">
        <v>1853</v>
      </c>
      <c r="B76" s="44">
        <v>0.506</v>
      </c>
      <c r="E76" s="60">
        <f>+B76/'Silver conversion'!D63</f>
        <v>12.429093178960384</v>
      </c>
    </row>
    <row r="77" spans="1:5" ht="15.75">
      <c r="A77" s="43">
        <v>1854</v>
      </c>
      <c r="B77" s="44">
        <v>0.45</v>
      </c>
      <c r="E77" s="60">
        <f>+B77/'Silver conversion'!D64</f>
        <v>11.053541364688089</v>
      </c>
    </row>
    <row r="78" spans="1:5" ht="15.75">
      <c r="A78" s="43">
        <v>1855</v>
      </c>
      <c r="B78" s="44">
        <v>0.5</v>
      </c>
      <c r="E78" s="60">
        <f>+B78/'Silver conversion'!D65</f>
        <v>12.372740144054132</v>
      </c>
    </row>
    <row r="79" spans="1:5" ht="15.75">
      <c r="A79" s="43">
        <v>1856</v>
      </c>
      <c r="B79" s="44">
        <v>0.5</v>
      </c>
      <c r="E79" s="60">
        <f>+B79/'Silver conversion'!D66</f>
        <v>12.372740144054132</v>
      </c>
    </row>
    <row r="80" spans="1:5" ht="15.75">
      <c r="A80" s="43">
        <v>1857</v>
      </c>
      <c r="B80" s="44">
        <v>0.878</v>
      </c>
      <c r="E80" s="60">
        <f>+B80/'Silver conversion'!D67</f>
        <v>21.566687373769206</v>
      </c>
    </row>
    <row r="81" spans="1:5" ht="15.75">
      <c r="A81" s="43">
        <v>1858</v>
      </c>
      <c r="B81" s="44">
        <v>0.55</v>
      </c>
      <c r="E81" s="60">
        <f>+B81/'Silver conversion'!D68</f>
        <v>13.610014158459547</v>
      </c>
    </row>
    <row r="82" spans="1:5" ht="15.75">
      <c r="A82" s="43">
        <v>1859</v>
      </c>
      <c r="B82" s="44">
        <v>0.67</v>
      </c>
      <c r="E82" s="60">
        <f>+B82/'Silver conversion'!D69</f>
        <v>16.33729973313431</v>
      </c>
    </row>
    <row r="83" spans="1:5" ht="15.75">
      <c r="A83" s="43">
        <v>1860</v>
      </c>
      <c r="B83" s="44">
        <v>0.875</v>
      </c>
      <c r="E83" s="60">
        <f>+B83/'Silver conversion'!D70</f>
        <v>21.49299709800462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9"/>
  <sheetViews>
    <sheetView workbookViewId="0" topLeftCell="A1">
      <pane xSplit="9420" ySplit="4215" topLeftCell="B10" activePane="topLeft" state="split"/>
      <selection pane="topLeft" activeCell="C1" sqref="C1"/>
      <selection pane="topRight" activeCell="F31" sqref="F31"/>
      <selection pane="bottomLeft" activeCell="F20" sqref="F20"/>
      <selection pane="bottomRight" activeCell="B10" sqref="B10"/>
    </sheetView>
  </sheetViews>
  <sheetFormatPr defaultColWidth="9.33203125" defaultRowHeight="12.75"/>
  <cols>
    <col min="1" max="1" width="15.33203125" style="28" customWidth="1"/>
    <col min="2" max="4" width="13.33203125" style="14" customWidth="1"/>
    <col min="5" max="5" width="18.33203125" style="14" customWidth="1"/>
    <col min="6" max="16384" width="13.33203125" style="14" customWidth="1"/>
  </cols>
  <sheetData>
    <row r="1" spans="1:3" ht="15.75">
      <c r="A1" s="23" t="str">
        <f>Prices!A1</f>
        <v>Patricia Levin</v>
      </c>
      <c r="B1" s="24"/>
      <c r="C1" s="25" t="s">
        <v>91</v>
      </c>
    </row>
    <row r="2" spans="1:3" ht="15.75">
      <c r="A2" s="26" t="str">
        <f>Prices!A2</f>
        <v>12/15/01</v>
      </c>
      <c r="B2" s="27"/>
      <c r="C2" s="28" t="s">
        <v>97</v>
      </c>
    </row>
    <row r="3" spans="1:6" ht="15.75">
      <c r="A3" s="23" t="str">
        <f>Prices!A3</f>
        <v>Leticia Arroyo Abad</v>
      </c>
      <c r="B3" s="24"/>
      <c r="C3" s="28" t="s">
        <v>92</v>
      </c>
      <c r="F3" s="25"/>
    </row>
    <row r="4" spans="1:6" ht="15.75">
      <c r="A4" s="26" t="str">
        <f>Prices!A4</f>
        <v>May 2005</v>
      </c>
      <c r="B4" s="27"/>
      <c r="F4" s="25"/>
    </row>
    <row r="5" spans="1:4" ht="15.75">
      <c r="A5" s="14"/>
      <c r="B5" s="31"/>
      <c r="C5" s="32"/>
      <c r="D5" s="31"/>
    </row>
    <row r="6" spans="2:7" ht="15.75">
      <c r="B6" s="31"/>
      <c r="C6" s="32"/>
      <c r="D6" s="31"/>
      <c r="E6" s="31" t="s">
        <v>55</v>
      </c>
      <c r="F6" s="31"/>
      <c r="G6" s="31"/>
    </row>
    <row r="7" spans="2:7" ht="15.75">
      <c r="B7" s="31"/>
      <c r="C7" s="33" t="s">
        <v>39</v>
      </c>
      <c r="D7" s="15" t="s">
        <v>93</v>
      </c>
      <c r="E7" s="31"/>
      <c r="F7" s="31"/>
      <c r="G7" s="31"/>
    </row>
    <row r="8" spans="2:7" ht="15.75">
      <c r="B8" s="34"/>
      <c r="C8" s="35" t="s">
        <v>94</v>
      </c>
      <c r="D8" s="33" t="s">
        <v>95</v>
      </c>
      <c r="E8" s="32"/>
      <c r="F8" s="32"/>
      <c r="G8" s="32"/>
    </row>
    <row r="9" spans="1:7" ht="18">
      <c r="A9" s="36" t="s">
        <v>40</v>
      </c>
      <c r="B9" s="37" t="s">
        <v>96</v>
      </c>
      <c r="C9" s="37">
        <v>0.3583</v>
      </c>
      <c r="D9" s="38">
        <v>31.103</v>
      </c>
      <c r="E9" s="39"/>
      <c r="F9" s="40"/>
      <c r="G9" s="40"/>
    </row>
    <row r="10" spans="1:7" ht="15.75">
      <c r="A10" s="28">
        <v>1800</v>
      </c>
      <c r="B10" s="41">
        <v>345.5</v>
      </c>
      <c r="C10" s="32">
        <f aca="true" t="shared" si="0" ref="C10:C41">+B10/100*$C$9</f>
        <v>1.2379265000000002</v>
      </c>
      <c r="D10" s="31">
        <f aca="true" t="shared" si="1" ref="D10:D41">+C10/$D$9</f>
        <v>0.039800871298588565</v>
      </c>
      <c r="E10" s="31"/>
      <c r="F10" s="31"/>
      <c r="G10" s="31"/>
    </row>
    <row r="11" spans="1:7" ht="15.75">
      <c r="A11" s="28">
        <v>1801</v>
      </c>
      <c r="B11" s="41">
        <v>350.2</v>
      </c>
      <c r="C11" s="32">
        <f t="shared" si="0"/>
        <v>1.2547666</v>
      </c>
      <c r="D11" s="31">
        <f t="shared" si="1"/>
        <v>0.04034230138571841</v>
      </c>
      <c r="E11" s="31"/>
      <c r="F11" s="31"/>
      <c r="G11" s="31"/>
    </row>
    <row r="12" spans="1:7" ht="15.75">
      <c r="A12" s="28">
        <v>1802</v>
      </c>
      <c r="B12" s="41">
        <v>354.9</v>
      </c>
      <c r="C12" s="32">
        <f t="shared" si="0"/>
        <v>1.2716067</v>
      </c>
      <c r="D12" s="31">
        <f t="shared" si="1"/>
        <v>0.040883731472848274</v>
      </c>
      <c r="E12" s="31"/>
      <c r="F12" s="31"/>
      <c r="G12" s="31"/>
    </row>
    <row r="13" spans="1:7" ht="15.75">
      <c r="A13" s="28">
        <v>1803</v>
      </c>
      <c r="B13" s="41">
        <v>351.8</v>
      </c>
      <c r="C13" s="32">
        <f t="shared" si="0"/>
        <v>1.2604994</v>
      </c>
      <c r="D13" s="31">
        <f t="shared" si="1"/>
        <v>0.04052661801112433</v>
      </c>
      <c r="E13" s="31"/>
      <c r="F13" s="31"/>
      <c r="G13" s="31"/>
    </row>
    <row r="14" spans="1:7" ht="15.75">
      <c r="A14" s="28">
        <v>1804</v>
      </c>
      <c r="B14" s="41">
        <v>351.8</v>
      </c>
      <c r="C14" s="32">
        <f t="shared" si="0"/>
        <v>1.2604994</v>
      </c>
      <c r="D14" s="31">
        <f t="shared" si="1"/>
        <v>0.04052661801112433</v>
      </c>
      <c r="E14" s="31"/>
      <c r="F14" s="31"/>
      <c r="G14" s="31"/>
    </row>
    <row r="15" spans="1:7" ht="15.75">
      <c r="A15" s="28">
        <v>1805</v>
      </c>
      <c r="B15" s="41">
        <v>342.3</v>
      </c>
      <c r="C15" s="32">
        <f t="shared" si="0"/>
        <v>1.2264609</v>
      </c>
      <c r="D15" s="31">
        <f t="shared" si="1"/>
        <v>0.039432238047776735</v>
      </c>
      <c r="E15" s="31"/>
      <c r="F15" s="31"/>
      <c r="G15" s="31"/>
    </row>
    <row r="16" spans="1:7" ht="15.75">
      <c r="A16" s="28">
        <v>1806</v>
      </c>
      <c r="B16" s="41">
        <v>348.6</v>
      </c>
      <c r="C16" s="32">
        <f t="shared" si="0"/>
        <v>1.2490338</v>
      </c>
      <c r="D16" s="31">
        <f t="shared" si="1"/>
        <v>0.04015798476031251</v>
      </c>
      <c r="E16" s="31"/>
      <c r="F16" s="31"/>
      <c r="G16" s="31"/>
    </row>
    <row r="17" spans="1:7" ht="15.75">
      <c r="A17" s="28">
        <v>1807</v>
      </c>
      <c r="B17" s="41">
        <v>351.8</v>
      </c>
      <c r="C17" s="32">
        <f t="shared" si="0"/>
        <v>1.2604994</v>
      </c>
      <c r="D17" s="31">
        <f t="shared" si="1"/>
        <v>0.04052661801112433</v>
      </c>
      <c r="E17" s="31"/>
      <c r="F17" s="31"/>
      <c r="G17" s="31"/>
    </row>
    <row r="18" spans="1:7" ht="15.75">
      <c r="A18" s="28">
        <v>1808</v>
      </c>
      <c r="B18" s="41">
        <v>337.6</v>
      </c>
      <c r="C18" s="32">
        <f t="shared" si="0"/>
        <v>1.2096208000000002</v>
      </c>
      <c r="D18" s="31">
        <f t="shared" si="1"/>
        <v>0.03889080796064689</v>
      </c>
      <c r="E18" s="31"/>
      <c r="F18" s="31"/>
      <c r="G18" s="31"/>
    </row>
    <row r="19" spans="1:7" ht="15.75">
      <c r="A19" s="28">
        <v>1809</v>
      </c>
      <c r="B19" s="41">
        <v>339.1</v>
      </c>
      <c r="C19" s="32">
        <f t="shared" si="0"/>
        <v>1.2149953</v>
      </c>
      <c r="D19" s="31">
        <f t="shared" si="1"/>
        <v>0.03906360479696492</v>
      </c>
      <c r="E19" s="31"/>
      <c r="F19" s="31"/>
      <c r="G19" s="31"/>
    </row>
    <row r="20" spans="1:7" ht="15.75">
      <c r="A20" s="28">
        <v>1810</v>
      </c>
      <c r="B20" s="41">
        <v>342.3</v>
      </c>
      <c r="C20" s="32">
        <f t="shared" si="0"/>
        <v>1.2264609</v>
      </c>
      <c r="D20" s="31">
        <f t="shared" si="1"/>
        <v>0.039432238047776735</v>
      </c>
      <c r="E20" s="31"/>
      <c r="F20" s="31"/>
      <c r="G20" s="31"/>
    </row>
    <row r="21" spans="1:7" ht="15.75">
      <c r="A21" s="28">
        <v>1811</v>
      </c>
      <c r="B21" s="41">
        <v>348.6</v>
      </c>
      <c r="C21" s="32">
        <f t="shared" si="0"/>
        <v>1.2490338</v>
      </c>
      <c r="D21" s="31">
        <f t="shared" si="1"/>
        <v>0.04015798476031251</v>
      </c>
      <c r="E21" s="31"/>
      <c r="F21" s="31"/>
      <c r="G21" s="31"/>
    </row>
    <row r="22" spans="1:7" ht="15.75">
      <c r="A22" s="28">
        <v>1812</v>
      </c>
      <c r="B22" s="41">
        <v>336</v>
      </c>
      <c r="C22" s="32">
        <f t="shared" si="0"/>
        <v>1.203888</v>
      </c>
      <c r="D22" s="31">
        <f t="shared" si="1"/>
        <v>0.038706491335240976</v>
      </c>
      <c r="E22" s="31"/>
      <c r="F22" s="31"/>
      <c r="G22" s="31"/>
    </row>
    <row r="23" spans="1:7" ht="15.75">
      <c r="A23" s="28">
        <v>1813</v>
      </c>
      <c r="B23" s="41">
        <v>332.8</v>
      </c>
      <c r="C23" s="32">
        <f t="shared" si="0"/>
        <v>1.1924224</v>
      </c>
      <c r="D23" s="31">
        <f t="shared" si="1"/>
        <v>0.038337858084429154</v>
      </c>
      <c r="E23" s="31"/>
      <c r="F23" s="31"/>
      <c r="G23" s="31"/>
    </row>
    <row r="24" spans="1:7" ht="15.75">
      <c r="A24" s="28">
        <v>1814</v>
      </c>
      <c r="B24" s="41">
        <v>359.7</v>
      </c>
      <c r="C24" s="32">
        <f t="shared" si="0"/>
        <v>1.2888051</v>
      </c>
      <c r="D24" s="31">
        <f t="shared" si="1"/>
        <v>0.04143668134906601</v>
      </c>
      <c r="E24" s="31"/>
      <c r="F24" s="31"/>
      <c r="G24" s="31"/>
    </row>
    <row r="25" spans="1:7" ht="15.75">
      <c r="A25" s="28">
        <v>1815</v>
      </c>
      <c r="B25" s="41">
        <v>354.9</v>
      </c>
      <c r="C25" s="32">
        <f t="shared" si="0"/>
        <v>1.2716067</v>
      </c>
      <c r="D25" s="31">
        <f t="shared" si="1"/>
        <v>0.040883731472848274</v>
      </c>
      <c r="E25" s="31"/>
      <c r="F25" s="31"/>
      <c r="G25" s="31"/>
    </row>
    <row r="26" spans="1:7" ht="15.75">
      <c r="A26" s="28">
        <v>1816</v>
      </c>
      <c r="B26" s="41">
        <v>354.9</v>
      </c>
      <c r="C26" s="32">
        <f t="shared" si="0"/>
        <v>1.2716067</v>
      </c>
      <c r="D26" s="31">
        <f t="shared" si="1"/>
        <v>0.040883731472848274</v>
      </c>
      <c r="E26" s="31"/>
      <c r="F26" s="31"/>
      <c r="G26" s="31"/>
    </row>
    <row r="27" spans="1:7" ht="15.75">
      <c r="A27" s="28">
        <v>1817</v>
      </c>
      <c r="B27" s="41">
        <v>358.1</v>
      </c>
      <c r="C27" s="32">
        <f t="shared" si="0"/>
        <v>1.2830723000000002</v>
      </c>
      <c r="D27" s="31">
        <f t="shared" si="1"/>
        <v>0.041252364723660104</v>
      </c>
      <c r="E27" s="31"/>
      <c r="F27" s="31"/>
      <c r="G27" s="31"/>
    </row>
    <row r="28" spans="1:7" ht="15.75">
      <c r="A28" s="28">
        <v>1818</v>
      </c>
      <c r="B28" s="41">
        <v>351.8</v>
      </c>
      <c r="C28" s="32">
        <f t="shared" si="0"/>
        <v>1.2604994</v>
      </c>
      <c r="D28" s="31">
        <f t="shared" si="1"/>
        <v>0.04052661801112433</v>
      </c>
      <c r="E28" s="31"/>
      <c r="F28" s="31"/>
      <c r="G28" s="31"/>
    </row>
    <row r="29" spans="1:7" ht="15.75">
      <c r="A29" s="28">
        <v>1819</v>
      </c>
      <c r="B29" s="41">
        <v>353.4</v>
      </c>
      <c r="C29" s="32">
        <f t="shared" si="0"/>
        <v>1.2662322</v>
      </c>
      <c r="D29" s="31">
        <f t="shared" si="1"/>
        <v>0.040710934636530235</v>
      </c>
      <c r="E29" s="31"/>
      <c r="F29" s="31"/>
      <c r="G29" s="31"/>
    </row>
    <row r="30" spans="1:7" ht="15.75">
      <c r="A30" s="28">
        <v>1820</v>
      </c>
      <c r="B30" s="41">
        <v>347</v>
      </c>
      <c r="C30" s="32">
        <f t="shared" si="0"/>
        <v>1.243301</v>
      </c>
      <c r="D30" s="31">
        <f t="shared" si="1"/>
        <v>0.0399736681349066</v>
      </c>
      <c r="E30" s="31"/>
      <c r="F30" s="31"/>
      <c r="G30" s="31"/>
    </row>
    <row r="31" spans="1:7" ht="15.75">
      <c r="A31" s="28">
        <v>1821</v>
      </c>
      <c r="B31" s="41">
        <v>339.1</v>
      </c>
      <c r="C31" s="32">
        <f t="shared" si="0"/>
        <v>1.2149953</v>
      </c>
      <c r="D31" s="31">
        <f t="shared" si="1"/>
        <v>0.03906360479696492</v>
      </c>
      <c r="E31" s="31"/>
      <c r="F31" s="31"/>
      <c r="G31" s="31"/>
    </row>
    <row r="32" spans="1:7" ht="15.75">
      <c r="A32" s="28">
        <v>1822</v>
      </c>
      <c r="B32" s="41">
        <v>342.3</v>
      </c>
      <c r="C32" s="32">
        <f t="shared" si="0"/>
        <v>1.2264609</v>
      </c>
      <c r="D32" s="31">
        <f t="shared" si="1"/>
        <v>0.039432238047776735</v>
      </c>
      <c r="E32" s="31"/>
      <c r="F32" s="31"/>
      <c r="G32" s="31"/>
    </row>
    <row r="33" spans="1:7" ht="15.75">
      <c r="A33" s="28">
        <v>1823</v>
      </c>
      <c r="B33" s="41">
        <v>342.3</v>
      </c>
      <c r="C33" s="32">
        <f t="shared" si="0"/>
        <v>1.2264609</v>
      </c>
      <c r="D33" s="31">
        <f t="shared" si="1"/>
        <v>0.039432238047776735</v>
      </c>
      <c r="E33" s="31"/>
      <c r="F33" s="31"/>
      <c r="G33" s="31"/>
    </row>
    <row r="34" spans="1:7" ht="15.75">
      <c r="A34" s="28">
        <v>1824</v>
      </c>
      <c r="B34" s="41">
        <v>342.3</v>
      </c>
      <c r="C34" s="32">
        <f t="shared" si="0"/>
        <v>1.2264609</v>
      </c>
      <c r="D34" s="31">
        <f t="shared" si="1"/>
        <v>0.039432238047776735</v>
      </c>
      <c r="E34" s="31"/>
      <c r="F34" s="31"/>
      <c r="G34" s="31"/>
    </row>
    <row r="35" spans="1:7" ht="15.75">
      <c r="A35" s="28">
        <v>1825</v>
      </c>
      <c r="B35" s="41">
        <v>345.5</v>
      </c>
      <c r="C35" s="32">
        <f t="shared" si="0"/>
        <v>1.2379265000000002</v>
      </c>
      <c r="D35" s="31">
        <f t="shared" si="1"/>
        <v>0.039800871298588565</v>
      </c>
      <c r="E35" s="31"/>
      <c r="F35" s="31"/>
      <c r="G35" s="31"/>
    </row>
    <row r="36" spans="1:7" ht="15.75">
      <c r="A36" s="28">
        <v>1826</v>
      </c>
      <c r="B36" s="41">
        <v>342.3</v>
      </c>
      <c r="C36" s="32">
        <f t="shared" si="0"/>
        <v>1.2264609</v>
      </c>
      <c r="D36" s="31">
        <f t="shared" si="1"/>
        <v>0.039432238047776735</v>
      </c>
      <c r="E36" s="31"/>
      <c r="F36" s="31"/>
      <c r="G36" s="31"/>
    </row>
    <row r="37" spans="1:7" ht="15.75">
      <c r="A37" s="28">
        <v>1827</v>
      </c>
      <c r="B37" s="41">
        <v>343.9</v>
      </c>
      <c r="C37" s="32">
        <f t="shared" si="0"/>
        <v>1.2321936999999998</v>
      </c>
      <c r="D37" s="31">
        <f t="shared" si="1"/>
        <v>0.03961655467318265</v>
      </c>
      <c r="E37" s="31"/>
      <c r="F37" s="31"/>
      <c r="G37" s="31"/>
    </row>
    <row r="38" spans="1:7" ht="15.75">
      <c r="A38" s="28">
        <v>1828</v>
      </c>
      <c r="B38" s="41">
        <v>342.3</v>
      </c>
      <c r="C38" s="32">
        <f t="shared" si="0"/>
        <v>1.2264609</v>
      </c>
      <c r="D38" s="31">
        <f t="shared" si="1"/>
        <v>0.039432238047776735</v>
      </c>
      <c r="E38" s="31"/>
      <c r="F38" s="31"/>
      <c r="G38" s="31"/>
    </row>
    <row r="39" spans="1:7" ht="15.75">
      <c r="A39" s="28">
        <v>1829</v>
      </c>
      <c r="B39" s="41">
        <v>342.3</v>
      </c>
      <c r="C39" s="32">
        <f t="shared" si="0"/>
        <v>1.2264609</v>
      </c>
      <c r="D39" s="31">
        <f t="shared" si="1"/>
        <v>0.039432238047776735</v>
      </c>
      <c r="E39" s="31"/>
      <c r="F39" s="31"/>
      <c r="G39" s="31"/>
    </row>
    <row r="40" spans="1:7" ht="15.75">
      <c r="A40" s="28">
        <v>1830</v>
      </c>
      <c r="B40" s="41">
        <v>340.7</v>
      </c>
      <c r="C40" s="32">
        <f t="shared" si="0"/>
        <v>1.2207281</v>
      </c>
      <c r="D40" s="31">
        <f t="shared" si="1"/>
        <v>0.03924792142237083</v>
      </c>
      <c r="E40" s="31"/>
      <c r="F40" s="31"/>
      <c r="G40" s="31"/>
    </row>
    <row r="41" spans="1:7" ht="15.75">
      <c r="A41" s="28">
        <v>1831</v>
      </c>
      <c r="B41" s="41">
        <v>343.9</v>
      </c>
      <c r="C41" s="32">
        <f t="shared" si="0"/>
        <v>1.2321936999999998</v>
      </c>
      <c r="D41" s="31">
        <f t="shared" si="1"/>
        <v>0.03961655467318265</v>
      </c>
      <c r="E41" s="31"/>
      <c r="F41" s="31"/>
      <c r="G41" s="31"/>
    </row>
    <row r="42" spans="1:7" ht="15.75">
      <c r="A42" s="28">
        <v>1832</v>
      </c>
      <c r="B42" s="41">
        <v>343.9</v>
      </c>
      <c r="C42" s="32">
        <f aca="true" t="shared" si="2" ref="C42:C73">+B42/100*$C$9</f>
        <v>1.2321936999999998</v>
      </c>
      <c r="D42" s="31">
        <f aca="true" t="shared" si="3" ref="D42:D73">+C42/$D$9</f>
        <v>0.03961655467318265</v>
      </c>
      <c r="E42" s="31"/>
      <c r="F42" s="31"/>
      <c r="G42" s="31"/>
    </row>
    <row r="43" spans="1:7" ht="15.75">
      <c r="A43" s="28">
        <v>1833</v>
      </c>
      <c r="B43" s="41">
        <v>339.1</v>
      </c>
      <c r="C43" s="32">
        <f t="shared" si="2"/>
        <v>1.2149953</v>
      </c>
      <c r="D43" s="31">
        <f t="shared" si="3"/>
        <v>0.03906360479696492</v>
      </c>
      <c r="E43" s="31"/>
      <c r="F43" s="31"/>
      <c r="G43" s="31"/>
    </row>
    <row r="44" spans="1:7" ht="15.75">
      <c r="A44" s="28">
        <v>1834</v>
      </c>
      <c r="B44" s="41">
        <v>343.9</v>
      </c>
      <c r="C44" s="32">
        <f t="shared" si="2"/>
        <v>1.2321936999999998</v>
      </c>
      <c r="D44" s="31">
        <f t="shared" si="3"/>
        <v>0.03961655467318265</v>
      </c>
      <c r="E44" s="31"/>
      <c r="F44" s="31"/>
      <c r="G44" s="31"/>
    </row>
    <row r="45" spans="1:7" ht="15.75">
      <c r="A45" s="28">
        <v>1835</v>
      </c>
      <c r="B45" s="41">
        <v>343.9</v>
      </c>
      <c r="C45" s="32">
        <f t="shared" si="2"/>
        <v>1.2321936999999998</v>
      </c>
      <c r="D45" s="31">
        <f t="shared" si="3"/>
        <v>0.03961655467318265</v>
      </c>
      <c r="E45" s="31"/>
      <c r="F45" s="31"/>
      <c r="G45" s="31"/>
    </row>
    <row r="46" spans="1:7" ht="15.75">
      <c r="A46" s="28">
        <v>1836</v>
      </c>
      <c r="B46" s="41">
        <v>343.9</v>
      </c>
      <c r="C46" s="32">
        <f t="shared" si="2"/>
        <v>1.2321936999999998</v>
      </c>
      <c r="D46" s="31">
        <f t="shared" si="3"/>
        <v>0.03961655467318265</v>
      </c>
      <c r="E46" s="31"/>
      <c r="F46" s="31"/>
      <c r="G46" s="31"/>
    </row>
    <row r="47" spans="1:7" ht="15.75">
      <c r="A47" s="28">
        <v>1837</v>
      </c>
      <c r="B47" s="41">
        <v>342.3</v>
      </c>
      <c r="C47" s="32">
        <f t="shared" si="2"/>
        <v>1.2264609</v>
      </c>
      <c r="D47" s="31">
        <f t="shared" si="3"/>
        <v>0.039432238047776735</v>
      </c>
      <c r="E47" s="31"/>
      <c r="F47" s="31"/>
      <c r="G47" s="31"/>
    </row>
    <row r="48" spans="1:7" ht="15.75">
      <c r="A48" s="28">
        <v>1838</v>
      </c>
      <c r="B48" s="41">
        <v>342.3</v>
      </c>
      <c r="C48" s="32">
        <f t="shared" si="2"/>
        <v>1.2264609</v>
      </c>
      <c r="D48" s="31">
        <f t="shared" si="3"/>
        <v>0.039432238047776735</v>
      </c>
      <c r="E48" s="31"/>
      <c r="F48" s="31"/>
      <c r="G48" s="31"/>
    </row>
    <row r="49" spans="1:7" ht="15.75">
      <c r="A49" s="28">
        <v>1839</v>
      </c>
      <c r="B49" s="41">
        <v>347</v>
      </c>
      <c r="C49" s="32">
        <f t="shared" si="2"/>
        <v>1.243301</v>
      </c>
      <c r="D49" s="31">
        <f t="shared" si="3"/>
        <v>0.0399736681349066</v>
      </c>
      <c r="E49" s="31"/>
      <c r="F49" s="31"/>
      <c r="G49" s="31"/>
    </row>
    <row r="50" spans="1:7" ht="15.75">
      <c r="A50" s="28">
        <v>1840</v>
      </c>
      <c r="B50" s="41">
        <v>347</v>
      </c>
      <c r="C50" s="32">
        <f t="shared" si="2"/>
        <v>1.243301</v>
      </c>
      <c r="D50" s="31">
        <f t="shared" si="3"/>
        <v>0.0399736681349066</v>
      </c>
      <c r="E50" s="31"/>
      <c r="F50" s="31"/>
      <c r="G50" s="31"/>
    </row>
    <row r="51" spans="1:7" ht="15.75">
      <c r="A51" s="28">
        <v>1841</v>
      </c>
      <c r="B51" s="41">
        <v>343.9</v>
      </c>
      <c r="C51" s="32">
        <f t="shared" si="2"/>
        <v>1.2321936999999998</v>
      </c>
      <c r="D51" s="31">
        <f t="shared" si="3"/>
        <v>0.03961655467318265</v>
      </c>
      <c r="E51" s="31"/>
      <c r="F51" s="31"/>
      <c r="G51" s="31"/>
    </row>
    <row r="52" spans="1:7" ht="15.75">
      <c r="A52" s="28">
        <v>1842</v>
      </c>
      <c r="B52" s="41">
        <v>340.7</v>
      </c>
      <c r="C52" s="32">
        <f t="shared" si="2"/>
        <v>1.2207281</v>
      </c>
      <c r="D52" s="31">
        <f t="shared" si="3"/>
        <v>0.03924792142237083</v>
      </c>
      <c r="E52" s="31"/>
      <c r="F52" s="31"/>
      <c r="G52" s="31"/>
    </row>
    <row r="53" spans="1:7" ht="15.75">
      <c r="A53" s="28">
        <v>1843</v>
      </c>
      <c r="B53" s="41">
        <v>339.1</v>
      </c>
      <c r="C53" s="32">
        <f t="shared" si="2"/>
        <v>1.2149953</v>
      </c>
      <c r="D53" s="31">
        <f t="shared" si="3"/>
        <v>0.03906360479696492</v>
      </c>
      <c r="E53" s="31"/>
      <c r="F53" s="31"/>
      <c r="G53" s="31"/>
    </row>
    <row r="54" spans="1:7" ht="15.75">
      <c r="A54" s="28">
        <v>1844</v>
      </c>
      <c r="B54" s="41">
        <v>342.3</v>
      </c>
      <c r="C54" s="32">
        <f t="shared" si="2"/>
        <v>1.2264609</v>
      </c>
      <c r="D54" s="31">
        <f t="shared" si="3"/>
        <v>0.039432238047776735</v>
      </c>
      <c r="E54" s="31"/>
      <c r="F54" s="31"/>
      <c r="G54" s="31"/>
    </row>
    <row r="55" spans="1:7" ht="15.75">
      <c r="A55" s="28">
        <v>1845</v>
      </c>
      <c r="B55" s="41">
        <v>339.1</v>
      </c>
      <c r="C55" s="32">
        <f t="shared" si="2"/>
        <v>1.2149953</v>
      </c>
      <c r="D55" s="31">
        <f t="shared" si="3"/>
        <v>0.03906360479696492</v>
      </c>
      <c r="E55" s="31"/>
      <c r="F55" s="31"/>
      <c r="G55" s="31"/>
    </row>
    <row r="56" spans="1:7" ht="15.75">
      <c r="A56" s="28">
        <v>1846</v>
      </c>
      <c r="B56" s="41">
        <v>340.7</v>
      </c>
      <c r="C56" s="32">
        <f t="shared" si="2"/>
        <v>1.2207281</v>
      </c>
      <c r="D56" s="31">
        <f t="shared" si="3"/>
        <v>0.03924792142237083</v>
      </c>
      <c r="E56" s="31"/>
      <c r="F56" s="31"/>
      <c r="G56" s="31"/>
    </row>
    <row r="57" spans="1:7" ht="15.75">
      <c r="A57" s="28">
        <v>1847</v>
      </c>
      <c r="B57" s="41">
        <v>342.3</v>
      </c>
      <c r="C57" s="32">
        <f t="shared" si="2"/>
        <v>1.2264609</v>
      </c>
      <c r="D57" s="31">
        <f t="shared" si="3"/>
        <v>0.039432238047776735</v>
      </c>
      <c r="E57" s="31"/>
      <c r="F57" s="31"/>
      <c r="G57" s="31"/>
    </row>
    <row r="58" spans="1:7" ht="15.75">
      <c r="A58" s="28">
        <v>1848</v>
      </c>
      <c r="B58" s="41">
        <v>342.3</v>
      </c>
      <c r="C58" s="32">
        <f t="shared" si="2"/>
        <v>1.2264609</v>
      </c>
      <c r="D58" s="31">
        <f t="shared" si="3"/>
        <v>0.039432238047776735</v>
      </c>
      <c r="E58" s="31"/>
      <c r="F58" s="31"/>
      <c r="G58" s="31"/>
    </row>
    <row r="59" spans="1:7" ht="15.75">
      <c r="A59" s="28">
        <v>1849</v>
      </c>
      <c r="B59" s="41">
        <v>343.9</v>
      </c>
      <c r="C59" s="32">
        <f t="shared" si="2"/>
        <v>1.2321936999999998</v>
      </c>
      <c r="D59" s="31">
        <f t="shared" si="3"/>
        <v>0.03961655467318265</v>
      </c>
      <c r="E59" s="31"/>
      <c r="F59" s="31"/>
      <c r="G59" s="31"/>
    </row>
    <row r="60" spans="1:7" ht="15.75">
      <c r="A60" s="28">
        <v>1850</v>
      </c>
      <c r="B60" s="41">
        <v>345.5</v>
      </c>
      <c r="C60" s="32">
        <f t="shared" si="2"/>
        <v>1.2379265000000002</v>
      </c>
      <c r="D60" s="31">
        <f t="shared" si="3"/>
        <v>0.039800871298588565</v>
      </c>
      <c r="E60" s="31"/>
      <c r="F60" s="31"/>
      <c r="G60" s="31"/>
    </row>
    <row r="61" spans="1:7" ht="15.75">
      <c r="A61" s="28">
        <v>1851</v>
      </c>
      <c r="B61" s="41">
        <v>350.8</v>
      </c>
      <c r="C61" s="32">
        <f t="shared" si="2"/>
        <v>1.2569164</v>
      </c>
      <c r="D61" s="31">
        <f t="shared" si="3"/>
        <v>0.04041142012024563</v>
      </c>
      <c r="E61" s="31"/>
      <c r="F61" s="31"/>
      <c r="G61" s="31"/>
    </row>
    <row r="62" spans="1:7" ht="15.75">
      <c r="A62" s="28">
        <v>1852</v>
      </c>
      <c r="B62" s="41">
        <v>348.2</v>
      </c>
      <c r="C62" s="32">
        <f t="shared" si="2"/>
        <v>1.2476006</v>
      </c>
      <c r="D62" s="31">
        <f t="shared" si="3"/>
        <v>0.04011190560396103</v>
      </c>
      <c r="E62" s="31"/>
      <c r="F62" s="31"/>
      <c r="G62" s="31"/>
    </row>
    <row r="63" spans="1:7" ht="15.75">
      <c r="A63" s="28">
        <v>1853</v>
      </c>
      <c r="B63" s="41">
        <v>353.4</v>
      </c>
      <c r="C63" s="32">
        <f t="shared" si="2"/>
        <v>1.2662322</v>
      </c>
      <c r="D63" s="31">
        <f t="shared" si="3"/>
        <v>0.040710934636530235</v>
      </c>
      <c r="E63" s="31"/>
      <c r="F63" s="31"/>
      <c r="G63" s="31"/>
    </row>
    <row r="64" spans="1:7" ht="15.75">
      <c r="A64" s="28">
        <v>1854</v>
      </c>
      <c r="B64" s="41">
        <v>353.4</v>
      </c>
      <c r="C64" s="32">
        <f t="shared" si="2"/>
        <v>1.2662322</v>
      </c>
      <c r="D64" s="31">
        <f t="shared" si="3"/>
        <v>0.040710934636530235</v>
      </c>
      <c r="E64" s="31"/>
      <c r="F64" s="31"/>
      <c r="G64" s="31"/>
    </row>
    <row r="65" spans="1:7" ht="15.75">
      <c r="A65" s="28">
        <v>1855</v>
      </c>
      <c r="B65" s="41">
        <v>350.8</v>
      </c>
      <c r="C65" s="32">
        <f t="shared" si="2"/>
        <v>1.2569164</v>
      </c>
      <c r="D65" s="31">
        <f t="shared" si="3"/>
        <v>0.04041142012024563</v>
      </c>
      <c r="E65" s="31"/>
      <c r="F65" s="31"/>
      <c r="G65" s="31"/>
    </row>
    <row r="66" spans="1:7" ht="15.75">
      <c r="A66" s="28">
        <v>1856</v>
      </c>
      <c r="B66" s="41">
        <v>350.8</v>
      </c>
      <c r="C66" s="32">
        <f t="shared" si="2"/>
        <v>1.2569164</v>
      </c>
      <c r="D66" s="31">
        <f t="shared" si="3"/>
        <v>0.04041142012024563</v>
      </c>
      <c r="E66" s="31"/>
      <c r="F66" s="31"/>
      <c r="G66" s="31"/>
    </row>
    <row r="67" spans="1:7" ht="15.75">
      <c r="A67" s="28">
        <v>1857</v>
      </c>
      <c r="B67" s="41">
        <v>353.4</v>
      </c>
      <c r="C67" s="32">
        <f t="shared" si="2"/>
        <v>1.2662322</v>
      </c>
      <c r="D67" s="31">
        <f t="shared" si="3"/>
        <v>0.040710934636530235</v>
      </c>
      <c r="E67" s="31"/>
      <c r="F67" s="31"/>
      <c r="G67" s="31"/>
    </row>
    <row r="68" spans="1:7" ht="15.75">
      <c r="A68" s="28">
        <v>1858</v>
      </c>
      <c r="B68" s="41">
        <v>350.8</v>
      </c>
      <c r="C68" s="32">
        <f t="shared" si="2"/>
        <v>1.2569164</v>
      </c>
      <c r="D68" s="31">
        <f t="shared" si="3"/>
        <v>0.04041142012024563</v>
      </c>
      <c r="E68" s="31"/>
      <c r="F68" s="31"/>
      <c r="G68" s="31"/>
    </row>
    <row r="69" spans="1:7" ht="15.75">
      <c r="A69" s="28">
        <v>1859</v>
      </c>
      <c r="B69" s="41">
        <v>356</v>
      </c>
      <c r="C69" s="32">
        <f t="shared" si="2"/>
        <v>1.2755480000000001</v>
      </c>
      <c r="D69" s="31">
        <f t="shared" si="3"/>
        <v>0.04101044915281484</v>
      </c>
      <c r="E69" s="31"/>
      <c r="F69" s="31"/>
      <c r="G69" s="31"/>
    </row>
    <row r="70" spans="1:7" ht="15.75">
      <c r="A70" s="28">
        <v>1860</v>
      </c>
      <c r="B70" s="41">
        <v>353.4</v>
      </c>
      <c r="C70" s="32">
        <f t="shared" si="2"/>
        <v>1.2662322</v>
      </c>
      <c r="D70" s="31">
        <f t="shared" si="3"/>
        <v>0.040710934636530235</v>
      </c>
      <c r="E70" s="31"/>
      <c r="F70" s="31"/>
      <c r="G70" s="31"/>
    </row>
    <row r="71" spans="1:7" ht="15.75">
      <c r="A71" s="28">
        <v>1861</v>
      </c>
      <c r="B71" s="41">
        <v>348.2</v>
      </c>
      <c r="C71" s="32">
        <f t="shared" si="2"/>
        <v>1.2476006</v>
      </c>
      <c r="D71" s="31">
        <f t="shared" si="3"/>
        <v>0.04011190560396103</v>
      </c>
      <c r="E71" s="31"/>
      <c r="F71" s="31"/>
      <c r="G71" s="31"/>
    </row>
    <row r="72" spans="1:7" ht="15.75">
      <c r="A72" s="28">
        <v>1862</v>
      </c>
      <c r="B72" s="41">
        <v>353.4</v>
      </c>
      <c r="C72" s="32">
        <f t="shared" si="2"/>
        <v>1.2662322</v>
      </c>
      <c r="D72" s="31">
        <f t="shared" si="3"/>
        <v>0.040710934636530235</v>
      </c>
      <c r="E72" s="31"/>
      <c r="F72" s="31"/>
      <c r="G72" s="31"/>
    </row>
    <row r="73" spans="1:7" ht="15.75">
      <c r="A73" s="28">
        <v>1863</v>
      </c>
      <c r="B73" s="41">
        <v>352.1</v>
      </c>
      <c r="C73" s="32">
        <f t="shared" si="2"/>
        <v>1.2615743000000001</v>
      </c>
      <c r="D73" s="31">
        <f t="shared" si="3"/>
        <v>0.04056117737838794</v>
      </c>
      <c r="E73" s="31"/>
      <c r="F73" s="31"/>
      <c r="G73" s="31"/>
    </row>
    <row r="74" spans="1:7" ht="15.75">
      <c r="A74" s="28">
        <v>1864</v>
      </c>
      <c r="B74" s="41">
        <v>352.1</v>
      </c>
      <c r="C74" s="32">
        <f aca="true" t="shared" si="4" ref="C74:C105">+B74/100*$C$9</f>
        <v>1.2615743000000001</v>
      </c>
      <c r="D74" s="31">
        <f aca="true" t="shared" si="5" ref="D74:D105">+C74/$D$9</f>
        <v>0.04056117737838794</v>
      </c>
      <c r="E74" s="31"/>
      <c r="F74" s="31"/>
      <c r="G74" s="31"/>
    </row>
    <row r="75" spans="1:7" ht="15.75">
      <c r="A75" s="28">
        <v>1865</v>
      </c>
      <c r="B75" s="41">
        <v>350</v>
      </c>
      <c r="C75" s="32">
        <f t="shared" si="4"/>
        <v>1.25405</v>
      </c>
      <c r="D75" s="31">
        <f t="shared" si="5"/>
        <v>0.04031926180754268</v>
      </c>
      <c r="E75" s="31"/>
      <c r="F75" s="31"/>
      <c r="G75" s="31"/>
    </row>
    <row r="76" spans="1:7" ht="15.75">
      <c r="A76" s="28">
        <v>1866</v>
      </c>
      <c r="B76" s="41">
        <v>350.5</v>
      </c>
      <c r="C76" s="32">
        <f t="shared" si="4"/>
        <v>1.2558415</v>
      </c>
      <c r="D76" s="31">
        <f t="shared" si="5"/>
        <v>0.040376860752982024</v>
      </c>
      <c r="E76" s="31"/>
      <c r="F76" s="31"/>
      <c r="G76" s="31"/>
    </row>
    <row r="77" spans="1:7" ht="15.75">
      <c r="A77" s="28">
        <v>1867</v>
      </c>
      <c r="B77" s="41">
        <v>348.2</v>
      </c>
      <c r="C77" s="32">
        <f t="shared" si="4"/>
        <v>1.2476006</v>
      </c>
      <c r="D77" s="31">
        <f t="shared" si="5"/>
        <v>0.04011190560396103</v>
      </c>
      <c r="E77" s="31"/>
      <c r="F77" s="31"/>
      <c r="G77" s="31"/>
    </row>
    <row r="78" spans="1:7" ht="15.75">
      <c r="A78" s="28">
        <v>1868</v>
      </c>
      <c r="B78" s="41">
        <v>347.1</v>
      </c>
      <c r="C78" s="32">
        <f t="shared" si="4"/>
        <v>1.2436593</v>
      </c>
      <c r="D78" s="31">
        <f t="shared" si="5"/>
        <v>0.03998518792399447</v>
      </c>
      <c r="E78" s="31"/>
      <c r="F78" s="31"/>
      <c r="G78" s="31"/>
    </row>
    <row r="79" spans="1:7" ht="15.75">
      <c r="A79" s="28">
        <v>1869</v>
      </c>
      <c r="B79" s="41">
        <v>346.9</v>
      </c>
      <c r="C79" s="32">
        <f t="shared" si="4"/>
        <v>1.2429427</v>
      </c>
      <c r="D79" s="31">
        <f t="shared" si="5"/>
        <v>0.03996214834581873</v>
      </c>
      <c r="E79" s="31"/>
      <c r="F79" s="31"/>
      <c r="G79" s="31"/>
    </row>
    <row r="80" spans="1:7" ht="15.75">
      <c r="A80" s="28">
        <v>1870</v>
      </c>
      <c r="B80" s="41">
        <v>347.6</v>
      </c>
      <c r="C80" s="32">
        <f t="shared" si="4"/>
        <v>1.2454508000000002</v>
      </c>
      <c r="D80" s="31">
        <f t="shared" si="5"/>
        <v>0.04004278686943382</v>
      </c>
      <c r="E80" s="31"/>
      <c r="F80" s="31"/>
      <c r="G80" s="31"/>
    </row>
    <row r="81" spans="1:7" ht="15.75">
      <c r="A81" s="28">
        <v>1871</v>
      </c>
      <c r="B81" s="41">
        <v>346.9</v>
      </c>
      <c r="C81" s="32">
        <f t="shared" si="4"/>
        <v>1.2429427</v>
      </c>
      <c r="D81" s="31">
        <f t="shared" si="5"/>
        <v>0.03996214834581873</v>
      </c>
      <c r="E81" s="31"/>
      <c r="F81" s="31"/>
      <c r="G81" s="31"/>
    </row>
    <row r="82" spans="1:7" ht="15.75">
      <c r="A82" s="28">
        <v>1872</v>
      </c>
      <c r="B82" s="41">
        <v>346.1</v>
      </c>
      <c r="C82" s="32">
        <f t="shared" si="4"/>
        <v>1.2400763000000001</v>
      </c>
      <c r="D82" s="31">
        <f t="shared" si="5"/>
        <v>0.03986999003311578</v>
      </c>
      <c r="E82" s="31"/>
      <c r="F82" s="31"/>
      <c r="G82" s="31"/>
    </row>
    <row r="83" spans="1:7" ht="15.75">
      <c r="A83" s="28">
        <v>1873</v>
      </c>
      <c r="B83" s="41">
        <v>339.5</v>
      </c>
      <c r="C83" s="32">
        <f t="shared" si="4"/>
        <v>1.2164285000000001</v>
      </c>
      <c r="D83" s="31">
        <f t="shared" si="5"/>
        <v>0.039109683953316404</v>
      </c>
      <c r="E83" s="31"/>
      <c r="F83" s="31"/>
      <c r="G83" s="31"/>
    </row>
    <row r="84" spans="1:7" ht="15.75">
      <c r="A84" s="28">
        <v>1874</v>
      </c>
      <c r="B84" s="41">
        <v>334.6</v>
      </c>
      <c r="C84" s="32">
        <f t="shared" si="4"/>
        <v>1.1988718</v>
      </c>
      <c r="D84" s="31">
        <f t="shared" si="5"/>
        <v>0.038545214288010804</v>
      </c>
      <c r="E84" s="31"/>
      <c r="F84" s="31"/>
      <c r="G84" s="31"/>
    </row>
    <row r="85" spans="1:7" ht="15.75">
      <c r="A85" s="28">
        <v>1875</v>
      </c>
      <c r="B85" s="41">
        <v>324.6</v>
      </c>
      <c r="C85" s="32">
        <f t="shared" si="4"/>
        <v>1.1630418000000002</v>
      </c>
      <c r="D85" s="31">
        <f t="shared" si="5"/>
        <v>0.03739323537922387</v>
      </c>
      <c r="E85" s="31"/>
      <c r="F85" s="31"/>
      <c r="G85" s="31"/>
    </row>
    <row r="86" spans="1:7" ht="15.75">
      <c r="A86" s="28">
        <v>1876</v>
      </c>
      <c r="B86" s="41">
        <v>303.7</v>
      </c>
      <c r="C86" s="32">
        <f t="shared" si="4"/>
        <v>1.0881571</v>
      </c>
      <c r="D86" s="31">
        <f t="shared" si="5"/>
        <v>0.03498559945985918</v>
      </c>
      <c r="E86" s="31"/>
      <c r="F86" s="31"/>
      <c r="G86" s="31"/>
    </row>
    <row r="87" spans="1:7" ht="15.75">
      <c r="A87" s="28">
        <v>1877</v>
      </c>
      <c r="B87" s="41">
        <v>314.1</v>
      </c>
      <c r="C87" s="32">
        <f t="shared" si="4"/>
        <v>1.1254203</v>
      </c>
      <c r="D87" s="31">
        <f t="shared" si="5"/>
        <v>0.03618365752499759</v>
      </c>
      <c r="E87" s="31"/>
      <c r="F87" s="31"/>
      <c r="G87" s="31"/>
    </row>
    <row r="88" spans="1:7" ht="15.75">
      <c r="A88" s="28">
        <v>1878</v>
      </c>
      <c r="B88" s="41">
        <v>301</v>
      </c>
      <c r="C88" s="32">
        <f t="shared" si="4"/>
        <v>1.0784829999999999</v>
      </c>
      <c r="D88" s="31">
        <f t="shared" si="5"/>
        <v>0.0346745651544867</v>
      </c>
      <c r="E88" s="31"/>
      <c r="F88" s="31"/>
      <c r="G88" s="31"/>
    </row>
    <row r="89" spans="1:7" ht="15.75">
      <c r="A89" s="28">
        <v>1879</v>
      </c>
      <c r="B89" s="41">
        <v>293.2</v>
      </c>
      <c r="C89" s="32">
        <f t="shared" si="4"/>
        <v>1.0505356</v>
      </c>
      <c r="D89" s="31">
        <f t="shared" si="5"/>
        <v>0.033776021605632894</v>
      </c>
      <c r="E89" s="31"/>
      <c r="F89" s="31"/>
      <c r="G89" s="31"/>
    </row>
    <row r="90" spans="1:7" ht="15.75">
      <c r="A90" s="28">
        <v>1880</v>
      </c>
      <c r="B90" s="41">
        <v>301</v>
      </c>
      <c r="C90" s="32">
        <f t="shared" si="4"/>
        <v>1.0784829999999999</v>
      </c>
      <c r="D90" s="31">
        <f t="shared" si="5"/>
        <v>0.0346745651544867</v>
      </c>
      <c r="E90" s="31"/>
      <c r="F90" s="31"/>
      <c r="G90" s="31"/>
    </row>
    <row r="91" spans="1:7" ht="15.75">
      <c r="A91" s="28">
        <v>1881</v>
      </c>
      <c r="B91" s="41">
        <v>295.8</v>
      </c>
      <c r="C91" s="32">
        <f t="shared" si="4"/>
        <v>1.0598514</v>
      </c>
      <c r="D91" s="31">
        <f t="shared" si="5"/>
        <v>0.0340755361219175</v>
      </c>
      <c r="E91" s="31"/>
      <c r="F91" s="31"/>
      <c r="G91" s="31"/>
    </row>
    <row r="92" spans="1:7" ht="15.75">
      <c r="A92" s="28">
        <v>1882</v>
      </c>
      <c r="B92" s="41">
        <v>298.4</v>
      </c>
      <c r="C92" s="32">
        <f t="shared" si="4"/>
        <v>1.0691672</v>
      </c>
      <c r="D92" s="31">
        <f t="shared" si="5"/>
        <v>0.034375050638202106</v>
      </c>
      <c r="E92" s="31"/>
      <c r="F92" s="31"/>
      <c r="G92" s="31"/>
    </row>
    <row r="93" spans="1:7" ht="15.75">
      <c r="A93" s="28">
        <v>1883</v>
      </c>
      <c r="B93" s="41">
        <v>290.6</v>
      </c>
      <c r="C93" s="32">
        <f t="shared" si="4"/>
        <v>1.0412198000000001</v>
      </c>
      <c r="D93" s="31">
        <f t="shared" si="5"/>
        <v>0.033476507089348295</v>
      </c>
      <c r="E93" s="31"/>
      <c r="F93" s="31"/>
      <c r="G93" s="31"/>
    </row>
    <row r="94" spans="1:7" ht="15.75">
      <c r="A94" s="28">
        <v>1884</v>
      </c>
      <c r="B94" s="41">
        <v>290.6</v>
      </c>
      <c r="C94" s="32">
        <f t="shared" si="4"/>
        <v>1.0412198000000001</v>
      </c>
      <c r="D94" s="31">
        <f t="shared" si="5"/>
        <v>0.033476507089348295</v>
      </c>
      <c r="E94" s="31"/>
      <c r="F94" s="31"/>
      <c r="G94" s="31"/>
    </row>
    <row r="95" spans="1:7" ht="15.75">
      <c r="A95" s="28">
        <v>1885</v>
      </c>
      <c r="B95" s="41">
        <v>280.1</v>
      </c>
      <c r="C95" s="32">
        <f t="shared" si="4"/>
        <v>1.0035983000000002</v>
      </c>
      <c r="D95" s="31">
        <f t="shared" si="5"/>
        <v>0.03226692923512202</v>
      </c>
      <c r="E95" s="31"/>
      <c r="F95" s="31"/>
      <c r="G95" s="31"/>
    </row>
    <row r="96" spans="1:7" ht="15.75">
      <c r="A96" s="28">
        <v>1886</v>
      </c>
      <c r="B96" s="41">
        <v>259.2</v>
      </c>
      <c r="C96" s="32">
        <f t="shared" si="4"/>
        <v>0.9287136</v>
      </c>
      <c r="D96" s="31">
        <f t="shared" si="5"/>
        <v>0.02985929331575732</v>
      </c>
      <c r="E96" s="31"/>
      <c r="F96" s="31"/>
      <c r="G96" s="31"/>
    </row>
    <row r="97" spans="1:7" ht="15.75">
      <c r="A97" s="28">
        <v>1887</v>
      </c>
      <c r="B97" s="41">
        <v>256.5</v>
      </c>
      <c r="C97" s="32">
        <f t="shared" si="4"/>
        <v>0.9190395</v>
      </c>
      <c r="D97" s="31">
        <f t="shared" si="5"/>
        <v>0.02954825901038485</v>
      </c>
      <c r="E97" s="31"/>
      <c r="F97" s="31"/>
      <c r="G97" s="31"/>
    </row>
    <row r="98" spans="1:7" ht="15.75">
      <c r="A98" s="28">
        <v>1888</v>
      </c>
      <c r="B98" s="41">
        <v>246.1</v>
      </c>
      <c r="C98" s="32">
        <f t="shared" si="4"/>
        <v>0.8817763</v>
      </c>
      <c r="D98" s="31">
        <f t="shared" si="5"/>
        <v>0.028350200945246436</v>
      </c>
      <c r="E98" s="31"/>
      <c r="F98" s="31"/>
      <c r="G98" s="31"/>
    </row>
    <row r="99" spans="1:7" ht="15.75">
      <c r="A99" s="28">
        <v>1889</v>
      </c>
      <c r="B99" s="41">
        <v>246.1</v>
      </c>
      <c r="C99" s="32">
        <f t="shared" si="4"/>
        <v>0.8817763</v>
      </c>
      <c r="D99" s="31">
        <f t="shared" si="5"/>
        <v>0.028350200945246436</v>
      </c>
      <c r="E99" s="31"/>
      <c r="F99" s="31"/>
      <c r="G99" s="31"/>
    </row>
    <row r="100" spans="1:7" ht="15.75">
      <c r="A100" s="28">
        <v>1890</v>
      </c>
      <c r="B100" s="41">
        <v>274.9</v>
      </c>
      <c r="C100" s="32">
        <f t="shared" si="4"/>
        <v>0.9849666999999999</v>
      </c>
      <c r="D100" s="31">
        <f t="shared" si="5"/>
        <v>0.0316679002025528</v>
      </c>
      <c r="E100" s="31"/>
      <c r="F100" s="31"/>
      <c r="G100" s="31"/>
    </row>
    <row r="101" spans="1:7" ht="15.75">
      <c r="A101" s="28">
        <v>1891</v>
      </c>
      <c r="B101" s="41">
        <v>259.2</v>
      </c>
      <c r="C101" s="32">
        <f t="shared" si="4"/>
        <v>0.9287136</v>
      </c>
      <c r="D101" s="31">
        <f t="shared" si="5"/>
        <v>0.02985929331575732</v>
      </c>
      <c r="E101" s="31"/>
      <c r="F101" s="31"/>
      <c r="G101" s="31"/>
    </row>
    <row r="102" spans="1:7" ht="15.75">
      <c r="A102" s="28">
        <v>1892</v>
      </c>
      <c r="B102" s="41">
        <v>227.7</v>
      </c>
      <c r="C102" s="32">
        <f t="shared" si="4"/>
        <v>0.8158490999999999</v>
      </c>
      <c r="D102" s="31">
        <f t="shared" si="5"/>
        <v>0.026230559753078475</v>
      </c>
      <c r="E102" s="31"/>
      <c r="F102" s="31"/>
      <c r="G102" s="31"/>
    </row>
    <row r="103" spans="1:7" ht="15.75">
      <c r="A103" s="28">
        <v>1893</v>
      </c>
      <c r="B103" s="41">
        <v>204.2</v>
      </c>
      <c r="C103" s="32">
        <f t="shared" si="4"/>
        <v>0.7316486</v>
      </c>
      <c r="D103" s="31">
        <f t="shared" si="5"/>
        <v>0.023523409317429186</v>
      </c>
      <c r="E103" s="31"/>
      <c r="F103" s="31"/>
      <c r="G103" s="31"/>
    </row>
    <row r="104" spans="1:7" ht="15.75">
      <c r="A104" s="28">
        <v>1894</v>
      </c>
      <c r="B104" s="41">
        <v>164.9</v>
      </c>
      <c r="C104" s="32">
        <f t="shared" si="4"/>
        <v>0.5908367</v>
      </c>
      <c r="D104" s="31">
        <f t="shared" si="5"/>
        <v>0.018996132205896535</v>
      </c>
      <c r="E104" s="31"/>
      <c r="F104" s="31"/>
      <c r="G104" s="31"/>
    </row>
    <row r="105" spans="1:7" ht="15.75">
      <c r="A105" s="28">
        <v>1895</v>
      </c>
      <c r="B105" s="41">
        <v>170.2</v>
      </c>
      <c r="C105" s="32">
        <f t="shared" si="4"/>
        <v>0.6098266</v>
      </c>
      <c r="D105" s="31">
        <f t="shared" si="5"/>
        <v>0.01960668102755361</v>
      </c>
      <c r="E105" s="31"/>
      <c r="F105" s="31"/>
      <c r="G105" s="31"/>
    </row>
    <row r="106" spans="1:7" ht="15.75">
      <c r="A106" s="28">
        <v>1896</v>
      </c>
      <c r="B106" s="41">
        <v>178</v>
      </c>
      <c r="C106" s="32">
        <f aca="true" t="shared" si="6" ref="C106:C137">+B106/100*$C$9</f>
        <v>0.6377740000000001</v>
      </c>
      <c r="D106" s="31">
        <f aca="true" t="shared" si="7" ref="D106:D137">+C106/$D$9</f>
        <v>0.02050522457640742</v>
      </c>
      <c r="E106" s="31"/>
      <c r="F106" s="31"/>
      <c r="G106" s="31"/>
    </row>
    <row r="107" spans="1:7" ht="15.75">
      <c r="A107" s="28">
        <v>1897</v>
      </c>
      <c r="B107" s="41">
        <v>157.1</v>
      </c>
      <c r="C107" s="32">
        <f t="shared" si="6"/>
        <v>0.5628893</v>
      </c>
      <c r="D107" s="31">
        <f t="shared" si="7"/>
        <v>0.01809758865704273</v>
      </c>
      <c r="E107" s="31"/>
      <c r="F107" s="31"/>
      <c r="G107" s="31"/>
    </row>
    <row r="108" spans="1:7" ht="15.75">
      <c r="A108" s="28">
        <v>1898</v>
      </c>
      <c r="B108" s="41">
        <v>152.6</v>
      </c>
      <c r="C108" s="32">
        <f t="shared" si="6"/>
        <v>0.5467658</v>
      </c>
      <c r="D108" s="31">
        <f t="shared" si="7"/>
        <v>0.017579198148088608</v>
      </c>
      <c r="E108" s="31"/>
      <c r="F108" s="31"/>
      <c r="G108" s="31"/>
    </row>
    <row r="109" spans="1:7" ht="15.75">
      <c r="A109" s="28">
        <v>1899</v>
      </c>
      <c r="B109" s="41">
        <v>156</v>
      </c>
      <c r="C109" s="32">
        <f t="shared" si="6"/>
        <v>0.558948</v>
      </c>
      <c r="D109" s="31">
        <f t="shared" si="7"/>
        <v>0.017970870977076166</v>
      </c>
      <c r="E109" s="31"/>
      <c r="F109" s="31"/>
      <c r="G109" s="31"/>
    </row>
    <row r="110" spans="1:7" ht="15.75">
      <c r="A110" s="28">
        <v>1900</v>
      </c>
      <c r="B110" s="41">
        <v>160.5</v>
      </c>
      <c r="C110" s="32">
        <f t="shared" si="6"/>
        <v>0.5750715</v>
      </c>
      <c r="D110" s="31">
        <f t="shared" si="7"/>
        <v>0.018489261486030285</v>
      </c>
      <c r="E110" s="31"/>
      <c r="F110" s="31"/>
      <c r="G110" s="31"/>
    </row>
    <row r="111" spans="1:7" ht="15.75">
      <c r="A111" s="28">
        <v>1901</v>
      </c>
      <c r="B111" s="41">
        <v>154.5</v>
      </c>
      <c r="C111" s="32">
        <f t="shared" si="6"/>
        <v>0.5535734999999999</v>
      </c>
      <c r="D111" s="31">
        <f t="shared" si="7"/>
        <v>0.017798074140758124</v>
      </c>
      <c r="E111" s="31"/>
      <c r="F111" s="31"/>
      <c r="G111" s="31"/>
    </row>
    <row r="112" spans="1:7" ht="15.75">
      <c r="A112" s="28">
        <v>1902</v>
      </c>
      <c r="B112" s="41">
        <v>136.6</v>
      </c>
      <c r="C112" s="32">
        <f t="shared" si="6"/>
        <v>0.4894378</v>
      </c>
      <c r="D112" s="31">
        <f t="shared" si="7"/>
        <v>0.015736031894029515</v>
      </c>
      <c r="E112" s="31"/>
      <c r="F112" s="31"/>
      <c r="G112" s="31"/>
    </row>
    <row r="113" spans="1:7" ht="15.75">
      <c r="A113" s="28">
        <v>1903</v>
      </c>
      <c r="B113" s="41">
        <v>140.3</v>
      </c>
      <c r="C113" s="32">
        <f t="shared" si="6"/>
        <v>0.5026949000000001</v>
      </c>
      <c r="D113" s="31">
        <f t="shared" si="7"/>
        <v>0.01616226409028068</v>
      </c>
      <c r="E113" s="31"/>
      <c r="F113" s="31"/>
      <c r="G113" s="31"/>
    </row>
    <row r="114" spans="1:7" ht="15.75">
      <c r="A114" s="28">
        <v>1904</v>
      </c>
      <c r="B114" s="41">
        <v>149.7</v>
      </c>
      <c r="C114" s="32">
        <f t="shared" si="6"/>
        <v>0.5363751</v>
      </c>
      <c r="D114" s="31">
        <f t="shared" si="7"/>
        <v>0.017245124264540397</v>
      </c>
      <c r="E114" s="31"/>
      <c r="F114" s="31"/>
      <c r="G114" s="31"/>
    </row>
    <row r="115" spans="1:7" ht="15.75">
      <c r="A115" s="28">
        <v>1905</v>
      </c>
      <c r="B115" s="41">
        <v>158.1</v>
      </c>
      <c r="C115" s="32">
        <f t="shared" si="6"/>
        <v>0.5664723</v>
      </c>
      <c r="D115" s="31">
        <f t="shared" si="7"/>
        <v>0.01821278654792142</v>
      </c>
      <c r="E115" s="31"/>
      <c r="F115" s="31"/>
      <c r="G115" s="31"/>
    </row>
    <row r="116" spans="1:7" ht="15.75">
      <c r="A116" s="28">
        <v>1906</v>
      </c>
      <c r="B116" s="41">
        <v>174.9</v>
      </c>
      <c r="C116" s="32">
        <f t="shared" si="6"/>
        <v>0.6266667</v>
      </c>
      <c r="D116" s="31">
        <f t="shared" si="7"/>
        <v>0.02014811111468347</v>
      </c>
      <c r="E116" s="31"/>
      <c r="F116" s="31"/>
      <c r="G116" s="31"/>
    </row>
    <row r="117" spans="1:7" ht="15.75">
      <c r="A117" s="28">
        <v>1907</v>
      </c>
      <c r="B117" s="41">
        <v>170.7</v>
      </c>
      <c r="C117" s="32">
        <f t="shared" si="6"/>
        <v>0.6116180999999999</v>
      </c>
      <c r="D117" s="31">
        <f t="shared" si="7"/>
        <v>0.019664279972992957</v>
      </c>
      <c r="E117" s="31"/>
      <c r="F117" s="31"/>
      <c r="G117" s="31"/>
    </row>
    <row r="118" spans="1:7" ht="15.75">
      <c r="A118" s="28">
        <v>1908</v>
      </c>
      <c r="B118" s="41">
        <v>138.5</v>
      </c>
      <c r="C118" s="32">
        <f t="shared" si="6"/>
        <v>0.4962455</v>
      </c>
      <c r="D118" s="31">
        <f t="shared" si="7"/>
        <v>0.01595490788669903</v>
      </c>
      <c r="E118" s="31"/>
      <c r="F118" s="31"/>
      <c r="G118" s="31"/>
    </row>
    <row r="119" spans="1:7" ht="15.75">
      <c r="A119" s="28">
        <v>1909</v>
      </c>
      <c r="B119" s="41">
        <v>134.8</v>
      </c>
      <c r="C119" s="32">
        <f t="shared" si="6"/>
        <v>0.48298840000000004</v>
      </c>
      <c r="D119" s="31">
        <f t="shared" si="7"/>
        <v>0.015528675690447868</v>
      </c>
      <c r="E119" s="31"/>
      <c r="F119" s="31"/>
      <c r="G119" s="31"/>
    </row>
    <row r="120" spans="1:7" ht="15.75">
      <c r="A120" s="28">
        <v>1910</v>
      </c>
      <c r="B120" s="41">
        <v>140.1</v>
      </c>
      <c r="C120" s="32">
        <f t="shared" si="6"/>
        <v>0.5019783</v>
      </c>
      <c r="D120" s="31">
        <f t="shared" si="7"/>
        <v>0.01613922451210494</v>
      </c>
      <c r="E120" s="31"/>
      <c r="F120" s="31"/>
      <c r="G120" s="31"/>
    </row>
    <row r="121" spans="1:7" ht="15.75">
      <c r="A121" s="28">
        <v>1911</v>
      </c>
      <c r="B121" s="41">
        <v>139.5</v>
      </c>
      <c r="C121" s="32">
        <f t="shared" si="6"/>
        <v>0.4998285</v>
      </c>
      <c r="D121" s="31">
        <f t="shared" si="7"/>
        <v>0.016070105777577726</v>
      </c>
      <c r="E121" s="31"/>
      <c r="F121" s="31"/>
      <c r="G121" s="31"/>
    </row>
    <row r="122" spans="1:7" ht="15.75">
      <c r="A122" s="28">
        <v>1912</v>
      </c>
      <c r="B122" s="41">
        <v>159.2</v>
      </c>
      <c r="C122" s="32">
        <f t="shared" si="6"/>
        <v>0.5704136</v>
      </c>
      <c r="D122" s="31">
        <f t="shared" si="7"/>
        <v>0.018339504227887982</v>
      </c>
      <c r="E122" s="31"/>
      <c r="F122" s="31"/>
      <c r="G122" s="31"/>
    </row>
    <row r="123" spans="1:7" ht="15.75">
      <c r="A123" s="28">
        <v>1913</v>
      </c>
      <c r="B123" s="41">
        <v>156.5</v>
      </c>
      <c r="C123" s="32">
        <f t="shared" si="6"/>
        <v>0.5607395</v>
      </c>
      <c r="D123" s="31">
        <f t="shared" si="7"/>
        <v>0.01802846992251551</v>
      </c>
      <c r="E123" s="31"/>
      <c r="F123" s="31"/>
      <c r="G123" s="31"/>
    </row>
    <row r="124" spans="1:7" ht="15.75">
      <c r="A124" s="28">
        <v>1914</v>
      </c>
      <c r="B124" s="41">
        <v>143.5</v>
      </c>
      <c r="C124" s="32">
        <f t="shared" si="6"/>
        <v>0.5141605</v>
      </c>
      <c r="D124" s="31">
        <f t="shared" si="7"/>
        <v>0.016530897341092497</v>
      </c>
      <c r="E124" s="31"/>
      <c r="F124" s="31"/>
      <c r="G124" s="31"/>
    </row>
    <row r="125" spans="1:7" ht="15.75">
      <c r="A125" s="28">
        <v>1915</v>
      </c>
      <c r="B125" s="41">
        <v>130.1</v>
      </c>
      <c r="C125" s="32">
        <f t="shared" si="6"/>
        <v>0.46614829999999996</v>
      </c>
      <c r="D125" s="31">
        <f t="shared" si="7"/>
        <v>0.014987245603318006</v>
      </c>
      <c r="E125" s="31"/>
      <c r="F125" s="31"/>
      <c r="G125" s="31"/>
    </row>
    <row r="126" spans="1:7" ht="15.75">
      <c r="A126" s="28">
        <v>1916</v>
      </c>
      <c r="B126" s="41">
        <v>172</v>
      </c>
      <c r="C126" s="32">
        <f t="shared" si="6"/>
        <v>0.616276</v>
      </c>
      <c r="D126" s="31">
        <f t="shared" si="7"/>
        <v>0.01981403723113526</v>
      </c>
      <c r="E126" s="31"/>
      <c r="F126" s="31"/>
      <c r="G126" s="31"/>
    </row>
    <row r="127" spans="1:7" ht="15.75">
      <c r="A127" s="28">
        <v>1917</v>
      </c>
      <c r="B127" s="41">
        <v>213.1</v>
      </c>
      <c r="C127" s="32">
        <f t="shared" si="6"/>
        <v>0.7635373</v>
      </c>
      <c r="D127" s="31">
        <f t="shared" si="7"/>
        <v>0.024548670546249558</v>
      </c>
      <c r="E127" s="31"/>
      <c r="F127" s="31"/>
      <c r="G127" s="31"/>
    </row>
    <row r="128" spans="1:7" ht="15.75">
      <c r="A128" s="28">
        <v>1918</v>
      </c>
      <c r="B128" s="41">
        <v>253.4</v>
      </c>
      <c r="C128" s="32">
        <f t="shared" si="6"/>
        <v>0.9079322000000001</v>
      </c>
      <c r="D128" s="31">
        <f t="shared" si="7"/>
        <v>0.029191145548660903</v>
      </c>
      <c r="E128" s="31"/>
      <c r="F128" s="31"/>
      <c r="G128" s="31"/>
    </row>
    <row r="129" spans="1:4" ht="15.75">
      <c r="A129" s="28">
        <v>1919</v>
      </c>
      <c r="B129" s="41">
        <v>290.8</v>
      </c>
      <c r="C129" s="32">
        <f t="shared" si="6"/>
        <v>1.0419364</v>
      </c>
      <c r="D129" s="31">
        <f t="shared" si="7"/>
        <v>0.033499546667524034</v>
      </c>
    </row>
    <row r="130" spans="1:4" ht="15.75">
      <c r="A130" s="28">
        <v>1920</v>
      </c>
      <c r="B130" s="41">
        <v>264.1</v>
      </c>
      <c r="C130" s="32">
        <f t="shared" si="6"/>
        <v>0.9462703</v>
      </c>
      <c r="D130" s="31">
        <f t="shared" si="7"/>
        <v>0.03042376298106292</v>
      </c>
    </row>
    <row r="131" spans="1:4" ht="15.75">
      <c r="A131" s="28">
        <v>1921</v>
      </c>
      <c r="B131" s="41">
        <v>164.1</v>
      </c>
      <c r="C131" s="32">
        <f t="shared" si="6"/>
        <v>0.5879703000000001</v>
      </c>
      <c r="D131" s="31">
        <f t="shared" si="7"/>
        <v>0.018903973893193583</v>
      </c>
    </row>
    <row r="132" spans="1:4" ht="15.75">
      <c r="A132" s="28">
        <v>1922</v>
      </c>
      <c r="B132" s="41">
        <v>176.7</v>
      </c>
      <c r="C132" s="32">
        <f t="shared" si="6"/>
        <v>0.6331161</v>
      </c>
      <c r="D132" s="31">
        <f t="shared" si="7"/>
        <v>0.020355467318265118</v>
      </c>
    </row>
    <row r="133" spans="1:4" ht="15.75">
      <c r="A133" s="28">
        <v>1923</v>
      </c>
      <c r="B133" s="41">
        <v>169.9</v>
      </c>
      <c r="C133" s="32">
        <f t="shared" si="6"/>
        <v>0.6087517</v>
      </c>
      <c r="D133" s="31">
        <f t="shared" si="7"/>
        <v>0.019572121660290005</v>
      </c>
    </row>
    <row r="134" spans="1:4" ht="15.75">
      <c r="A134" s="28">
        <v>1924</v>
      </c>
      <c r="B134" s="41">
        <v>174.9</v>
      </c>
      <c r="C134" s="32">
        <f t="shared" si="6"/>
        <v>0.6266667</v>
      </c>
      <c r="D134" s="31">
        <f t="shared" si="7"/>
        <v>0.02014811111468347</v>
      </c>
    </row>
    <row r="135" spans="1:4" ht="15.75">
      <c r="A135" s="28">
        <v>1925</v>
      </c>
      <c r="B135" s="41">
        <v>180.9</v>
      </c>
      <c r="C135" s="32">
        <f t="shared" si="6"/>
        <v>0.6481647</v>
      </c>
      <c r="D135" s="31">
        <f t="shared" si="7"/>
        <v>0.020839298459955632</v>
      </c>
    </row>
    <row r="136" spans="1:4" ht="15.75">
      <c r="A136" s="28">
        <v>1926</v>
      </c>
      <c r="B136" s="41">
        <v>162.6</v>
      </c>
      <c r="C136" s="32">
        <f t="shared" si="6"/>
        <v>0.5825958</v>
      </c>
      <c r="D136" s="31">
        <f t="shared" si="7"/>
        <v>0.01873117705687554</v>
      </c>
    </row>
    <row r="137" spans="1:4" ht="15.75">
      <c r="A137" s="28">
        <v>1927</v>
      </c>
      <c r="B137" s="41">
        <v>147.6</v>
      </c>
      <c r="C137" s="32">
        <f t="shared" si="6"/>
        <v>0.5288508</v>
      </c>
      <c r="D137" s="31">
        <f t="shared" si="7"/>
        <v>0.01700320869369514</v>
      </c>
    </row>
    <row r="138" spans="1:4" ht="15.75">
      <c r="A138" s="28">
        <v>1928</v>
      </c>
      <c r="B138" s="41">
        <v>152.4</v>
      </c>
      <c r="C138" s="32">
        <f aca="true" t="shared" si="8" ref="C138:C169">+B138/100*$C$9</f>
        <v>0.5460492</v>
      </c>
      <c r="D138" s="31">
        <f aca="true" t="shared" si="9" ref="D138:D169">+C138/$D$9</f>
        <v>0.01755615856991287</v>
      </c>
    </row>
    <row r="139" spans="1:4" ht="15.75">
      <c r="A139" s="28">
        <v>1929</v>
      </c>
      <c r="B139" s="41">
        <v>138.7</v>
      </c>
      <c r="C139" s="32">
        <f t="shared" si="8"/>
        <v>0.49696209999999996</v>
      </c>
      <c r="D139" s="31">
        <f t="shared" si="9"/>
        <v>0.01597794746487477</v>
      </c>
    </row>
    <row r="140" spans="1:4" ht="15.75">
      <c r="A140" s="28">
        <v>1930</v>
      </c>
      <c r="B140" s="41">
        <v>100</v>
      </c>
      <c r="C140" s="32">
        <f t="shared" si="8"/>
        <v>0.3583</v>
      </c>
      <c r="D140" s="31">
        <f t="shared" si="9"/>
        <v>0.011519789087869338</v>
      </c>
    </row>
    <row r="141" spans="1:4" ht="15.75">
      <c r="A141" s="28">
        <v>1931</v>
      </c>
      <c r="B141" s="41">
        <v>75.1</v>
      </c>
      <c r="C141" s="32">
        <f t="shared" si="8"/>
        <v>0.26908329999999997</v>
      </c>
      <c r="D141" s="31">
        <f t="shared" si="9"/>
        <v>0.00865136160498987</v>
      </c>
    </row>
    <row r="142" spans="1:4" ht="15.75">
      <c r="A142" s="28">
        <v>1932</v>
      </c>
      <c r="B142" s="41">
        <v>73</v>
      </c>
      <c r="C142" s="32">
        <f t="shared" si="8"/>
        <v>0.261559</v>
      </c>
      <c r="D142" s="31">
        <f t="shared" si="9"/>
        <v>0.008409446034144615</v>
      </c>
    </row>
    <row r="143" spans="1:4" ht="15.75">
      <c r="A143" s="28">
        <v>1933</v>
      </c>
      <c r="B143" s="41">
        <v>90.8</v>
      </c>
      <c r="C143" s="32">
        <f t="shared" si="8"/>
        <v>0.32533639999999997</v>
      </c>
      <c r="D143" s="31">
        <f t="shared" si="9"/>
        <v>0.010459968491785357</v>
      </c>
    </row>
    <row r="144" spans="1:4" ht="15.75">
      <c r="A144" s="28">
        <v>1934</v>
      </c>
      <c r="B144" s="41">
        <v>125.7</v>
      </c>
      <c r="C144" s="32">
        <f t="shared" si="8"/>
        <v>0.45038310000000004</v>
      </c>
      <c r="D144" s="31">
        <f t="shared" si="9"/>
        <v>0.014480374883451757</v>
      </c>
    </row>
    <row r="145" spans="1:4" ht="15.75">
      <c r="A145" s="28">
        <v>1935</v>
      </c>
      <c r="B145" s="41">
        <v>168.3</v>
      </c>
      <c r="C145" s="32">
        <f t="shared" si="8"/>
        <v>0.6030189</v>
      </c>
      <c r="D145" s="31">
        <f t="shared" si="9"/>
        <v>0.019387805034884093</v>
      </c>
    </row>
    <row r="146" spans="1:4" ht="15.75">
      <c r="A146" s="28">
        <v>1936</v>
      </c>
      <c r="B146" s="41">
        <v>118.1</v>
      </c>
      <c r="C146" s="32">
        <f t="shared" si="8"/>
        <v>0.42315230000000004</v>
      </c>
      <c r="D146" s="31">
        <f t="shared" si="9"/>
        <v>0.013604870912773688</v>
      </c>
    </row>
    <row r="147" spans="1:4" ht="15.75">
      <c r="A147" s="28">
        <v>1937</v>
      </c>
      <c r="B147" s="42">
        <v>117.5</v>
      </c>
      <c r="C147" s="32">
        <f t="shared" si="8"/>
        <v>0.4210025</v>
      </c>
      <c r="D147" s="31">
        <f t="shared" si="9"/>
        <v>0.013535752178246471</v>
      </c>
    </row>
    <row r="148" spans="1:4" ht="15.75">
      <c r="A148" s="28">
        <v>1938</v>
      </c>
      <c r="B148" s="42">
        <v>113.1</v>
      </c>
      <c r="C148" s="32">
        <f t="shared" si="8"/>
        <v>0.4052373</v>
      </c>
      <c r="D148" s="31">
        <f t="shared" si="9"/>
        <v>0.01302888145838022</v>
      </c>
    </row>
    <row r="149" spans="1:4" ht="15.75">
      <c r="A149" s="28">
        <v>1939</v>
      </c>
      <c r="B149" s="42">
        <v>102.4</v>
      </c>
      <c r="C149" s="32">
        <f t="shared" si="8"/>
        <v>0.36689920000000004</v>
      </c>
      <c r="D149" s="31">
        <f t="shared" si="9"/>
        <v>0.011796264025978201</v>
      </c>
    </row>
    <row r="150" spans="1:4" ht="15.75">
      <c r="A150" s="28">
        <v>1940</v>
      </c>
      <c r="B150" s="42">
        <v>91.1</v>
      </c>
      <c r="C150" s="32">
        <f t="shared" si="8"/>
        <v>0.32641129999999996</v>
      </c>
      <c r="D150" s="31">
        <f t="shared" si="9"/>
        <v>0.010494527859048964</v>
      </c>
    </row>
    <row r="151" spans="1:4" ht="15.75">
      <c r="A151" s="28">
        <v>1941</v>
      </c>
      <c r="B151" s="42">
        <v>91.1</v>
      </c>
      <c r="C151" s="32">
        <f t="shared" si="8"/>
        <v>0.32641129999999996</v>
      </c>
      <c r="D151" s="31">
        <f t="shared" si="9"/>
        <v>0.010494527859048964</v>
      </c>
    </row>
    <row r="152" spans="1:4" ht="15.75">
      <c r="A152" s="28">
        <v>1942</v>
      </c>
      <c r="B152" s="42">
        <v>100.3</v>
      </c>
      <c r="C152" s="32">
        <f t="shared" si="8"/>
        <v>0.35937489999999994</v>
      </c>
      <c r="D152" s="31">
        <f t="shared" si="9"/>
        <v>0.011554348455132942</v>
      </c>
    </row>
    <row r="153" spans="1:4" ht="15.75">
      <c r="A153" s="28">
        <v>1943</v>
      </c>
      <c r="B153" s="42">
        <v>117.3</v>
      </c>
      <c r="C153" s="32">
        <f t="shared" si="8"/>
        <v>0.42028590000000005</v>
      </c>
      <c r="D153" s="31">
        <f t="shared" si="9"/>
        <v>0.013512712600070734</v>
      </c>
    </row>
    <row r="154" spans="1:4" ht="15.75">
      <c r="A154" s="28">
        <v>1944</v>
      </c>
      <c r="B154" s="42">
        <v>117.3</v>
      </c>
      <c r="C154" s="32">
        <f t="shared" si="8"/>
        <v>0.42028590000000005</v>
      </c>
      <c r="D154" s="31">
        <f t="shared" si="9"/>
        <v>0.013512712600070734</v>
      </c>
    </row>
    <row r="155" spans="1:4" ht="15.75">
      <c r="A155" s="28">
        <v>1945</v>
      </c>
      <c r="B155" s="42">
        <v>135.9</v>
      </c>
      <c r="C155" s="32">
        <f t="shared" si="8"/>
        <v>0.4869297</v>
      </c>
      <c r="D155" s="31">
        <f t="shared" si="9"/>
        <v>0.01565539337041443</v>
      </c>
    </row>
    <row r="156" spans="1:4" ht="15.75">
      <c r="A156" s="28">
        <v>1946</v>
      </c>
      <c r="B156" s="42">
        <v>209.9</v>
      </c>
      <c r="C156" s="32">
        <f t="shared" si="8"/>
        <v>0.7520717000000001</v>
      </c>
      <c r="D156" s="31">
        <f t="shared" si="9"/>
        <v>0.02418003729543774</v>
      </c>
    </row>
    <row r="157" spans="1:4" ht="15.75">
      <c r="A157" s="28">
        <v>1947</v>
      </c>
      <c r="B157" s="42">
        <v>188</v>
      </c>
      <c r="C157" s="32">
        <f t="shared" si="8"/>
        <v>0.673604</v>
      </c>
      <c r="D157" s="31">
        <f t="shared" si="9"/>
        <v>0.021657203485194353</v>
      </c>
    </row>
    <row r="158" spans="1:4" ht="15.75">
      <c r="A158" s="28">
        <v>1948</v>
      </c>
      <c r="B158" s="42">
        <v>194.8</v>
      </c>
      <c r="C158" s="32">
        <f t="shared" si="8"/>
        <v>0.6979684</v>
      </c>
      <c r="D158" s="31">
        <f t="shared" si="9"/>
        <v>0.02244054914316947</v>
      </c>
    </row>
    <row r="159" spans="1:4" ht="15.75">
      <c r="A159" s="28">
        <v>1949</v>
      </c>
      <c r="B159" s="42">
        <v>188.2</v>
      </c>
      <c r="C159" s="32">
        <f t="shared" si="8"/>
        <v>0.6743205999999999</v>
      </c>
      <c r="D159" s="31">
        <f t="shared" si="9"/>
        <v>0.02168024306337009</v>
      </c>
    </row>
    <row r="160" spans="1:4" ht="15.75">
      <c r="A160" s="28">
        <v>1950</v>
      </c>
      <c r="B160" s="42">
        <v>194.2</v>
      </c>
      <c r="C160" s="32">
        <f t="shared" si="8"/>
        <v>0.6958186</v>
      </c>
      <c r="D160" s="31">
        <f t="shared" si="9"/>
        <v>0.02237143040864225</v>
      </c>
    </row>
    <row r="161" spans="1:4" ht="15.75">
      <c r="A161" s="28">
        <v>1951</v>
      </c>
      <c r="B161" s="42">
        <v>234</v>
      </c>
      <c r="C161" s="32">
        <f t="shared" si="8"/>
        <v>0.838422</v>
      </c>
      <c r="D161" s="31">
        <f t="shared" si="9"/>
        <v>0.026956306465614248</v>
      </c>
    </row>
    <row r="162" spans="1:4" ht="15.75">
      <c r="A162" s="28">
        <v>1952</v>
      </c>
      <c r="B162" s="42">
        <v>222.3</v>
      </c>
      <c r="C162" s="32">
        <f t="shared" si="8"/>
        <v>0.7965009000000002</v>
      </c>
      <c r="D162" s="31">
        <f t="shared" si="9"/>
        <v>0.02560849114233354</v>
      </c>
    </row>
    <row r="163" spans="1:4" ht="15.75">
      <c r="A163" s="28">
        <v>1953</v>
      </c>
      <c r="B163" s="42">
        <v>223</v>
      </c>
      <c r="C163" s="32">
        <f t="shared" si="8"/>
        <v>0.799009</v>
      </c>
      <c r="D163" s="31">
        <f t="shared" si="9"/>
        <v>0.02568912966594862</v>
      </c>
    </row>
    <row r="164" spans="1:4" ht="15.75">
      <c r="A164" s="28">
        <v>1954</v>
      </c>
      <c r="B164" s="42">
        <v>223.3</v>
      </c>
      <c r="C164" s="32">
        <f t="shared" si="8"/>
        <v>0.8000839000000001</v>
      </c>
      <c r="D164" s="31">
        <f t="shared" si="9"/>
        <v>0.025723689033212233</v>
      </c>
    </row>
    <row r="165" spans="1:4" ht="15.75">
      <c r="A165" s="28">
        <v>1955</v>
      </c>
      <c r="B165" s="42">
        <v>233.2</v>
      </c>
      <c r="C165" s="32">
        <f t="shared" si="8"/>
        <v>0.8355556</v>
      </c>
      <c r="D165" s="31">
        <f t="shared" si="9"/>
        <v>0.026864148152911292</v>
      </c>
    </row>
    <row r="166" spans="1:4" ht="15.75">
      <c r="A166" s="28">
        <v>1956</v>
      </c>
      <c r="B166" s="42">
        <v>237.7</v>
      </c>
      <c r="C166" s="32">
        <f t="shared" si="8"/>
        <v>0.8516790999999999</v>
      </c>
      <c r="D166" s="31">
        <f t="shared" si="9"/>
        <v>0.02738253866186541</v>
      </c>
    </row>
    <row r="167" spans="1:4" ht="15.75">
      <c r="A167" s="28">
        <v>1957</v>
      </c>
      <c r="B167" s="42">
        <v>237.7</v>
      </c>
      <c r="C167" s="32">
        <f t="shared" si="8"/>
        <v>0.8516790999999999</v>
      </c>
      <c r="D167" s="31">
        <f t="shared" si="9"/>
        <v>0.02738253866186541</v>
      </c>
    </row>
    <row r="168" spans="1:4" ht="15.75">
      <c r="A168" s="28">
        <v>1958</v>
      </c>
      <c r="B168" s="42">
        <v>233</v>
      </c>
      <c r="C168" s="32">
        <f t="shared" si="8"/>
        <v>0.834839</v>
      </c>
      <c r="D168" s="31">
        <f t="shared" si="9"/>
        <v>0.026841108574735553</v>
      </c>
    </row>
    <row r="169" spans="1:4" ht="15.75">
      <c r="A169" s="28">
        <v>1959</v>
      </c>
      <c r="B169" s="42">
        <v>238.7</v>
      </c>
      <c r="C169" s="32">
        <f t="shared" si="8"/>
        <v>0.8552621</v>
      </c>
      <c r="D169" s="31">
        <f t="shared" si="9"/>
        <v>0.02749773655274411</v>
      </c>
    </row>
    <row r="170" spans="1:4" ht="15.75">
      <c r="A170" s="28">
        <v>1960</v>
      </c>
      <c r="B170" s="42">
        <v>239.3</v>
      </c>
      <c r="C170" s="32">
        <f aca="true" t="shared" si="10" ref="C170:C189">+B170/100*$C$9</f>
        <v>0.8574119000000001</v>
      </c>
      <c r="D170" s="31">
        <f aca="true" t="shared" si="11" ref="D170:D189">+C170/$D$9</f>
        <v>0.027566855287271326</v>
      </c>
    </row>
    <row r="171" spans="1:4" ht="15.75">
      <c r="A171" s="28">
        <v>1961</v>
      </c>
      <c r="B171" s="42">
        <v>240.8</v>
      </c>
      <c r="C171" s="32">
        <f t="shared" si="10"/>
        <v>0.8627864</v>
      </c>
      <c r="D171" s="31">
        <f t="shared" si="11"/>
        <v>0.02773965212358936</v>
      </c>
    </row>
    <row r="172" spans="1:4" ht="15.75">
      <c r="A172" s="28">
        <v>1962</v>
      </c>
      <c r="B172" s="42">
        <v>285.3</v>
      </c>
      <c r="C172" s="32">
        <f t="shared" si="10"/>
        <v>1.0222299000000001</v>
      </c>
      <c r="D172" s="31">
        <f t="shared" si="11"/>
        <v>0.032865958267691224</v>
      </c>
    </row>
    <row r="173" spans="1:4" ht="15.75">
      <c r="A173" s="28">
        <v>1963</v>
      </c>
      <c r="B173" s="42">
        <v>335.1</v>
      </c>
      <c r="C173" s="32">
        <f t="shared" si="10"/>
        <v>1.2006633000000002</v>
      </c>
      <c r="D173" s="31">
        <f t="shared" si="11"/>
        <v>0.038602813233450155</v>
      </c>
    </row>
    <row r="174" spans="1:4" ht="15.75">
      <c r="A174" s="28">
        <v>1964</v>
      </c>
      <c r="B174" s="42">
        <v>337.7</v>
      </c>
      <c r="C174" s="32">
        <f t="shared" si="10"/>
        <v>1.2099791</v>
      </c>
      <c r="D174" s="31">
        <f t="shared" si="11"/>
        <v>0.03890232774973475</v>
      </c>
    </row>
    <row r="175" spans="1:4" ht="15.75">
      <c r="A175" s="28">
        <v>1965</v>
      </c>
      <c r="B175" s="42">
        <v>337.7</v>
      </c>
      <c r="C175" s="32">
        <f t="shared" si="10"/>
        <v>1.2099791</v>
      </c>
      <c r="D175" s="31">
        <f t="shared" si="11"/>
        <v>0.03890232774973475</v>
      </c>
    </row>
    <row r="176" spans="1:4" ht="15.75">
      <c r="A176" s="28">
        <v>1966</v>
      </c>
      <c r="B176" s="42">
        <v>337.7</v>
      </c>
      <c r="C176" s="32">
        <f t="shared" si="10"/>
        <v>1.2099791</v>
      </c>
      <c r="D176" s="31">
        <f t="shared" si="11"/>
        <v>0.03890232774973475</v>
      </c>
    </row>
    <row r="177" spans="1:4" ht="15.75">
      <c r="A177" s="28">
        <v>1967</v>
      </c>
      <c r="B177" s="42">
        <v>405.8</v>
      </c>
      <c r="C177" s="32">
        <f t="shared" si="10"/>
        <v>1.4539814</v>
      </c>
      <c r="D177" s="31">
        <f t="shared" si="11"/>
        <v>0.046747304118573765</v>
      </c>
    </row>
    <row r="178" spans="1:4" ht="15.75">
      <c r="A178" s="28">
        <v>1968</v>
      </c>
      <c r="B178" s="42">
        <v>560.2</v>
      </c>
      <c r="C178" s="32">
        <f t="shared" si="10"/>
        <v>2.0071966000000003</v>
      </c>
      <c r="D178" s="31">
        <f t="shared" si="11"/>
        <v>0.06453385847024404</v>
      </c>
    </row>
    <row r="179" spans="1:4" ht="15.75">
      <c r="A179" s="28">
        <v>1969</v>
      </c>
      <c r="B179" s="42">
        <v>468.6</v>
      </c>
      <c r="C179" s="32">
        <f t="shared" si="10"/>
        <v>1.6789938</v>
      </c>
      <c r="D179" s="31">
        <f t="shared" si="11"/>
        <v>0.05398173166575571</v>
      </c>
    </row>
    <row r="180" spans="1:4" ht="15.75">
      <c r="A180" s="28">
        <v>1970</v>
      </c>
      <c r="B180" s="42">
        <v>463.4</v>
      </c>
      <c r="C180" s="32">
        <f t="shared" si="10"/>
        <v>1.6603621999999998</v>
      </c>
      <c r="D180" s="31">
        <f t="shared" si="11"/>
        <v>0.0533827026331865</v>
      </c>
    </row>
    <row r="181" spans="1:4" ht="15.75">
      <c r="A181" s="28">
        <v>1971</v>
      </c>
      <c r="B181" s="42">
        <v>403.1</v>
      </c>
      <c r="C181" s="32">
        <f t="shared" si="10"/>
        <v>1.4443073000000002</v>
      </c>
      <c r="D181" s="31">
        <f t="shared" si="11"/>
        <v>0.0464362698132013</v>
      </c>
    </row>
    <row r="182" spans="1:4" ht="15.75">
      <c r="A182" s="28">
        <v>1972</v>
      </c>
      <c r="B182" s="42">
        <v>442.4</v>
      </c>
      <c r="C182" s="32">
        <f t="shared" si="10"/>
        <v>1.5851191999999998</v>
      </c>
      <c r="D182" s="31">
        <f t="shared" si="11"/>
        <v>0.05096354692473394</v>
      </c>
    </row>
    <row r="183" spans="1:4" ht="15.75">
      <c r="A183" s="28">
        <v>1973</v>
      </c>
      <c r="B183" s="42">
        <v>662.3</v>
      </c>
      <c r="C183" s="32">
        <f t="shared" si="10"/>
        <v>2.3730208999999998</v>
      </c>
      <c r="D183" s="31">
        <f t="shared" si="11"/>
        <v>0.0762955631289586</v>
      </c>
    </row>
    <row r="184" spans="1:4" ht="15.75">
      <c r="A184" s="28">
        <v>1974</v>
      </c>
      <c r="B184" s="42">
        <v>1233</v>
      </c>
      <c r="C184" s="32">
        <f t="shared" si="10"/>
        <v>4.417839</v>
      </c>
      <c r="D184" s="31">
        <f t="shared" si="11"/>
        <v>0.1420389994534289</v>
      </c>
    </row>
    <row r="185" spans="1:4" ht="15.75">
      <c r="A185" s="28">
        <v>1975</v>
      </c>
      <c r="B185" s="42">
        <v>1157.1</v>
      </c>
      <c r="C185" s="32">
        <f t="shared" si="10"/>
        <v>4.1458893</v>
      </c>
      <c r="D185" s="31">
        <f t="shared" si="11"/>
        <v>0.13329547953573612</v>
      </c>
    </row>
    <row r="186" spans="1:4" ht="15.75">
      <c r="A186" s="28">
        <v>1976</v>
      </c>
      <c r="B186" s="42">
        <v>1138.7</v>
      </c>
      <c r="C186" s="32">
        <f t="shared" si="10"/>
        <v>4.0799621</v>
      </c>
      <c r="D186" s="31">
        <f t="shared" si="11"/>
        <v>0.13117583834356816</v>
      </c>
    </row>
    <row r="187" spans="1:4" ht="15.75">
      <c r="A187" s="28">
        <v>1977</v>
      </c>
      <c r="B187" s="42">
        <v>1209.4</v>
      </c>
      <c r="C187" s="32">
        <f t="shared" si="10"/>
        <v>4.333280200000001</v>
      </c>
      <c r="D187" s="31">
        <f t="shared" si="11"/>
        <v>0.13932032922869178</v>
      </c>
    </row>
    <row r="188" spans="1:4" ht="15.75">
      <c r="A188" s="28">
        <v>1978</v>
      </c>
      <c r="B188" s="42">
        <v>1416.4</v>
      </c>
      <c r="C188" s="32">
        <f t="shared" si="10"/>
        <v>5.074961200000001</v>
      </c>
      <c r="D188" s="31">
        <f t="shared" si="11"/>
        <v>0.1631662926405813</v>
      </c>
    </row>
    <row r="189" spans="1:4" ht="15.75">
      <c r="A189" s="28">
        <v>1979</v>
      </c>
      <c r="B189" s="42">
        <v>2903</v>
      </c>
      <c r="C189" s="32">
        <f t="shared" si="10"/>
        <v>10.401449000000001</v>
      </c>
      <c r="D189" s="31">
        <f t="shared" si="11"/>
        <v>0.33441947722084686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Jacks</dc:creator>
  <cp:keywords/>
  <dc:description/>
  <cp:lastModifiedBy>Adriana Leticia Arroyo Abad</cp:lastModifiedBy>
  <dcterms:created xsi:type="dcterms:W3CDTF">2001-11-26T16:29:54Z</dcterms:created>
  <dcterms:modified xsi:type="dcterms:W3CDTF">2005-07-12T17:14:40Z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1923574086</vt:i4>
  </property>
  <property fmtid="{D5CDD505-2E9C-101B-9397-08002B2CF9AE}" pid="3" name="_EmailSubject">
    <vt:lpwstr>West Virginia</vt:lpwstr>
  </property>
  <property fmtid="{D5CDD505-2E9C-101B-9397-08002B2CF9AE}" pid="4" name="_AuthorEmail">
    <vt:lpwstr>alarroyo@ucdavis.edu</vt:lpwstr>
  </property>
  <property fmtid="{D5CDD505-2E9C-101B-9397-08002B2CF9AE}" pid="5" name="_AuthorEmailDisplayName">
    <vt:lpwstr>A. Leticia Arroyo-Abad</vt:lpwstr>
  </property>
</Properties>
</file>