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6740" windowHeight="12900" firstSheet="1" activeTab="2"/>
  </bookViews>
  <sheets>
    <sheet name="Notes" sheetId="1" r:id="rId1"/>
    <sheet name="Wages 1824-1850" sheetId="2" r:id="rId2"/>
    <sheet name="Prices 1806-1850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<sst xmlns="http://schemas.openxmlformats.org/spreadsheetml/2006/main" count="79" uniqueCount="48">
  <si>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Wage rates, in shillings per day</t>
  </si>
  <si>
    <t>Wage rates, in grams of silver per day</t>
  </si>
  <si>
    <t>Prices in grams of silver per metric unit</t>
  </si>
  <si>
    <t>Prices in local currency</t>
  </si>
  <si>
    <r>
      <t>pence</t>
    </r>
    <r>
      <rPr>
        <sz val="12"/>
        <rFont val="Times New Roman"/>
        <family val="0"/>
      </rPr>
      <t xml:space="preserve"> per kg</t>
    </r>
  </si>
  <si>
    <r>
      <t>shilling</t>
    </r>
    <r>
      <rPr>
        <sz val="12"/>
        <rFont val="Times New Roman"/>
        <family val="0"/>
      </rPr>
      <t xml:space="preserve"> per liter</t>
    </r>
  </si>
  <si>
    <r>
      <t>shilling</t>
    </r>
    <r>
      <rPr>
        <sz val="12"/>
        <rFont val="Times New Roman"/>
        <family val="0"/>
      </rPr>
      <t xml:space="preserve"> per ton</t>
    </r>
  </si>
  <si>
    <t>per kg</t>
  </si>
  <si>
    <t>Wool</t>
  </si>
  <si>
    <t>per liter</t>
  </si>
  <si>
    <t>per ton</t>
  </si>
  <si>
    <t>Compiled by Peter Lindert and Shahar Sansani, February 2006</t>
  </si>
  <si>
    <r>
      <t xml:space="preserve">Roy W. Jastram, Silver, </t>
    </r>
    <r>
      <rPr>
        <i/>
        <sz val="12"/>
        <rFont val="Times New Roman"/>
        <family val="0"/>
      </rPr>
      <t>The Restless Metal</t>
    </r>
    <r>
      <rPr>
        <sz val="12"/>
        <rFont val="Times New Roman"/>
        <family val="0"/>
      </rPr>
      <t xml:space="preserve"> (John Wiley, 1981).</t>
    </r>
  </si>
  <si>
    <t>Year</t>
  </si>
  <si>
    <t>Bricklayers</t>
  </si>
  <si>
    <t>Carpenters</t>
  </si>
  <si>
    <t>Masons</t>
  </si>
  <si>
    <t>Plumbers</t>
  </si>
  <si>
    <t xml:space="preserve">              Wool</t>
  </si>
  <si>
    <t xml:space="preserve">Price </t>
  </si>
  <si>
    <t>Meat</t>
  </si>
  <si>
    <t>Peas</t>
  </si>
  <si>
    <t>Beans</t>
  </si>
  <si>
    <t>Wheat</t>
  </si>
  <si>
    <t>Barley</t>
  </si>
  <si>
    <t>Oats</t>
  </si>
  <si>
    <t>Potatoes</t>
  </si>
  <si>
    <t>Turnips</t>
  </si>
  <si>
    <t>Hay</t>
  </si>
  <si>
    <t>shillings per kg</t>
  </si>
  <si>
    <t>Pure silver</t>
  </si>
  <si>
    <t>£  mint price</t>
  </si>
  <si>
    <t>£  market price</t>
  </si>
  <si>
    <t>per gram Ag</t>
  </si>
  <si>
    <t>1 troy ounce = 31.103 grams</t>
  </si>
  <si>
    <t>Implied grams of silver</t>
  </si>
  <si>
    <t>per shilling</t>
  </si>
  <si>
    <t>mint</t>
  </si>
  <si>
    <t>market</t>
  </si>
  <si>
    <t>Silver prices in the UK</t>
  </si>
  <si>
    <t>Van Diemen's Land Commodity Prices, 1806-1850</t>
  </si>
  <si>
    <t>Van Diemen's Land Wage Rates 1824-1850</t>
  </si>
  <si>
    <t>Wray Vampley (ed.), Fairfax, Syme, &amp; Weldon Associates, 1987, pp. 116-117.</t>
  </si>
  <si>
    <r>
      <t xml:space="preserve">Source: Butlin, N.G., J Ginswick, and Pamela Statham, "The Economy Before 1850" in </t>
    </r>
    <r>
      <rPr>
        <i/>
        <sz val="12"/>
        <rFont val="Times New Roman"/>
        <family val="0"/>
      </rPr>
      <t>Australian Historical Statistics,</t>
    </r>
    <r>
      <rPr>
        <sz val="12"/>
        <rFont val="Times New Roman"/>
        <family val="0"/>
      </rPr>
      <t xml:space="preserve"> </t>
    </r>
  </si>
  <si>
    <t>For conversion to silver, we used silver prices from</t>
  </si>
  <si>
    <t>Prices at 31 December.</t>
  </si>
  <si>
    <t>Grams of silver per</t>
  </si>
  <si>
    <t>shilling, UK market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</si>
</sst>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165" fontId="4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G21" sqref="G21"/>
    </sheetView>
  </sheetViews>
  <sheetFormatPr defaultColWidth="11.421875" defaultRowHeight="12.75"/>
  <cols>
    <col min="1" max="16384" width="10.8515625" style="1" customWidth="1"/>
  </cols>
  <sheetData>
    <row r="1" ht="15">
      <c r="A1" s="1" t="s">
        <v>11</v>
      </c>
    </row>
    <row r="3" ht="15">
      <c r="A3" s="1" t="s">
        <v>43</v>
      </c>
    </row>
    <row r="4" ht="15">
      <c r="A4" s="1" t="s">
        <v>42</v>
      </c>
    </row>
    <row r="6" ht="15">
      <c r="A6" s="1" t="s">
        <v>44</v>
      </c>
    </row>
    <row r="7" ht="15">
      <c r="A7" s="1" t="s">
        <v>12</v>
      </c>
    </row>
    <row r="8" ht="15">
      <c r="A8" s="2" t="s">
        <v>34</v>
      </c>
    </row>
    <row r="10" ht="15">
      <c r="A10" s="1" t="s">
        <v>45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H12" sqref="H12"/>
    </sheetView>
  </sheetViews>
  <sheetFormatPr defaultColWidth="11.421875" defaultRowHeight="12.75"/>
  <cols>
    <col min="1" max="1" width="8.8515625" style="1" customWidth="1"/>
    <col min="2" max="2" width="10.140625" style="1" customWidth="1"/>
    <col min="3" max="3" width="9.421875" style="1" customWidth="1"/>
    <col min="4" max="9" width="8.8515625" style="1" customWidth="1"/>
    <col min="10" max="10" width="10.00390625" style="1" customWidth="1"/>
    <col min="11" max="11" width="10.28125" style="1" customWidth="1"/>
    <col min="12" max="16384" width="8.8515625" style="1" customWidth="1"/>
  </cols>
  <sheetData>
    <row r="1" ht="15">
      <c r="A1" s="3" t="s">
        <v>41</v>
      </c>
    </row>
    <row r="3" spans="2:10" ht="15">
      <c r="B3" s="4" t="s">
        <v>0</v>
      </c>
      <c r="C3" s="5"/>
      <c r="D3" s="5"/>
      <c r="E3" s="5"/>
      <c r="G3" s="1" t="s">
        <v>46</v>
      </c>
      <c r="J3" s="4" t="s">
        <v>1</v>
      </c>
    </row>
    <row r="4" spans="1:13" ht="15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G4" s="12" t="s">
        <v>47</v>
      </c>
      <c r="H4" s="11"/>
      <c r="J4" s="15" t="s">
        <v>14</v>
      </c>
      <c r="K4" s="15" t="s">
        <v>15</v>
      </c>
      <c r="L4" s="15" t="s">
        <v>16</v>
      </c>
      <c r="M4" s="15" t="s">
        <v>17</v>
      </c>
    </row>
    <row r="5" spans="1:13" ht="15">
      <c r="A5" s="7">
        <v>1824</v>
      </c>
      <c r="B5" s="10">
        <v>12</v>
      </c>
      <c r="C5" s="10">
        <v>12</v>
      </c>
      <c r="D5" s="10">
        <v>12</v>
      </c>
      <c r="E5" s="10"/>
      <c r="G5" s="14">
        <v>5.728848068498608</v>
      </c>
      <c r="J5" s="16">
        <f>B5*$G5</f>
        <v>68.7461768219833</v>
      </c>
      <c r="K5" s="16">
        <f>C5*$G5</f>
        <v>68.7461768219833</v>
      </c>
      <c r="L5" s="16">
        <f>D5*$G5</f>
        <v>68.7461768219833</v>
      </c>
      <c r="M5" s="16"/>
    </row>
    <row r="6" spans="1:13" ht="15">
      <c r="A6" s="7">
        <f>A5+1</f>
        <v>1825</v>
      </c>
      <c r="B6" s="10">
        <v>12</v>
      </c>
      <c r="C6" s="10">
        <v>12</v>
      </c>
      <c r="D6" s="10">
        <v>12</v>
      </c>
      <c r="E6" s="10"/>
      <c r="G6" s="14">
        <v>5.672372831230284</v>
      </c>
      <c r="J6" s="16">
        <f aca="true" t="shared" si="0" ref="J6:J31">B6*$G6</f>
        <v>68.0684739747634</v>
      </c>
      <c r="K6" s="16">
        <f aca="true" t="shared" si="1" ref="K6:K31">C6*$G6</f>
        <v>68.0684739747634</v>
      </c>
      <c r="L6" s="16">
        <f aca="true" t="shared" si="2" ref="L6:L31">D6*$G6</f>
        <v>68.0684739747634</v>
      </c>
      <c r="M6" s="16"/>
    </row>
    <row r="7" spans="1:13" ht="15">
      <c r="A7" s="7">
        <f aca="true" t="shared" si="3" ref="A7:A31">A6+1</f>
        <v>1826</v>
      </c>
      <c r="B7" s="10">
        <v>11</v>
      </c>
      <c r="C7" s="10">
        <v>11</v>
      </c>
      <c r="D7" s="10">
        <v>11</v>
      </c>
      <c r="E7" s="10"/>
      <c r="G7" s="14">
        <v>5.802798507462686</v>
      </c>
      <c r="J7" s="16">
        <f t="shared" si="0"/>
        <v>63.83078358208955</v>
      </c>
      <c r="K7" s="16">
        <f t="shared" si="1"/>
        <v>63.83078358208955</v>
      </c>
      <c r="L7" s="16">
        <f t="shared" si="2"/>
        <v>63.83078358208955</v>
      </c>
      <c r="M7" s="16"/>
    </row>
    <row r="8" spans="1:13" ht="15">
      <c r="A8" s="7">
        <f t="shared" si="3"/>
        <v>1827</v>
      </c>
      <c r="B8" s="10">
        <v>11</v>
      </c>
      <c r="C8" s="10">
        <v>11</v>
      </c>
      <c r="D8" s="10">
        <v>11</v>
      </c>
      <c r="E8" s="10"/>
      <c r="G8" s="14">
        <v>5.777163654618476</v>
      </c>
      <c r="J8" s="16">
        <f t="shared" si="0"/>
        <v>63.548800200803235</v>
      </c>
      <c r="K8" s="16">
        <f t="shared" si="1"/>
        <v>63.548800200803235</v>
      </c>
      <c r="L8" s="16">
        <f t="shared" si="2"/>
        <v>63.548800200803235</v>
      </c>
      <c r="M8" s="16"/>
    </row>
    <row r="9" spans="1:13" ht="15">
      <c r="A9" s="7">
        <f t="shared" si="3"/>
        <v>1828</v>
      </c>
      <c r="B9" s="10">
        <v>10</v>
      </c>
      <c r="C9" s="10">
        <v>10</v>
      </c>
      <c r="D9" s="10">
        <v>10</v>
      </c>
      <c r="E9" s="10">
        <v>8</v>
      </c>
      <c r="G9" s="14">
        <v>5.758661929543636</v>
      </c>
      <c r="J9" s="16">
        <f t="shared" si="0"/>
        <v>57.58661929543636</v>
      </c>
      <c r="K9" s="16">
        <f t="shared" si="1"/>
        <v>57.58661929543636</v>
      </c>
      <c r="L9" s="16">
        <f t="shared" si="2"/>
        <v>57.58661929543636</v>
      </c>
      <c r="M9" s="16">
        <f aca="true" t="shared" si="4" ref="M6:M31">E9*$G9</f>
        <v>46.06929543634909</v>
      </c>
    </row>
    <row r="10" spans="1:13" ht="15">
      <c r="A10" s="7">
        <f t="shared" si="3"/>
        <v>1829</v>
      </c>
      <c r="B10" s="10">
        <v>10</v>
      </c>
      <c r="C10" s="10">
        <v>10</v>
      </c>
      <c r="D10" s="10">
        <v>10</v>
      </c>
      <c r="E10" s="10">
        <v>8</v>
      </c>
      <c r="G10" s="14">
        <v>5.895548155737706</v>
      </c>
      <c r="J10" s="16">
        <f t="shared" si="0"/>
        <v>58.95548155737706</v>
      </c>
      <c r="K10" s="16">
        <f t="shared" si="1"/>
        <v>58.95548155737706</v>
      </c>
      <c r="L10" s="16">
        <f t="shared" si="2"/>
        <v>58.95548155737706</v>
      </c>
      <c r="M10" s="16">
        <f t="shared" si="4"/>
        <v>47.16438524590165</v>
      </c>
    </row>
    <row r="11" spans="1:13" ht="15">
      <c r="A11" s="7">
        <f t="shared" si="3"/>
        <v>1830</v>
      </c>
      <c r="B11" s="10">
        <v>10</v>
      </c>
      <c r="C11" s="10">
        <v>10</v>
      </c>
      <c r="D11" s="10">
        <v>10</v>
      </c>
      <c r="E11" s="10">
        <v>7.5</v>
      </c>
      <c r="G11" s="14">
        <v>5.816877274565306</v>
      </c>
      <c r="J11" s="16">
        <f t="shared" si="0"/>
        <v>58.168772745653065</v>
      </c>
      <c r="K11" s="16">
        <f t="shared" si="1"/>
        <v>58.168772745653065</v>
      </c>
      <c r="L11" s="16">
        <f t="shared" si="2"/>
        <v>58.168772745653065</v>
      </c>
      <c r="M11" s="16">
        <f t="shared" si="4"/>
        <v>43.6265795592398</v>
      </c>
    </row>
    <row r="12" spans="1:13" ht="15">
      <c r="A12" s="7">
        <f t="shared" si="3"/>
        <v>1831</v>
      </c>
      <c r="B12" s="10">
        <v>8.33</v>
      </c>
      <c r="C12" s="10">
        <v>8.33</v>
      </c>
      <c r="D12" s="10">
        <v>8.33</v>
      </c>
      <c r="E12" s="10">
        <v>7.5</v>
      </c>
      <c r="G12" s="14">
        <v>5.76558617234469</v>
      </c>
      <c r="J12" s="16">
        <f t="shared" si="0"/>
        <v>48.02733281563127</v>
      </c>
      <c r="K12" s="16">
        <f t="shared" si="1"/>
        <v>48.02733281563127</v>
      </c>
      <c r="L12" s="16">
        <f t="shared" si="2"/>
        <v>48.02733281563127</v>
      </c>
      <c r="M12" s="16">
        <f t="shared" si="4"/>
        <v>43.24189629258518</v>
      </c>
    </row>
    <row r="13" spans="1:13" ht="15">
      <c r="A13" s="7">
        <f t="shared" si="3"/>
        <v>1832</v>
      </c>
      <c r="B13" s="10">
        <v>8</v>
      </c>
      <c r="C13" s="10">
        <v>8</v>
      </c>
      <c r="D13" s="10">
        <v>8</v>
      </c>
      <c r="E13" s="10">
        <v>7.5</v>
      </c>
      <c r="G13" s="14">
        <v>6.0416369172616555</v>
      </c>
      <c r="J13" s="16">
        <f t="shared" si="0"/>
        <v>48.333095338093244</v>
      </c>
      <c r="K13" s="16">
        <f t="shared" si="1"/>
        <v>48.333095338093244</v>
      </c>
      <c r="L13" s="16">
        <f t="shared" si="2"/>
        <v>48.333095338093244</v>
      </c>
      <c r="M13" s="16">
        <f t="shared" si="4"/>
        <v>45.312276879462416</v>
      </c>
    </row>
    <row r="14" spans="1:13" ht="15">
      <c r="A14" s="7">
        <f t="shared" si="3"/>
        <v>1833</v>
      </c>
      <c r="B14" s="10">
        <v>7.5</v>
      </c>
      <c r="C14" s="10">
        <v>7.5</v>
      </c>
      <c r="D14" s="10">
        <v>7.5</v>
      </c>
      <c r="E14" s="10">
        <v>7.5</v>
      </c>
      <c r="G14" s="14">
        <v>5.83338909164639</v>
      </c>
      <c r="J14" s="16">
        <f t="shared" si="0"/>
        <v>43.750418187347925</v>
      </c>
      <c r="K14" s="16">
        <f t="shared" si="1"/>
        <v>43.750418187347925</v>
      </c>
      <c r="L14" s="16">
        <f t="shared" si="2"/>
        <v>43.750418187347925</v>
      </c>
      <c r="M14" s="16">
        <f t="shared" si="4"/>
        <v>43.750418187347925</v>
      </c>
    </row>
    <row r="15" spans="1:13" ht="15">
      <c r="A15" s="7">
        <f t="shared" si="3"/>
        <v>1834</v>
      </c>
      <c r="B15" s="10">
        <v>7.5</v>
      </c>
      <c r="C15" s="10">
        <v>7.5</v>
      </c>
      <c r="D15" s="10">
        <v>7.5</v>
      </c>
      <c r="E15" s="10">
        <v>6.5</v>
      </c>
      <c r="G15" s="14">
        <v>5.760968161794153</v>
      </c>
      <c r="J15" s="16">
        <f t="shared" si="0"/>
        <v>43.20726121345615</v>
      </c>
      <c r="K15" s="16">
        <f t="shared" si="1"/>
        <v>43.20726121345615</v>
      </c>
      <c r="L15" s="16">
        <f t="shared" si="2"/>
        <v>43.20726121345615</v>
      </c>
      <c r="M15" s="16">
        <f t="shared" si="4"/>
        <v>37.446293051661996</v>
      </c>
    </row>
    <row r="16" spans="1:13" ht="15">
      <c r="A16" s="7">
        <f t="shared" si="3"/>
        <v>1835</v>
      </c>
      <c r="B16" s="10">
        <v>7</v>
      </c>
      <c r="C16" s="10">
        <v>7</v>
      </c>
      <c r="D16" s="10">
        <v>7</v>
      </c>
      <c r="E16" s="10">
        <v>6</v>
      </c>
      <c r="G16" s="14">
        <v>5.784132488942502</v>
      </c>
      <c r="J16" s="16">
        <f t="shared" si="0"/>
        <v>40.48892742259751</v>
      </c>
      <c r="K16" s="16">
        <f t="shared" si="1"/>
        <v>40.48892742259751</v>
      </c>
      <c r="L16" s="16">
        <f t="shared" si="2"/>
        <v>40.48892742259751</v>
      </c>
      <c r="M16" s="16">
        <f t="shared" si="4"/>
        <v>34.70479493365501</v>
      </c>
    </row>
    <row r="17" spans="1:13" ht="15">
      <c r="A17" s="7">
        <f t="shared" si="3"/>
        <v>1836</v>
      </c>
      <c r="B17" s="10">
        <v>6.75</v>
      </c>
      <c r="C17" s="10">
        <v>6.75</v>
      </c>
      <c r="D17" s="10">
        <v>6.75</v>
      </c>
      <c r="E17" s="10">
        <v>6.25</v>
      </c>
      <c r="G17" s="14">
        <v>5.754055000000001</v>
      </c>
      <c r="J17" s="16">
        <f t="shared" si="0"/>
        <v>38.83987125000001</v>
      </c>
      <c r="K17" s="16">
        <f t="shared" si="1"/>
        <v>38.83987125000001</v>
      </c>
      <c r="L17" s="16">
        <f t="shared" si="2"/>
        <v>38.83987125000001</v>
      </c>
      <c r="M17" s="16">
        <f t="shared" si="4"/>
        <v>35.962843750000005</v>
      </c>
    </row>
    <row r="18" spans="1:13" ht="15">
      <c r="A18" s="7">
        <f t="shared" si="3"/>
        <v>1837</v>
      </c>
      <c r="B18" s="10">
        <v>6.25</v>
      </c>
      <c r="C18" s="10">
        <v>6.25</v>
      </c>
      <c r="D18" s="10">
        <v>6.25</v>
      </c>
      <c r="E18" s="10">
        <v>5.75</v>
      </c>
      <c r="G18" s="14">
        <v>5.7957846494762295</v>
      </c>
      <c r="J18" s="16">
        <f t="shared" si="0"/>
        <v>36.22365405922643</v>
      </c>
      <c r="K18" s="16">
        <f t="shared" si="1"/>
        <v>36.22365405922643</v>
      </c>
      <c r="L18" s="16">
        <f t="shared" si="2"/>
        <v>36.22365405922643</v>
      </c>
      <c r="M18" s="16">
        <f t="shared" si="4"/>
        <v>33.32576173448832</v>
      </c>
    </row>
    <row r="19" spans="1:13" ht="15">
      <c r="A19" s="7">
        <f>A18+1</f>
        <v>1838</v>
      </c>
      <c r="B19" s="10">
        <v>6.25</v>
      </c>
      <c r="C19" s="10">
        <v>6.25</v>
      </c>
      <c r="D19" s="10">
        <v>6.25</v>
      </c>
      <c r="E19" s="10">
        <v>5.75</v>
      </c>
      <c r="G19" s="14">
        <v>5.802798507462686</v>
      </c>
      <c r="J19" s="16">
        <f t="shared" si="0"/>
        <v>36.26749067164179</v>
      </c>
      <c r="K19" s="16">
        <f t="shared" si="1"/>
        <v>36.26749067164179</v>
      </c>
      <c r="L19" s="16">
        <f t="shared" si="2"/>
        <v>36.26749067164179</v>
      </c>
      <c r="M19" s="16">
        <f t="shared" si="4"/>
        <v>33.36609141791045</v>
      </c>
    </row>
    <row r="20" spans="1:13" ht="15">
      <c r="A20" s="7">
        <f t="shared" si="3"/>
        <v>1839</v>
      </c>
      <c r="B20" s="10">
        <v>7.5</v>
      </c>
      <c r="C20" s="10">
        <v>7.5</v>
      </c>
      <c r="D20" s="10">
        <v>7.5</v>
      </c>
      <c r="E20" s="10">
        <v>8.75</v>
      </c>
      <c r="G20" s="14">
        <v>5.717463235294119</v>
      </c>
      <c r="J20" s="16">
        <f t="shared" si="0"/>
        <v>42.88097426470589</v>
      </c>
      <c r="K20" s="16">
        <f t="shared" si="1"/>
        <v>42.88097426470589</v>
      </c>
      <c r="L20" s="16">
        <f t="shared" si="2"/>
        <v>42.88097426470589</v>
      </c>
      <c r="M20" s="16">
        <f t="shared" si="4"/>
        <v>50.027803308823536</v>
      </c>
    </row>
    <row r="21" spans="1:13" ht="15">
      <c r="A21" s="7">
        <f t="shared" si="3"/>
        <v>1840</v>
      </c>
      <c r="B21" s="10">
        <v>7.5</v>
      </c>
      <c r="C21" s="10">
        <v>7.5</v>
      </c>
      <c r="D21" s="10">
        <v>7.5</v>
      </c>
      <c r="E21" s="10">
        <v>8.75</v>
      </c>
      <c r="G21" s="14">
        <v>5.74715840990811</v>
      </c>
      <c r="J21" s="16">
        <f t="shared" si="0"/>
        <v>43.103688074310824</v>
      </c>
      <c r="K21" s="16">
        <f t="shared" si="1"/>
        <v>43.103688074310824</v>
      </c>
      <c r="L21" s="16">
        <f t="shared" si="2"/>
        <v>43.103688074310824</v>
      </c>
      <c r="M21" s="16">
        <f t="shared" si="4"/>
        <v>50.28763608669596</v>
      </c>
    </row>
    <row r="22" spans="1:13" ht="15">
      <c r="A22" s="7">
        <f>A21+1</f>
        <v>1841</v>
      </c>
      <c r="B22" s="10">
        <v>6.5</v>
      </c>
      <c r="C22" s="10">
        <v>6.5</v>
      </c>
      <c r="D22" s="10">
        <v>7</v>
      </c>
      <c r="E22" s="10">
        <v>7.5</v>
      </c>
      <c r="G22" s="14">
        <v>5.74715840990811</v>
      </c>
      <c r="J22" s="16">
        <f t="shared" si="0"/>
        <v>37.356529664402714</v>
      </c>
      <c r="K22" s="16">
        <f t="shared" si="1"/>
        <v>37.356529664402714</v>
      </c>
      <c r="L22" s="16">
        <f t="shared" si="2"/>
        <v>40.23010886935677</v>
      </c>
      <c r="M22" s="16">
        <f t="shared" si="4"/>
        <v>43.103688074310824</v>
      </c>
    </row>
    <row r="23" spans="1:13" ht="15">
      <c r="A23" s="7">
        <f t="shared" si="3"/>
        <v>1842</v>
      </c>
      <c r="B23" s="10">
        <v>7</v>
      </c>
      <c r="C23" s="10">
        <v>7</v>
      </c>
      <c r="D23" s="10">
        <v>8</v>
      </c>
      <c r="E23" s="10"/>
      <c r="G23" s="14">
        <v>5.807483851433187</v>
      </c>
      <c r="J23" s="16">
        <f t="shared" si="0"/>
        <v>40.6523869600323</v>
      </c>
      <c r="K23" s="16">
        <f t="shared" si="1"/>
        <v>40.6523869600323</v>
      </c>
      <c r="L23" s="16">
        <f t="shared" si="2"/>
        <v>46.45987081146549</v>
      </c>
      <c r="M23" s="16"/>
    </row>
    <row r="24" spans="1:13" ht="15">
      <c r="A24" s="7">
        <f>A23+1</f>
        <v>1843</v>
      </c>
      <c r="B24" s="10">
        <v>7</v>
      </c>
      <c r="C24" s="10">
        <v>7</v>
      </c>
      <c r="D24" s="10">
        <v>7</v>
      </c>
      <c r="E24" s="10"/>
      <c r="G24" s="14">
        <v>5.83338909164639</v>
      </c>
      <c r="J24" s="16">
        <f t="shared" si="0"/>
        <v>40.833723641524735</v>
      </c>
      <c r="K24" s="16">
        <f t="shared" si="1"/>
        <v>40.833723641524735</v>
      </c>
      <c r="L24" s="16">
        <f t="shared" si="2"/>
        <v>40.833723641524735</v>
      </c>
      <c r="M24" s="16"/>
    </row>
    <row r="25" spans="1:13" ht="15">
      <c r="A25" s="7">
        <f t="shared" si="3"/>
        <v>1844</v>
      </c>
      <c r="B25" s="10">
        <v>5</v>
      </c>
      <c r="C25" s="10">
        <v>5</v>
      </c>
      <c r="D25" s="10">
        <v>4.5</v>
      </c>
      <c r="E25" s="10"/>
      <c r="G25" s="14">
        <v>5.802798507462686</v>
      </c>
      <c r="J25" s="16">
        <f t="shared" si="0"/>
        <v>29.01399253731343</v>
      </c>
      <c r="K25" s="16">
        <f t="shared" si="1"/>
        <v>29.01399253731343</v>
      </c>
      <c r="L25" s="16">
        <f t="shared" si="2"/>
        <v>26.112593283582086</v>
      </c>
      <c r="M25" s="16"/>
    </row>
    <row r="26" spans="1:13" ht="15">
      <c r="A26" s="7">
        <f t="shared" si="3"/>
        <v>1845</v>
      </c>
      <c r="B26" s="10">
        <v>6</v>
      </c>
      <c r="C26" s="10">
        <v>6</v>
      </c>
      <c r="D26" s="10">
        <v>5</v>
      </c>
      <c r="E26" s="10"/>
      <c r="G26" s="14">
        <v>5.826301134062375</v>
      </c>
      <c r="J26" s="16">
        <f t="shared" si="0"/>
        <v>34.95780680437425</v>
      </c>
      <c r="K26" s="16">
        <f t="shared" si="1"/>
        <v>34.95780680437425</v>
      </c>
      <c r="L26" s="16">
        <f t="shared" si="2"/>
        <v>29.131505670311878</v>
      </c>
      <c r="M26" s="16"/>
    </row>
    <row r="27" spans="1:13" ht="15">
      <c r="A27" s="7">
        <f t="shared" si="3"/>
        <v>1846</v>
      </c>
      <c r="B27" s="10">
        <v>5.5</v>
      </c>
      <c r="C27" s="10">
        <v>5.5</v>
      </c>
      <c r="D27" s="10">
        <v>5.5</v>
      </c>
      <c r="E27" s="10">
        <v>4.7</v>
      </c>
      <c r="G27" s="14">
        <v>5.821585390530151</v>
      </c>
      <c r="J27" s="16">
        <f t="shared" si="0"/>
        <v>32.01871964791583</v>
      </c>
      <c r="K27" s="16">
        <f t="shared" si="1"/>
        <v>32.01871964791583</v>
      </c>
      <c r="L27" s="16">
        <f t="shared" si="2"/>
        <v>32.01871964791583</v>
      </c>
      <c r="M27" s="16">
        <f t="shared" si="4"/>
        <v>27.36145133549171</v>
      </c>
    </row>
    <row r="28" spans="1:13" ht="15">
      <c r="A28" s="7">
        <f t="shared" si="3"/>
        <v>1847</v>
      </c>
      <c r="B28" s="10">
        <v>4.9</v>
      </c>
      <c r="C28" s="10">
        <v>4.8</v>
      </c>
      <c r="D28" s="10">
        <v>4.8</v>
      </c>
      <c r="E28" s="10">
        <v>5.5</v>
      </c>
      <c r="G28" s="14">
        <v>5.784132488942502</v>
      </c>
      <c r="J28" s="16">
        <f t="shared" si="0"/>
        <v>28.342249195818262</v>
      </c>
      <c r="K28" s="16">
        <f t="shared" si="1"/>
        <v>27.763835946924008</v>
      </c>
      <c r="L28" s="16">
        <f t="shared" si="2"/>
        <v>27.763835946924008</v>
      </c>
      <c r="M28" s="16">
        <f t="shared" si="4"/>
        <v>31.81272868918376</v>
      </c>
    </row>
    <row r="29" spans="1:13" ht="15">
      <c r="A29" s="7">
        <f t="shared" si="3"/>
        <v>1848</v>
      </c>
      <c r="B29" s="10">
        <v>4.8</v>
      </c>
      <c r="C29" s="10">
        <v>4.7</v>
      </c>
      <c r="D29" s="10">
        <v>4.8</v>
      </c>
      <c r="E29" s="10">
        <v>8</v>
      </c>
      <c r="G29" s="14">
        <v>5.800458669354839</v>
      </c>
      <c r="J29" s="16">
        <f t="shared" si="0"/>
        <v>27.842201612903228</v>
      </c>
      <c r="K29" s="16">
        <f t="shared" si="1"/>
        <v>27.262155745967743</v>
      </c>
      <c r="L29" s="16">
        <f t="shared" si="2"/>
        <v>27.842201612903228</v>
      </c>
      <c r="M29" s="16">
        <f t="shared" si="4"/>
        <v>46.40366935483871</v>
      </c>
    </row>
    <row r="30" spans="1:13" ht="15">
      <c r="A30" s="7">
        <f>A29+1</f>
        <v>1849</v>
      </c>
      <c r="B30" s="10">
        <v>6</v>
      </c>
      <c r="C30" s="10">
        <v>6</v>
      </c>
      <c r="D30" s="10">
        <v>6</v>
      </c>
      <c r="E30" s="10">
        <v>8</v>
      </c>
      <c r="G30" s="14">
        <v>5.777163654618476</v>
      </c>
      <c r="J30" s="16">
        <f t="shared" si="0"/>
        <v>34.66298192771085</v>
      </c>
      <c r="K30" s="16">
        <f t="shared" si="1"/>
        <v>34.66298192771085</v>
      </c>
      <c r="L30" s="16">
        <f t="shared" si="2"/>
        <v>34.66298192771085</v>
      </c>
      <c r="M30" s="16">
        <f t="shared" si="4"/>
        <v>46.217309236947806</v>
      </c>
    </row>
    <row r="31" spans="1:13" ht="15">
      <c r="A31" s="7">
        <f t="shared" si="3"/>
        <v>1850</v>
      </c>
      <c r="B31" s="10">
        <v>6</v>
      </c>
      <c r="C31" s="10">
        <v>5.5</v>
      </c>
      <c r="D31" s="10">
        <v>6</v>
      </c>
      <c r="E31" s="10">
        <v>8.5</v>
      </c>
      <c r="G31" s="14">
        <v>5.74715840990811</v>
      </c>
      <c r="J31" s="16">
        <f t="shared" si="0"/>
        <v>34.48295045944866</v>
      </c>
      <c r="K31" s="16">
        <f t="shared" si="1"/>
        <v>31.609371254494604</v>
      </c>
      <c r="L31" s="16">
        <f t="shared" si="2"/>
        <v>34.48295045944866</v>
      </c>
      <c r="M31" s="16">
        <f t="shared" si="4"/>
        <v>48.850846484218934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tabSelected="1" workbookViewId="0" topLeftCell="A1">
      <pane xSplit="10180" ySplit="5400" topLeftCell="S34" activePane="bottomRight" state="split"/>
      <selection pane="topLeft" activeCell="D3" sqref="D3"/>
      <selection pane="bottomLeft" activeCell="J21" sqref="J21"/>
      <selection pane="topRight" activeCell="T7" sqref="T7"/>
      <selection pane="bottomRight" activeCell="AD45" sqref="AD45"/>
    </sheetView>
  </sheetViews>
  <sheetFormatPr defaultColWidth="11.421875" defaultRowHeight="12.75"/>
  <cols>
    <col min="1" max="1" width="12.140625" style="1" customWidth="1"/>
    <col min="2" max="13" width="8.8515625" style="1" customWidth="1"/>
    <col min="14" max="14" width="11.140625" style="1" customWidth="1"/>
    <col min="15" max="15" width="11.00390625" style="1" customWidth="1"/>
    <col min="16" max="16" width="5.140625" style="1" customWidth="1"/>
    <col min="17" max="16384" width="8.8515625" style="1" customWidth="1"/>
  </cols>
  <sheetData>
    <row r="1" ht="15.75">
      <c r="A1" s="22" t="s">
        <v>40</v>
      </c>
    </row>
    <row r="2" ht="15">
      <c r="O2" s="2"/>
    </row>
    <row r="3" spans="14:20" ht="15">
      <c r="N3" s="17" t="s">
        <v>3</v>
      </c>
      <c r="O3" s="2"/>
      <c r="T3" s="17" t="s">
        <v>2</v>
      </c>
    </row>
    <row r="4" spans="14:15" ht="15">
      <c r="N4" s="2" t="s">
        <v>39</v>
      </c>
      <c r="O4" s="2"/>
    </row>
    <row r="5" spans="2:21" ht="15">
      <c r="B5" s="5" t="s">
        <v>18</v>
      </c>
      <c r="C5" s="5"/>
      <c r="N5" s="18" t="s">
        <v>30</v>
      </c>
      <c r="O5" s="18" t="s">
        <v>30</v>
      </c>
      <c r="Q5" s="1" t="s">
        <v>35</v>
      </c>
      <c r="T5" s="23"/>
      <c r="U5" s="23"/>
    </row>
    <row r="6" spans="1:29" ht="15">
      <c r="A6" s="7"/>
      <c r="B6" s="7" t="s">
        <v>19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23</v>
      </c>
      <c r="H6" s="7" t="s">
        <v>24</v>
      </c>
      <c r="I6" s="7" t="s">
        <v>25</v>
      </c>
      <c r="J6" s="7" t="s">
        <v>26</v>
      </c>
      <c r="K6" s="7" t="s">
        <v>27</v>
      </c>
      <c r="L6" s="7" t="s">
        <v>28</v>
      </c>
      <c r="N6" s="18" t="s">
        <v>31</v>
      </c>
      <c r="O6" s="18" t="s">
        <v>32</v>
      </c>
      <c r="Q6" s="1" t="s">
        <v>36</v>
      </c>
      <c r="T6" s="24" t="s">
        <v>8</v>
      </c>
      <c r="U6" s="24" t="s">
        <v>20</v>
      </c>
      <c r="V6" s="7" t="s">
        <v>21</v>
      </c>
      <c r="W6" s="7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7" t="s">
        <v>28</v>
      </c>
    </row>
    <row r="7" spans="1:29" ht="30">
      <c r="A7" s="7" t="s">
        <v>13</v>
      </c>
      <c r="B7" s="8" t="s">
        <v>4</v>
      </c>
      <c r="C7" s="8" t="s">
        <v>29</v>
      </c>
      <c r="D7" s="8" t="s">
        <v>4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8" t="s">
        <v>6</v>
      </c>
      <c r="K7" s="8" t="s">
        <v>6</v>
      </c>
      <c r="L7" s="8" t="s">
        <v>6</v>
      </c>
      <c r="N7" s="19" t="s">
        <v>33</v>
      </c>
      <c r="O7" s="19" t="s">
        <v>33</v>
      </c>
      <c r="Q7" s="11" t="s">
        <v>37</v>
      </c>
      <c r="R7" s="11" t="s">
        <v>38</v>
      </c>
      <c r="T7" s="9" t="s">
        <v>7</v>
      </c>
      <c r="U7" s="9" t="s">
        <v>7</v>
      </c>
      <c r="V7" s="9" t="s">
        <v>9</v>
      </c>
      <c r="W7" s="9" t="s">
        <v>9</v>
      </c>
      <c r="X7" s="9" t="s">
        <v>9</v>
      </c>
      <c r="Y7" s="9" t="s">
        <v>9</v>
      </c>
      <c r="Z7" s="9" t="s">
        <v>9</v>
      </c>
      <c r="AA7" s="9" t="s">
        <v>10</v>
      </c>
      <c r="AB7" s="9" t="s">
        <v>10</v>
      </c>
      <c r="AC7" s="9" t="s">
        <v>10</v>
      </c>
    </row>
    <row r="8" spans="1:29" ht="15">
      <c r="A8" s="7">
        <v>1806</v>
      </c>
      <c r="B8" s="7"/>
      <c r="C8" s="7"/>
      <c r="D8" s="7"/>
      <c r="E8" s="7"/>
      <c r="F8" s="7"/>
      <c r="G8" s="20">
        <v>0.6874039009346493</v>
      </c>
      <c r="H8" s="7"/>
      <c r="I8" s="7"/>
      <c r="J8" s="7"/>
      <c r="K8" s="7"/>
      <c r="L8" s="7"/>
      <c r="N8" s="2">
        <v>0.00897801637280144</v>
      </c>
      <c r="O8" s="2">
        <v>0.0099</v>
      </c>
      <c r="Q8" s="13">
        <f>0.05/N8</f>
        <v>5.569158923732096</v>
      </c>
      <c r="R8" s="13">
        <f>0.05/O8</f>
        <v>5.05050505050505</v>
      </c>
      <c r="X8" s="14">
        <v>3.4717368734073197</v>
      </c>
      <c r="Y8" s="14"/>
      <c r="Z8" s="14"/>
      <c r="AA8" s="14"/>
      <c r="AB8" s="14"/>
      <c r="AC8" s="14"/>
    </row>
    <row r="9" spans="1:29" ht="15">
      <c r="A9" s="7">
        <f>A8+1</f>
        <v>1807</v>
      </c>
      <c r="B9" s="7"/>
      <c r="C9" s="7"/>
      <c r="D9" s="7"/>
      <c r="E9" s="7"/>
      <c r="F9" s="7"/>
      <c r="G9" s="20">
        <v>2.1996924829908777</v>
      </c>
      <c r="H9" s="7"/>
      <c r="I9" s="7"/>
      <c r="J9" s="7"/>
      <c r="K9" s="7"/>
      <c r="L9" s="7"/>
      <c r="N9" s="2">
        <v>0.00897801637280144</v>
      </c>
      <c r="O9" s="2">
        <v>0.00975659773846444</v>
      </c>
      <c r="Q9" s="13">
        <f aca="true" t="shared" si="0" ref="Q9:Q52">0.05/N9</f>
        <v>5.569158923732096</v>
      </c>
      <c r="R9" s="13">
        <f aca="true" t="shared" si="1" ref="R9:R52">0.05/O9</f>
        <v>5.1247372639829</v>
      </c>
      <c r="X9" s="14">
        <v>11.272846036886422</v>
      </c>
      <c r="Y9" s="14"/>
      <c r="Z9" s="14"/>
      <c r="AA9" s="14"/>
      <c r="AB9" s="14"/>
      <c r="AC9" s="14"/>
    </row>
    <row r="10" spans="1:29" ht="15">
      <c r="A10" s="7">
        <f aca="true" t="shared" si="2" ref="A10:A52">A9+1</f>
        <v>1808</v>
      </c>
      <c r="B10" s="7"/>
      <c r="C10" s="7"/>
      <c r="D10" s="7"/>
      <c r="E10" s="7"/>
      <c r="F10" s="7"/>
      <c r="G10" s="20">
        <v>0.5774192767851054</v>
      </c>
      <c r="H10" s="7"/>
      <c r="I10" s="7"/>
      <c r="J10" s="7"/>
      <c r="K10" s="7"/>
      <c r="L10" s="7"/>
      <c r="N10" s="2">
        <v>0.00897801637280144</v>
      </c>
      <c r="O10" s="2">
        <v>0.009891347738464439</v>
      </c>
      <c r="Q10" s="13">
        <f t="shared" si="0"/>
        <v>5.569158923732096</v>
      </c>
      <c r="R10" s="13">
        <f t="shared" si="1"/>
        <v>5.054922880283061</v>
      </c>
      <c r="X10" s="14">
        <v>2.918809913737527</v>
      </c>
      <c r="Y10" s="14"/>
      <c r="Z10" s="14"/>
      <c r="AA10" s="14"/>
      <c r="AB10" s="14"/>
      <c r="AC10" s="14"/>
    </row>
    <row r="11" spans="1:29" ht="15">
      <c r="A11" s="7">
        <f t="shared" si="2"/>
        <v>1809</v>
      </c>
      <c r="B11" s="7"/>
      <c r="C11" s="7"/>
      <c r="D11" s="7"/>
      <c r="E11" s="7"/>
      <c r="F11" s="7"/>
      <c r="G11" s="20"/>
      <c r="H11" s="7"/>
      <c r="I11" s="7"/>
      <c r="J11" s="7"/>
      <c r="K11" s="7"/>
      <c r="L11" s="7"/>
      <c r="N11" s="2">
        <v>0.00897801637280144</v>
      </c>
      <c r="O11" s="2">
        <v>0.010026097738464438</v>
      </c>
      <c r="Q11" s="13">
        <f t="shared" si="0"/>
        <v>5.569158923732096</v>
      </c>
      <c r="R11" s="13">
        <f t="shared" si="1"/>
        <v>4.98698509672197</v>
      </c>
      <c r="Y11" s="14"/>
      <c r="Z11" s="14"/>
      <c r="AA11" s="14"/>
      <c r="AB11" s="14"/>
      <c r="AC11" s="14"/>
    </row>
    <row r="12" spans="1:29" ht="15">
      <c r="A12" s="7">
        <f t="shared" si="2"/>
        <v>1810</v>
      </c>
      <c r="B12" s="7"/>
      <c r="C12" s="7"/>
      <c r="D12" s="7"/>
      <c r="E12" s="7"/>
      <c r="F12" s="7"/>
      <c r="G12" s="20"/>
      <c r="H12" s="7"/>
      <c r="I12" s="7"/>
      <c r="J12" s="7"/>
      <c r="K12" s="7"/>
      <c r="L12" s="7"/>
      <c r="N12" s="2">
        <v>0.00897801637280144</v>
      </c>
      <c r="O12" s="2">
        <v>0.010160847738464438</v>
      </c>
      <c r="Q12" s="13">
        <f t="shared" si="0"/>
        <v>5.569158923732096</v>
      </c>
      <c r="R12" s="13">
        <f t="shared" si="1"/>
        <v>4.920849252638862</v>
      </c>
      <c r="Y12" s="14"/>
      <c r="Z12" s="14"/>
      <c r="AA12" s="14"/>
      <c r="AB12" s="14"/>
      <c r="AC12" s="14"/>
    </row>
    <row r="13" spans="1:29" ht="15">
      <c r="A13" s="7">
        <f t="shared" si="2"/>
        <v>1811</v>
      </c>
      <c r="B13" s="7"/>
      <c r="C13" s="7"/>
      <c r="D13" s="7"/>
      <c r="E13" s="7"/>
      <c r="F13" s="7"/>
      <c r="G13" s="20"/>
      <c r="H13" s="7"/>
      <c r="I13" s="7"/>
      <c r="J13" s="7"/>
      <c r="K13" s="7"/>
      <c r="L13" s="7"/>
      <c r="N13" s="2">
        <v>0.00897801637280144</v>
      </c>
      <c r="O13" s="2">
        <v>0.010295348237025888</v>
      </c>
      <c r="Q13" s="13">
        <f t="shared" si="0"/>
        <v>5.569158923732096</v>
      </c>
      <c r="R13" s="13">
        <f t="shared" si="1"/>
        <v>4.856562288993923</v>
      </c>
      <c r="Y13" s="14"/>
      <c r="Z13" s="14"/>
      <c r="AA13" s="14"/>
      <c r="AB13" s="14"/>
      <c r="AC13" s="14"/>
    </row>
    <row r="14" spans="1:29" ht="15">
      <c r="A14" s="7">
        <f t="shared" si="2"/>
        <v>1812</v>
      </c>
      <c r="B14" s="7"/>
      <c r="C14" s="7"/>
      <c r="D14" s="7"/>
      <c r="E14" s="7"/>
      <c r="F14" s="7"/>
      <c r="G14" s="20"/>
      <c r="H14" s="7"/>
      <c r="I14" s="7"/>
      <c r="J14" s="7"/>
      <c r="K14" s="7"/>
      <c r="L14" s="7"/>
      <c r="N14" s="2">
        <v>0.00897801637280144</v>
      </c>
      <c r="O14" s="2">
        <v>0.011112163509038406</v>
      </c>
      <c r="Q14" s="13">
        <f t="shared" si="0"/>
        <v>5.569158923732096</v>
      </c>
      <c r="R14" s="13">
        <f t="shared" si="1"/>
        <v>4.499573819205506</v>
      </c>
      <c r="Y14" s="14"/>
      <c r="Z14" s="14"/>
      <c r="AA14" s="14"/>
      <c r="AB14" s="14"/>
      <c r="AC14" s="14"/>
    </row>
    <row r="15" spans="1:29" ht="15">
      <c r="A15" s="7">
        <f t="shared" si="2"/>
        <v>1813</v>
      </c>
      <c r="B15" s="7"/>
      <c r="C15" s="7"/>
      <c r="D15" s="10">
        <v>15.4323582</v>
      </c>
      <c r="E15" s="7"/>
      <c r="F15" s="7"/>
      <c r="G15" s="20">
        <v>0.21996924829908776</v>
      </c>
      <c r="H15" s="7"/>
      <c r="I15" s="7"/>
      <c r="J15" s="7"/>
      <c r="K15" s="7"/>
      <c r="L15" s="7"/>
      <c r="N15" s="2">
        <v>0.00897801637280144</v>
      </c>
      <c r="O15" s="2">
        <v>0.01183860772967933</v>
      </c>
      <c r="Q15" s="13">
        <f t="shared" si="0"/>
        <v>5.569158923732096</v>
      </c>
      <c r="R15" s="13">
        <f t="shared" si="1"/>
        <v>4.22346961244862</v>
      </c>
      <c r="U15" s="14">
        <f>D15*$R15/12</f>
        <v>5.431507992176857</v>
      </c>
      <c r="X15" s="14">
        <v>0.9290334358643625</v>
      </c>
      <c r="Y15" s="14"/>
      <c r="Z15" s="14"/>
      <c r="AA15" s="14"/>
      <c r="AB15" s="14"/>
      <c r="AC15" s="14"/>
    </row>
    <row r="16" spans="1:29" ht="15">
      <c r="A16" s="7">
        <f t="shared" si="2"/>
        <v>1814</v>
      </c>
      <c r="B16" s="7"/>
      <c r="C16" s="7"/>
      <c r="D16" s="10"/>
      <c r="E16" s="7"/>
      <c r="F16" s="7"/>
      <c r="G16" s="20">
        <v>0.2749615603738597</v>
      </c>
      <c r="H16" s="7"/>
      <c r="I16" s="7"/>
      <c r="J16" s="7"/>
      <c r="K16" s="7"/>
      <c r="L16" s="7"/>
      <c r="N16" s="2">
        <v>0.00897801637280144</v>
      </c>
      <c r="O16" s="2">
        <v>0.010893187499945691</v>
      </c>
      <c r="Q16" s="13">
        <f t="shared" si="0"/>
        <v>5.569158923732096</v>
      </c>
      <c r="R16" s="13">
        <f t="shared" si="1"/>
        <v>4.590024728781111</v>
      </c>
      <c r="U16" s="14"/>
      <c r="X16" s="14">
        <v>1.2620803615802565</v>
      </c>
      <c r="Y16" s="14"/>
      <c r="Z16" s="14"/>
      <c r="AA16" s="14"/>
      <c r="AB16" s="14"/>
      <c r="AC16" s="14"/>
    </row>
    <row r="17" spans="1:29" ht="15">
      <c r="A17" s="7">
        <f t="shared" si="2"/>
        <v>1815</v>
      </c>
      <c r="B17" s="7"/>
      <c r="C17" s="7"/>
      <c r="D17" s="10"/>
      <c r="E17" s="7"/>
      <c r="F17" s="7"/>
      <c r="G17" s="20"/>
      <c r="H17" s="7"/>
      <c r="I17" s="7"/>
      <c r="J17" s="7"/>
      <c r="K17" s="7"/>
      <c r="L17" s="7"/>
      <c r="N17" s="2">
        <v>0.00897801637280144</v>
      </c>
      <c r="O17" s="2">
        <v>0.010987034360985425</v>
      </c>
      <c r="Q17" s="13">
        <f t="shared" si="0"/>
        <v>5.569158923732096</v>
      </c>
      <c r="R17" s="13">
        <f t="shared" si="1"/>
        <v>4.550818570072763</v>
      </c>
      <c r="U17" s="14"/>
      <c r="X17" s="14"/>
      <c r="Y17" s="14"/>
      <c r="Z17" s="14"/>
      <c r="AA17" s="14"/>
      <c r="AB17" s="14"/>
      <c r="AC17" s="14"/>
    </row>
    <row r="18" spans="1:29" ht="15">
      <c r="A18" s="7">
        <f t="shared" si="2"/>
        <v>1816</v>
      </c>
      <c r="B18" s="7"/>
      <c r="C18" s="7"/>
      <c r="D18" s="10">
        <v>19.8416034</v>
      </c>
      <c r="E18" s="7"/>
      <c r="F18" s="7"/>
      <c r="G18" s="20">
        <v>0.2749615603738597</v>
      </c>
      <c r="H18" s="7"/>
      <c r="I18" s="7"/>
      <c r="J18" s="7"/>
      <c r="K18" s="7"/>
      <c r="L18" s="7"/>
      <c r="N18" s="2">
        <v>0.009558476587380552</v>
      </c>
      <c r="O18" s="2">
        <v>0.008845935605412181</v>
      </c>
      <c r="Q18" s="13">
        <f t="shared" si="0"/>
        <v>5.230959090909091</v>
      </c>
      <c r="R18" s="13">
        <f t="shared" si="1"/>
        <v>5.652313359528489</v>
      </c>
      <c r="U18" s="14">
        <f>D18*$R18/12</f>
        <v>9.345913331023825</v>
      </c>
      <c r="X18" s="14">
        <v>1.5541689010579665</v>
      </c>
      <c r="Y18" s="14"/>
      <c r="Z18" s="14"/>
      <c r="AA18" s="14"/>
      <c r="AB18" s="14"/>
      <c r="AC18" s="14"/>
    </row>
    <row r="19" spans="1:29" ht="15">
      <c r="A19" s="7">
        <f t="shared" si="2"/>
        <v>1817</v>
      </c>
      <c r="B19" s="7"/>
      <c r="C19" s="7"/>
      <c r="D19" s="10">
        <v>19.8416034</v>
      </c>
      <c r="E19" s="7"/>
      <c r="F19" s="7"/>
      <c r="G19" s="20">
        <v>0.2749615603738597</v>
      </c>
      <c r="H19" s="7"/>
      <c r="I19" s="7"/>
      <c r="J19" s="7"/>
      <c r="K19" s="7"/>
      <c r="L19" s="7"/>
      <c r="N19" s="2">
        <v>0.009558476587380552</v>
      </c>
      <c r="O19" s="2">
        <v>0.009057959995168624</v>
      </c>
      <c r="Q19" s="13">
        <f t="shared" si="0"/>
        <v>5.230959090909091</v>
      </c>
      <c r="R19" s="13">
        <f t="shared" si="1"/>
        <v>5.520006715272449</v>
      </c>
      <c r="U19" s="14">
        <f>D19*$R19/12</f>
        <v>9.127148667481054</v>
      </c>
      <c r="X19" s="14">
        <v>1.5177896597054965</v>
      </c>
      <c r="Y19" s="14"/>
      <c r="Z19" s="14"/>
      <c r="AA19" s="14"/>
      <c r="AB19" s="14"/>
      <c r="AC19" s="14"/>
    </row>
    <row r="20" spans="1:29" ht="15">
      <c r="A20" s="7">
        <f t="shared" si="2"/>
        <v>1818</v>
      </c>
      <c r="B20" s="7"/>
      <c r="C20" s="7"/>
      <c r="D20" s="10">
        <v>11.023113</v>
      </c>
      <c r="E20" s="7"/>
      <c r="F20" s="7"/>
      <c r="G20" s="20">
        <v>0.2749615603738597</v>
      </c>
      <c r="H20" s="7"/>
      <c r="I20" s="7"/>
      <c r="J20" s="7"/>
      <c r="K20" s="7"/>
      <c r="L20" s="7"/>
      <c r="N20" s="2">
        <v>0.009558476587380552</v>
      </c>
      <c r="O20" s="2">
        <v>0.009360355436296663</v>
      </c>
      <c r="Q20" s="13">
        <f t="shared" si="0"/>
        <v>5.230959090909091</v>
      </c>
      <c r="R20" s="13">
        <f t="shared" si="1"/>
        <v>5.341677497215003</v>
      </c>
      <c r="U20" s="14">
        <f>D20*$R20/12</f>
        <v>4.9068262217798475</v>
      </c>
      <c r="X20" s="14">
        <v>1.468755979648171</v>
      </c>
      <c r="Y20" s="14"/>
      <c r="Z20" s="14"/>
      <c r="AA20" s="14"/>
      <c r="AB20" s="14"/>
      <c r="AC20" s="14"/>
    </row>
    <row r="21" spans="1:29" ht="15">
      <c r="A21" s="7">
        <f t="shared" si="2"/>
        <v>1819</v>
      </c>
      <c r="B21" s="7"/>
      <c r="C21" s="7"/>
      <c r="D21" s="10"/>
      <c r="E21" s="7"/>
      <c r="F21" s="7"/>
      <c r="G21" s="20">
        <v>0.2749615603738597</v>
      </c>
      <c r="H21" s="7"/>
      <c r="I21" s="7"/>
      <c r="J21" s="7"/>
      <c r="K21" s="7"/>
      <c r="L21" s="7"/>
      <c r="N21" s="2">
        <v>0.009558476587380552</v>
      </c>
      <c r="O21" s="2">
        <v>0.009256081146252511</v>
      </c>
      <c r="Q21" s="13">
        <f t="shared" si="0"/>
        <v>5.230959090909091</v>
      </c>
      <c r="R21" s="13">
        <f t="shared" si="1"/>
        <v>5.4018541119038685</v>
      </c>
      <c r="U21" s="14"/>
      <c r="X21" s="14">
        <v>1.485302235521038</v>
      </c>
      <c r="Y21" s="14"/>
      <c r="Z21" s="14"/>
      <c r="AA21" s="14"/>
      <c r="AB21" s="14"/>
      <c r="AC21" s="14"/>
    </row>
    <row r="22" spans="1:29" ht="15">
      <c r="A22" s="7">
        <f t="shared" si="2"/>
        <v>1820</v>
      </c>
      <c r="B22" s="7"/>
      <c r="C22" s="7"/>
      <c r="D22" s="10">
        <v>11.023113</v>
      </c>
      <c r="E22" s="7"/>
      <c r="F22" s="7"/>
      <c r="G22" s="20">
        <v>0.21996924829908776</v>
      </c>
      <c r="H22" s="7"/>
      <c r="I22" s="7"/>
      <c r="J22" s="7"/>
      <c r="K22" s="7"/>
      <c r="L22" s="7"/>
      <c r="N22" s="2">
        <v>0.009558476587380552</v>
      </c>
      <c r="O22" s="2">
        <v>0.008752088744372447</v>
      </c>
      <c r="Q22" s="13">
        <f t="shared" si="0"/>
        <v>5.230959090909091</v>
      </c>
      <c r="R22" s="13">
        <f t="shared" si="1"/>
        <v>5.712921961874503</v>
      </c>
      <c r="U22" s="14">
        <f>D22*$R22/12</f>
        <v>5.247848695493695</v>
      </c>
      <c r="X22" s="14">
        <v>1.2566671495448842</v>
      </c>
      <c r="Y22" s="14"/>
      <c r="Z22" s="14"/>
      <c r="AA22" s="14"/>
      <c r="AB22" s="14"/>
      <c r="AC22" s="14"/>
    </row>
    <row r="23" spans="1:29" ht="15">
      <c r="A23" s="7">
        <f t="shared" si="2"/>
        <v>1821</v>
      </c>
      <c r="B23" s="7"/>
      <c r="C23" s="7"/>
      <c r="D23" s="10">
        <v>13.227735599999999</v>
      </c>
      <c r="E23" s="7"/>
      <c r="F23" s="7"/>
      <c r="G23" s="20"/>
      <c r="H23" s="7"/>
      <c r="I23" s="7"/>
      <c r="J23" s="7"/>
      <c r="K23" s="7"/>
      <c r="L23" s="7"/>
      <c r="N23" s="2">
        <v>0.009558476587380552</v>
      </c>
      <c r="O23" s="2">
        <v>0.008543540164284142</v>
      </c>
      <c r="Q23" s="13">
        <f t="shared" si="0"/>
        <v>5.230959090909091</v>
      </c>
      <c r="R23" s="13">
        <f t="shared" si="1"/>
        <v>5.852374898291295</v>
      </c>
      <c r="U23" s="14">
        <f aca="true" t="shared" si="3" ref="U23:U48">D23*$R23/12</f>
        <v>6.451138982222845</v>
      </c>
      <c r="X23" s="14"/>
      <c r="Y23" s="14"/>
      <c r="Z23" s="14"/>
      <c r="AA23" s="14"/>
      <c r="AB23" s="14"/>
      <c r="AC23" s="14"/>
    </row>
    <row r="24" spans="1:29" ht="15">
      <c r="A24" s="7">
        <f t="shared" si="2"/>
        <v>1822</v>
      </c>
      <c r="B24" s="7"/>
      <c r="C24" s="7"/>
      <c r="D24" s="10">
        <v>13.227735599999999</v>
      </c>
      <c r="E24" s="7"/>
      <c r="F24" s="7"/>
      <c r="G24" s="20">
        <v>0.2749615603738597</v>
      </c>
      <c r="H24" s="7"/>
      <c r="I24" s="7"/>
      <c r="J24" s="7"/>
      <c r="K24" s="7"/>
      <c r="L24" s="7"/>
      <c r="N24" s="2">
        <v>0.009558476587380552</v>
      </c>
      <c r="O24" s="2">
        <v>0.008585249880301803</v>
      </c>
      <c r="Q24" s="13">
        <f t="shared" si="0"/>
        <v>5.230959090909091</v>
      </c>
      <c r="R24" s="13">
        <f t="shared" si="1"/>
        <v>5.823942307692309</v>
      </c>
      <c r="U24" s="14">
        <f t="shared" si="3"/>
        <v>6.419797416317309</v>
      </c>
      <c r="X24" s="14">
        <v>1.6013602644504146</v>
      </c>
      <c r="Y24" s="14"/>
      <c r="Z24" s="14"/>
      <c r="AA24" s="14"/>
      <c r="AB24" s="14"/>
      <c r="AC24" s="14"/>
    </row>
    <row r="25" spans="1:29" ht="15">
      <c r="A25" s="7">
        <f t="shared" si="2"/>
        <v>1823</v>
      </c>
      <c r="B25" s="7"/>
      <c r="C25" s="7"/>
      <c r="D25" s="10">
        <v>13.227735599999999</v>
      </c>
      <c r="E25" s="7"/>
      <c r="F25" s="7"/>
      <c r="G25" s="20">
        <v>0.19247309226170178</v>
      </c>
      <c r="H25" s="7"/>
      <c r="I25" s="7"/>
      <c r="J25" s="7"/>
      <c r="K25" s="7"/>
      <c r="L25" s="7"/>
      <c r="N25" s="2">
        <v>0.009558476587380552</v>
      </c>
      <c r="O25" s="2">
        <v>0.00855049178362042</v>
      </c>
      <c r="Q25" s="13">
        <f t="shared" si="0"/>
        <v>5.230959090909091</v>
      </c>
      <c r="R25" s="13">
        <f t="shared" si="1"/>
        <v>5.847616869918699</v>
      </c>
      <c r="U25" s="14">
        <f t="shared" si="3"/>
        <v>6.445894153782011</v>
      </c>
      <c r="X25" s="14">
        <v>1.1255089013149455</v>
      </c>
      <c r="Y25" s="14"/>
      <c r="Z25" s="14"/>
      <c r="AA25" s="14"/>
      <c r="AB25" s="14"/>
      <c r="AC25" s="14"/>
    </row>
    <row r="26" spans="1:29" ht="15">
      <c r="A26" s="7">
        <f t="shared" si="2"/>
        <v>1824</v>
      </c>
      <c r="B26" s="7"/>
      <c r="C26" s="7"/>
      <c r="D26" s="10">
        <v>10.47195735</v>
      </c>
      <c r="E26" s="7"/>
      <c r="F26" s="7"/>
      <c r="G26" s="7"/>
      <c r="H26" s="7"/>
      <c r="I26" s="7"/>
      <c r="J26" s="7"/>
      <c r="K26" s="7"/>
      <c r="L26" s="7"/>
      <c r="N26" s="2">
        <v>0.009558476587380552</v>
      </c>
      <c r="O26" s="2">
        <v>0.008727758076695477</v>
      </c>
      <c r="Q26" s="13">
        <f t="shared" si="0"/>
        <v>5.230959090909091</v>
      </c>
      <c r="R26" s="13">
        <f t="shared" si="1"/>
        <v>5.728848068498608</v>
      </c>
      <c r="U26" s="14">
        <f t="shared" si="3"/>
        <v>4.999354386495608</v>
      </c>
      <c r="Y26" s="14"/>
      <c r="Z26" s="14"/>
      <c r="AA26" s="14"/>
      <c r="AB26" s="14"/>
      <c r="AC26" s="14"/>
    </row>
    <row r="27" spans="1:29" ht="15">
      <c r="A27" s="7">
        <f t="shared" si="2"/>
        <v>1825</v>
      </c>
      <c r="B27" s="7"/>
      <c r="C27" s="7"/>
      <c r="D27" s="10">
        <v>8.377565879999999</v>
      </c>
      <c r="E27" s="7"/>
      <c r="F27" s="7"/>
      <c r="G27" s="7"/>
      <c r="H27" s="7"/>
      <c r="I27" s="7"/>
      <c r="J27" s="7"/>
      <c r="K27" s="7"/>
      <c r="L27" s="7"/>
      <c r="N27" s="2">
        <v>0.009558476587380552</v>
      </c>
      <c r="O27" s="2">
        <v>0.008814653318398938</v>
      </c>
      <c r="Q27" s="13">
        <f t="shared" si="0"/>
        <v>5.230959090909091</v>
      </c>
      <c r="R27" s="13">
        <f t="shared" si="1"/>
        <v>5.672372831230284</v>
      </c>
      <c r="U27" s="14">
        <f t="shared" si="3"/>
        <v>3.960056424129485</v>
      </c>
      <c r="Y27" s="14"/>
      <c r="Z27" s="14"/>
      <c r="AA27" s="14"/>
      <c r="AB27" s="14"/>
      <c r="AC27" s="14"/>
    </row>
    <row r="28" spans="1:29" ht="15">
      <c r="A28" s="7">
        <f t="shared" si="2"/>
        <v>1826</v>
      </c>
      <c r="B28" s="7"/>
      <c r="C28" s="7"/>
      <c r="D28" s="10">
        <v>7.054792320000001</v>
      </c>
      <c r="E28" s="7"/>
      <c r="F28" s="7"/>
      <c r="G28" s="7"/>
      <c r="H28" s="7"/>
      <c r="I28" s="7"/>
      <c r="J28" s="7"/>
      <c r="K28" s="7"/>
      <c r="L28" s="7"/>
      <c r="N28" s="2">
        <v>0.009558476587380552</v>
      </c>
      <c r="O28" s="2">
        <v>0.00861653216731505</v>
      </c>
      <c r="Q28" s="13">
        <f t="shared" si="0"/>
        <v>5.230959090909091</v>
      </c>
      <c r="R28" s="13">
        <f t="shared" si="1"/>
        <v>5.802798507462686</v>
      </c>
      <c r="U28" s="14">
        <f t="shared" si="3"/>
        <v>3.411461528746269</v>
      </c>
      <c r="Y28" s="14"/>
      <c r="Z28" s="14"/>
      <c r="AA28" s="14"/>
      <c r="AB28" s="14"/>
      <c r="AC28" s="14"/>
    </row>
    <row r="29" spans="1:29" ht="15">
      <c r="A29" s="7">
        <f t="shared" si="2"/>
        <v>1827</v>
      </c>
      <c r="B29" s="7"/>
      <c r="C29" s="7"/>
      <c r="D29" s="10">
        <v>7.7161791</v>
      </c>
      <c r="E29" s="7"/>
      <c r="F29" s="7"/>
      <c r="G29" s="7"/>
      <c r="H29" s="7"/>
      <c r="I29" s="7"/>
      <c r="J29" s="7"/>
      <c r="K29" s="7"/>
      <c r="L29" s="7"/>
      <c r="N29" s="2">
        <v>0.009558476587380552</v>
      </c>
      <c r="O29" s="2">
        <v>0.00865476607366457</v>
      </c>
      <c r="Q29" s="13">
        <f t="shared" si="0"/>
        <v>5.230959090909091</v>
      </c>
      <c r="R29" s="13">
        <f t="shared" si="1"/>
        <v>5.777163654618476</v>
      </c>
      <c r="U29" s="14">
        <f t="shared" si="3"/>
        <v>3.714802454087225</v>
      </c>
      <c r="Y29" s="14"/>
      <c r="Z29" s="14"/>
      <c r="AA29" s="14"/>
      <c r="AB29" s="14"/>
      <c r="AC29" s="14"/>
    </row>
    <row r="30" spans="1:29" ht="15">
      <c r="A30" s="7">
        <f t="shared" si="2"/>
        <v>1828</v>
      </c>
      <c r="B30" s="10">
        <v>22.046226</v>
      </c>
      <c r="C30" s="10">
        <v>1.8371855000000001</v>
      </c>
      <c r="D30" s="10">
        <v>6.94456119</v>
      </c>
      <c r="E30" s="20">
        <v>0.2749615603738597</v>
      </c>
      <c r="F30" s="20">
        <v>0.2749615603738597</v>
      </c>
      <c r="G30" s="20">
        <v>0.2749615603738597</v>
      </c>
      <c r="H30" s="20">
        <v>0.16497693622431583</v>
      </c>
      <c r="I30" s="20">
        <v>0.20622117028039477</v>
      </c>
      <c r="J30" s="21">
        <v>150</v>
      </c>
      <c r="K30" s="21">
        <v>80</v>
      </c>
      <c r="L30" s="21">
        <v>160</v>
      </c>
      <c r="N30" s="2">
        <v>0.009558476587380552</v>
      </c>
      <c r="O30" s="2">
        <v>0.008682572551009678</v>
      </c>
      <c r="Q30" s="13">
        <f t="shared" si="0"/>
        <v>5.230959090909091</v>
      </c>
      <c r="R30" s="13">
        <f t="shared" si="1"/>
        <v>5.758661929543636</v>
      </c>
      <c r="T30" s="14">
        <f>C30*$R30</f>
        <v>10.57973019635959</v>
      </c>
      <c r="U30" s="14">
        <f t="shared" si="3"/>
        <v>3.332615011853271</v>
      </c>
      <c r="V30" s="14">
        <v>1.5834106698128598</v>
      </c>
      <c r="W30" s="14">
        <v>1.5834106698128598</v>
      </c>
      <c r="X30" s="14">
        <v>1.5834106698128598</v>
      </c>
      <c r="Y30" s="14">
        <v>0.9500464018877159</v>
      </c>
      <c r="Z30" s="14">
        <v>1.1875580023596448</v>
      </c>
      <c r="AA30" s="16">
        <v>863.7992894315454</v>
      </c>
      <c r="AB30" s="16">
        <v>460.69295436349086</v>
      </c>
      <c r="AC30" s="16">
        <v>921.3859087269817</v>
      </c>
    </row>
    <row r="31" spans="1:29" ht="15">
      <c r="A31" s="7">
        <f t="shared" si="2"/>
        <v>1829</v>
      </c>
      <c r="B31" s="10">
        <v>20.39275905</v>
      </c>
      <c r="C31" s="10">
        <v>1.6993965874999999</v>
      </c>
      <c r="D31" s="10">
        <v>4.7399385899999995</v>
      </c>
      <c r="E31" s="20">
        <v>0.2749615603738597</v>
      </c>
      <c r="F31" s="20">
        <v>0.2749615603738597</v>
      </c>
      <c r="G31" s="20">
        <v>0.20622117028039477</v>
      </c>
      <c r="H31" s="20">
        <v>0.13748078018692986</v>
      </c>
      <c r="I31" s="20">
        <v>0.15122885820562285</v>
      </c>
      <c r="J31" s="21">
        <v>120</v>
      </c>
      <c r="K31" s="21">
        <v>40</v>
      </c>
      <c r="L31" s="21">
        <v>120</v>
      </c>
      <c r="N31" s="2">
        <v>0.009558476587380552</v>
      </c>
      <c r="O31" s="2">
        <v>0.008480975590257652</v>
      </c>
      <c r="Q31" s="13">
        <f t="shared" si="0"/>
        <v>5.230959090909091</v>
      </c>
      <c r="R31" s="13">
        <f t="shared" si="1"/>
        <v>5.895548155737706</v>
      </c>
      <c r="T31" s="14">
        <f aca="true" t="shared" si="4" ref="T31:U51">C31*$R31</f>
        <v>10.018874417302575</v>
      </c>
      <c r="U31" s="14">
        <f t="shared" si="3"/>
        <v>2.3287113510487067</v>
      </c>
      <c r="V31" s="14">
        <v>1.6210491201608705</v>
      </c>
      <c r="W31" s="14">
        <v>1.6210491201608705</v>
      </c>
      <c r="X31" s="14">
        <v>1.2157868401206529</v>
      </c>
      <c r="Y31" s="14">
        <v>0.8105245600804353</v>
      </c>
      <c r="Z31" s="14">
        <v>0.8915770160884788</v>
      </c>
      <c r="AA31" s="16">
        <v>707.4657786885248</v>
      </c>
      <c r="AB31" s="16">
        <v>235.82192622950825</v>
      </c>
      <c r="AC31" s="16">
        <v>707.4657786885248</v>
      </c>
    </row>
    <row r="32" spans="1:29" ht="15">
      <c r="A32" s="7">
        <f t="shared" si="2"/>
        <v>1830</v>
      </c>
      <c r="B32" s="10">
        <v>15.4323582</v>
      </c>
      <c r="C32" s="10">
        <v>1.28602985</v>
      </c>
      <c r="D32" s="10">
        <v>4.188782939999999</v>
      </c>
      <c r="E32" s="20">
        <v>0.19247309226170178</v>
      </c>
      <c r="F32" s="20">
        <v>0.21996924829908776</v>
      </c>
      <c r="G32" s="20">
        <v>0.19247309226170178</v>
      </c>
      <c r="H32" s="20">
        <v>0.16497693622431583</v>
      </c>
      <c r="I32" s="20">
        <v>0.13748078018692986</v>
      </c>
      <c r="J32" s="21">
        <v>80</v>
      </c>
      <c r="K32" s="21">
        <v>60</v>
      </c>
      <c r="L32" s="21">
        <v>11</v>
      </c>
      <c r="N32" s="2">
        <v>0.009558476587380552</v>
      </c>
      <c r="O32" s="2">
        <v>0.008595677309306219</v>
      </c>
      <c r="Q32" s="13">
        <f t="shared" si="0"/>
        <v>5.230959090909091</v>
      </c>
      <c r="R32" s="13">
        <f t="shared" si="1"/>
        <v>5.816877274565306</v>
      </c>
      <c r="T32" s="14">
        <f t="shared" si="4"/>
        <v>7.48067780887763</v>
      </c>
      <c r="U32" s="14">
        <f t="shared" si="3"/>
        <v>2.0304696909810707</v>
      </c>
      <c r="V32" s="14">
        <v>1.1195923563424046</v>
      </c>
      <c r="W32" s="14">
        <v>1.2795341215341767</v>
      </c>
      <c r="X32" s="14">
        <v>1.1195923563424046</v>
      </c>
      <c r="Y32" s="14">
        <v>0.9596505911506327</v>
      </c>
      <c r="Z32" s="14">
        <v>0.7997088259588605</v>
      </c>
      <c r="AA32" s="16">
        <v>465.3501819652245</v>
      </c>
      <c r="AB32" s="16">
        <v>349.0126364739184</v>
      </c>
      <c r="AC32" s="16">
        <v>63.98565002021837</v>
      </c>
    </row>
    <row r="33" spans="1:29" ht="15">
      <c r="A33" s="7">
        <f t="shared" si="2"/>
        <v>1831</v>
      </c>
      <c r="B33" s="10">
        <v>22.59738165</v>
      </c>
      <c r="C33" s="10">
        <v>1.8831151375</v>
      </c>
      <c r="D33" s="10">
        <v>4.6297074600000006</v>
      </c>
      <c r="E33" s="20">
        <v>0.19247309226170178</v>
      </c>
      <c r="F33" s="20">
        <v>0.21996924829908776</v>
      </c>
      <c r="G33" s="20">
        <v>0.16497693622431583</v>
      </c>
      <c r="H33" s="20">
        <v>0.15122885820562285</v>
      </c>
      <c r="I33" s="20">
        <v>0.16497693622431583</v>
      </c>
      <c r="J33" s="21">
        <v>110</v>
      </c>
      <c r="K33" s="21">
        <v>80</v>
      </c>
      <c r="L33" s="21">
        <v>180</v>
      </c>
      <c r="N33" s="2">
        <v>0.009558476587380552</v>
      </c>
      <c r="O33" s="2">
        <v>0.008672145122005263</v>
      </c>
      <c r="Q33" s="13">
        <f t="shared" si="0"/>
        <v>5.230959090909091</v>
      </c>
      <c r="R33" s="13">
        <f t="shared" si="1"/>
        <v>5.76558617234469</v>
      </c>
      <c r="T33" s="14">
        <f t="shared" si="4"/>
        <v>10.85726259770297</v>
      </c>
      <c r="U33" s="14">
        <f t="shared" si="3"/>
        <v>2.224414776114755</v>
      </c>
      <c r="V33" s="14">
        <v>1.1097201992924917</v>
      </c>
      <c r="W33" s="14">
        <v>1.2682516563342763</v>
      </c>
      <c r="X33" s="14">
        <v>0.9511887422507073</v>
      </c>
      <c r="Y33" s="14">
        <v>0.871923013729815</v>
      </c>
      <c r="Z33" s="14">
        <v>0.9511887422507073</v>
      </c>
      <c r="AA33" s="16">
        <v>634.214478957916</v>
      </c>
      <c r="AB33" s="16">
        <v>461.24689378757523</v>
      </c>
      <c r="AC33" s="16">
        <v>1037.8055110220444</v>
      </c>
    </row>
    <row r="34" spans="1:29" ht="15">
      <c r="A34" s="7">
        <f t="shared" si="2"/>
        <v>1832</v>
      </c>
      <c r="B34" s="10">
        <v>34.72280595</v>
      </c>
      <c r="C34" s="10">
        <v>2.8935671625</v>
      </c>
      <c r="D34" s="10">
        <v>7.054792320000001</v>
      </c>
      <c r="E34" s="20">
        <v>0.15122885820562285</v>
      </c>
      <c r="F34" s="20"/>
      <c r="G34" s="20">
        <v>0.13748078018692986</v>
      </c>
      <c r="H34" s="20">
        <v>0.13748078018692986</v>
      </c>
      <c r="I34" s="20">
        <v>0.13748078018692986</v>
      </c>
      <c r="J34" s="21">
        <v>101.67</v>
      </c>
      <c r="K34" s="21">
        <v>40</v>
      </c>
      <c r="L34" s="21">
        <v>145</v>
      </c>
      <c r="N34" s="2">
        <v>0.009558476587380552</v>
      </c>
      <c r="O34" s="2">
        <v>0.008275902819837488</v>
      </c>
      <c r="Q34" s="13">
        <f t="shared" si="0"/>
        <v>5.230959090909091</v>
      </c>
      <c r="R34" s="13">
        <f t="shared" si="1"/>
        <v>6.0416369172616555</v>
      </c>
      <c r="T34" s="14">
        <f t="shared" si="4"/>
        <v>17.481882191536055</v>
      </c>
      <c r="U34" s="14">
        <f t="shared" si="3"/>
        <v>3.5518744770105006</v>
      </c>
      <c r="V34" s="14">
        <v>0.9136698526904192</v>
      </c>
      <c r="W34" s="14"/>
      <c r="X34" s="14">
        <v>0.8306089569912902</v>
      </c>
      <c r="Y34" s="14">
        <v>0.8306089569912902</v>
      </c>
      <c r="Z34" s="14">
        <v>0.8306089569912902</v>
      </c>
      <c r="AA34" s="16">
        <v>614.2532253779925</v>
      </c>
      <c r="AB34" s="16">
        <v>241.66547669046622</v>
      </c>
      <c r="AC34" s="16">
        <v>876.0373530029401</v>
      </c>
    </row>
    <row r="35" spans="1:29" ht="15">
      <c r="A35" s="7">
        <f>A34+1</f>
        <v>1833</v>
      </c>
      <c r="B35" s="10">
        <v>21.49507035</v>
      </c>
      <c r="C35" s="10">
        <v>1.7912558625</v>
      </c>
      <c r="D35" s="10">
        <v>8.15710362</v>
      </c>
      <c r="E35" s="20">
        <v>0.11685866315889037</v>
      </c>
      <c r="F35" s="20">
        <v>0.35745002848601765</v>
      </c>
      <c r="G35" s="20">
        <v>0.13748078018692986</v>
      </c>
      <c r="H35" s="20">
        <v>0.10998462414954388</v>
      </c>
      <c r="I35" s="20">
        <v>0.0907373149233737</v>
      </c>
      <c r="J35" s="21">
        <v>130</v>
      </c>
      <c r="K35" s="21">
        <v>35</v>
      </c>
      <c r="L35" s="21">
        <v>80</v>
      </c>
      <c r="N35" s="2">
        <v>0.009558476587380552</v>
      </c>
      <c r="O35" s="2">
        <v>0.008571346641629252</v>
      </c>
      <c r="Q35" s="13">
        <f t="shared" si="0"/>
        <v>5.230959090909091</v>
      </c>
      <c r="R35" s="13">
        <f t="shared" si="1"/>
        <v>5.83338909164639</v>
      </c>
      <c r="T35" s="14">
        <f t="shared" si="4"/>
        <v>10.449092408655146</v>
      </c>
      <c r="U35" s="14">
        <f t="shared" si="3"/>
        <v>3.965296606361441</v>
      </c>
      <c r="V35" s="14">
        <v>0.681682050935451</v>
      </c>
      <c r="W35" s="14">
        <v>2.085145096979027</v>
      </c>
      <c r="X35" s="14">
        <v>0.8019788834534718</v>
      </c>
      <c r="Y35" s="14">
        <v>0.6415831067627774</v>
      </c>
      <c r="Z35" s="14">
        <v>0.5293060630792914</v>
      </c>
      <c r="AA35" s="16">
        <v>758.3405819140307</v>
      </c>
      <c r="AB35" s="16">
        <v>204.16861820762367</v>
      </c>
      <c r="AC35" s="16">
        <v>466.6711273317112</v>
      </c>
    </row>
    <row r="36" spans="1:29" ht="15">
      <c r="A36" s="7">
        <f t="shared" si="2"/>
        <v>1834</v>
      </c>
      <c r="B36" s="10">
        <v>0</v>
      </c>
      <c r="C36" s="10">
        <v>0</v>
      </c>
      <c r="D36" s="10">
        <v>8.04687249</v>
      </c>
      <c r="E36" s="20">
        <v>0.16497693622431583</v>
      </c>
      <c r="F36" s="20">
        <v>0.2887096383925527</v>
      </c>
      <c r="G36" s="20">
        <v>0.3162057944299387</v>
      </c>
      <c r="H36" s="20">
        <v>0.17872501424300882</v>
      </c>
      <c r="I36" s="20">
        <v>0.11823347096075967</v>
      </c>
      <c r="J36" s="21">
        <v>120</v>
      </c>
      <c r="K36" s="21">
        <v>35</v>
      </c>
      <c r="L36" s="21">
        <v>100</v>
      </c>
      <c r="N36" s="2">
        <v>0.009558476587380552</v>
      </c>
      <c r="O36" s="2">
        <v>0.008679096741341541</v>
      </c>
      <c r="Q36" s="13">
        <f t="shared" si="0"/>
        <v>5.230959090909091</v>
      </c>
      <c r="R36" s="13">
        <f t="shared" si="1"/>
        <v>5.760968161794153</v>
      </c>
      <c r="T36" s="14">
        <f t="shared" si="4"/>
        <v>0</v>
      </c>
      <c r="U36" s="14">
        <f t="shared" si="3"/>
        <v>3.8631480180756035</v>
      </c>
      <c r="V36" s="14">
        <v>0.950426877018628</v>
      </c>
      <c r="W36" s="14">
        <v>1.663247034782599</v>
      </c>
      <c r="X36" s="14">
        <v>1.8216515142857037</v>
      </c>
      <c r="Y36" s="14">
        <v>1.0296291167701803</v>
      </c>
      <c r="Z36" s="14">
        <v>0.68113926186335</v>
      </c>
      <c r="AA36" s="16">
        <v>691.3161794152984</v>
      </c>
      <c r="AB36" s="16">
        <v>201.63388566279536</v>
      </c>
      <c r="AC36" s="16">
        <v>576.0968161794153</v>
      </c>
    </row>
    <row r="37" spans="1:29" ht="15">
      <c r="A37" s="7">
        <f t="shared" si="2"/>
        <v>1835</v>
      </c>
      <c r="B37" s="10">
        <v>30.8647164</v>
      </c>
      <c r="C37" s="10">
        <v>2.5720597</v>
      </c>
      <c r="D37" s="10">
        <v>8.15710362</v>
      </c>
      <c r="E37" s="20">
        <v>0.12373270216823687</v>
      </c>
      <c r="F37" s="20">
        <v>0.2887096383925527</v>
      </c>
      <c r="G37" s="20">
        <v>0.17872501424300882</v>
      </c>
      <c r="H37" s="20">
        <v>0.19247309226170178</v>
      </c>
      <c r="I37" s="20">
        <v>0.13198154897945266</v>
      </c>
      <c r="J37" s="21">
        <v>160</v>
      </c>
      <c r="K37" s="21">
        <v>30</v>
      </c>
      <c r="L37" s="21">
        <v>126</v>
      </c>
      <c r="N37" s="2">
        <v>0.009558476587380552</v>
      </c>
      <c r="O37" s="2">
        <v>0.008644338644660157</v>
      </c>
      <c r="Q37" s="13">
        <f t="shared" si="0"/>
        <v>5.230959090909091</v>
      </c>
      <c r="R37" s="13">
        <f t="shared" si="1"/>
        <v>5.784132488942502</v>
      </c>
      <c r="T37" s="14">
        <f t="shared" si="4"/>
        <v>14.877134074269705</v>
      </c>
      <c r="U37" s="14">
        <f t="shared" si="3"/>
        <v>3.931814005342708</v>
      </c>
      <c r="V37" s="14">
        <v>0.7156863425559452</v>
      </c>
      <c r="W37" s="14">
        <v>1.6699347992972056</v>
      </c>
      <c r="X37" s="14">
        <v>1.0337691614696987</v>
      </c>
      <c r="Y37" s="14">
        <v>1.113289866198137</v>
      </c>
      <c r="Z37" s="14">
        <v>0.7633987653930083</v>
      </c>
      <c r="AA37" s="16">
        <v>925.4611982308004</v>
      </c>
      <c r="AB37" s="16">
        <v>173.52397466827506</v>
      </c>
      <c r="AC37" s="16">
        <v>728.8006936067553</v>
      </c>
    </row>
    <row r="38" spans="1:29" ht="15">
      <c r="A38" s="7">
        <f t="shared" si="2"/>
        <v>1836</v>
      </c>
      <c r="B38" s="10">
        <v>30.8647164</v>
      </c>
      <c r="C38" s="10">
        <v>2.5720597</v>
      </c>
      <c r="D38" s="10">
        <v>11.794730909999998</v>
      </c>
      <c r="E38" s="20">
        <v>0.21996924829908776</v>
      </c>
      <c r="F38" s="20">
        <v>0.20622117028039477</v>
      </c>
      <c r="G38" s="20">
        <v>0.16497693622431583</v>
      </c>
      <c r="H38" s="20">
        <v>0.17872501424300882</v>
      </c>
      <c r="I38" s="20">
        <v>0.15122885820562285</v>
      </c>
      <c r="J38" s="21">
        <v>60</v>
      </c>
      <c r="K38" s="21">
        <v>42</v>
      </c>
      <c r="L38" s="21">
        <v>110</v>
      </c>
      <c r="N38" s="2">
        <v>0.009558476587380552</v>
      </c>
      <c r="O38" s="2">
        <v>0.008689524170345955</v>
      </c>
      <c r="Q38" s="13">
        <f t="shared" si="0"/>
        <v>5.230959090909091</v>
      </c>
      <c r="R38" s="13">
        <f t="shared" si="1"/>
        <v>5.754055000000001</v>
      </c>
      <c r="T38" s="14">
        <f t="shared" si="4"/>
        <v>14.799772977083503</v>
      </c>
      <c r="U38" s="14">
        <f t="shared" si="3"/>
        <v>5.655627530528338</v>
      </c>
      <c r="V38" s="14">
        <v>1.2657151530216078</v>
      </c>
      <c r="W38" s="14">
        <v>1.1866079559577571</v>
      </c>
      <c r="X38" s="14">
        <v>0.9492863647662059</v>
      </c>
      <c r="Y38" s="14">
        <v>1.0283935618300564</v>
      </c>
      <c r="Z38" s="14">
        <v>0.8701791677023554</v>
      </c>
      <c r="AA38" s="16">
        <v>345.2433000000001</v>
      </c>
      <c r="AB38" s="16">
        <v>241.67031000000003</v>
      </c>
      <c r="AC38" s="16">
        <v>632.9460500000001</v>
      </c>
    </row>
    <row r="39" spans="1:29" ht="15">
      <c r="A39" s="7">
        <f t="shared" si="2"/>
        <v>1837</v>
      </c>
      <c r="B39" s="10">
        <v>36.92742855</v>
      </c>
      <c r="C39" s="10">
        <v>3.0772857125</v>
      </c>
      <c r="D39" s="10">
        <v>11.023113</v>
      </c>
      <c r="E39" s="20">
        <v>0.20622117028039477</v>
      </c>
      <c r="F39" s="20">
        <v>0.5774192767851054</v>
      </c>
      <c r="G39" s="20">
        <v>0.20072193907291758</v>
      </c>
      <c r="H39" s="20">
        <v>0.17872501424300882</v>
      </c>
      <c r="I39" s="20">
        <v>0.1869738610542246</v>
      </c>
      <c r="J39" s="21">
        <v>200</v>
      </c>
      <c r="K39" s="21">
        <v>40</v>
      </c>
      <c r="L39" s="21">
        <v>115</v>
      </c>
      <c r="N39" s="2">
        <v>0.009558476587380552</v>
      </c>
      <c r="O39" s="2">
        <v>0.008626959596319464</v>
      </c>
      <c r="Q39" s="13">
        <f t="shared" si="0"/>
        <v>5.230959090909091</v>
      </c>
      <c r="R39" s="13">
        <f t="shared" si="1"/>
        <v>5.7957846494762295</v>
      </c>
      <c r="T39" s="14">
        <f t="shared" si="4"/>
        <v>17.835285294560023</v>
      </c>
      <c r="U39" s="14">
        <f t="shared" si="3"/>
        <v>5.323965759570156</v>
      </c>
      <c r="V39" s="14">
        <v>1.1952134931081357</v>
      </c>
      <c r="W39" s="14">
        <v>3.3465977807027802</v>
      </c>
      <c r="X39" s="14">
        <v>1.1633411332919188</v>
      </c>
      <c r="Y39" s="14">
        <v>1.035851694027051</v>
      </c>
      <c r="Z39" s="14">
        <v>1.0836602337513763</v>
      </c>
      <c r="AA39" s="16">
        <v>1159.1569298952459</v>
      </c>
      <c r="AB39" s="16">
        <v>231.83138597904917</v>
      </c>
      <c r="AC39" s="16">
        <v>666.5152346897664</v>
      </c>
    </row>
    <row r="40" spans="1:29" ht="15">
      <c r="A40" s="7">
        <f t="shared" si="2"/>
        <v>1838</v>
      </c>
      <c r="B40" s="10">
        <v>27.5577825</v>
      </c>
      <c r="C40" s="10">
        <v>2.296481875</v>
      </c>
      <c r="D40" s="10">
        <v>10.47195735</v>
      </c>
      <c r="E40" s="20">
        <v>0.19247309226170178</v>
      </c>
      <c r="F40" s="20">
        <v>0.2749615603738597</v>
      </c>
      <c r="G40" s="20">
        <v>0.24196617312899657</v>
      </c>
      <c r="H40" s="20">
        <v>0.16497693622431583</v>
      </c>
      <c r="I40" s="20">
        <v>0.15122885820562285</v>
      </c>
      <c r="J40" s="21">
        <v>120</v>
      </c>
      <c r="K40" s="21">
        <v>50</v>
      </c>
      <c r="L40" s="21">
        <v>110</v>
      </c>
      <c r="N40" s="2">
        <v>0.009558476587380552</v>
      </c>
      <c r="O40" s="2">
        <v>0.00861653216731505</v>
      </c>
      <c r="Q40" s="13">
        <f t="shared" si="0"/>
        <v>5.230959090909091</v>
      </c>
      <c r="R40" s="13">
        <f t="shared" si="1"/>
        <v>5.802798507462686</v>
      </c>
      <c r="T40" s="14">
        <f t="shared" si="4"/>
        <v>13.326021596665111</v>
      </c>
      <c r="U40" s="14">
        <f t="shared" si="3"/>
        <v>5.063888206732742</v>
      </c>
      <c r="V40" s="14">
        <v>1.116882572502931</v>
      </c>
      <c r="W40" s="14">
        <v>1.5955465321470443</v>
      </c>
      <c r="X40" s="14">
        <v>1.4040809482893992</v>
      </c>
      <c r="Y40" s="14">
        <v>0.9573279192882267</v>
      </c>
      <c r="Z40" s="14">
        <v>0.8775505926808744</v>
      </c>
      <c r="AA40" s="16">
        <v>696.3358208955224</v>
      </c>
      <c r="AB40" s="16">
        <v>290.1399253731343</v>
      </c>
      <c r="AC40" s="16">
        <v>638.3078358208954</v>
      </c>
    </row>
    <row r="41" spans="1:29" ht="15">
      <c r="A41" s="7">
        <f t="shared" si="2"/>
        <v>1839</v>
      </c>
      <c r="B41" s="10">
        <v>28.10893815</v>
      </c>
      <c r="C41" s="10">
        <v>2.3424115125</v>
      </c>
      <c r="D41" s="10">
        <v>8.8184904</v>
      </c>
      <c r="E41" s="20">
        <v>0.2749615603738597</v>
      </c>
      <c r="F41" s="20">
        <v>0.32995387244863167</v>
      </c>
      <c r="G41" s="20">
        <v>0.7149000569720353</v>
      </c>
      <c r="H41" s="20">
        <v>0.21996924829908776</v>
      </c>
      <c r="I41" s="20">
        <v>0.20622117028039477</v>
      </c>
      <c r="J41" s="21">
        <v>200</v>
      </c>
      <c r="K41" s="21">
        <v>45</v>
      </c>
      <c r="L41" s="21">
        <v>120</v>
      </c>
      <c r="N41" s="2">
        <v>0.009558476587380552</v>
      </c>
      <c r="O41" s="2">
        <v>0.008745137125036169</v>
      </c>
      <c r="Q41" s="13">
        <f t="shared" si="0"/>
        <v>5.230959090909091</v>
      </c>
      <c r="R41" s="13">
        <f t="shared" si="1"/>
        <v>5.717463235294119</v>
      </c>
      <c r="T41" s="14">
        <f t="shared" si="4"/>
        <v>13.39265170464844</v>
      </c>
      <c r="U41" s="14">
        <f t="shared" si="3"/>
        <v>4.201616221066177</v>
      </c>
      <c r="V41" s="14">
        <v>1.5720826125566472</v>
      </c>
      <c r="W41" s="14">
        <v>1.8864991350679767</v>
      </c>
      <c r="X41" s="14">
        <v>4.087414792647283</v>
      </c>
      <c r="Y41" s="14">
        <v>1.2576660900453176</v>
      </c>
      <c r="Z41" s="14">
        <v>1.1790619594174854</v>
      </c>
      <c r="AA41" s="16">
        <v>1143.4926470588239</v>
      </c>
      <c r="AB41" s="16">
        <v>257.28584558823536</v>
      </c>
      <c r="AC41" s="16">
        <v>686.0955882352943</v>
      </c>
    </row>
    <row r="42" spans="1:29" ht="15">
      <c r="A42" s="7">
        <f t="shared" si="2"/>
        <v>1840</v>
      </c>
      <c r="B42" s="10">
        <v>32.51818335</v>
      </c>
      <c r="C42" s="10">
        <v>2.7098486125</v>
      </c>
      <c r="D42" s="10">
        <v>12.67657995</v>
      </c>
      <c r="E42" s="20">
        <v>0.21996924829908776</v>
      </c>
      <c r="F42" s="20">
        <v>0.13748078018692986</v>
      </c>
      <c r="G42" s="20">
        <v>0.24746540433647374</v>
      </c>
      <c r="H42" s="20">
        <v>0.16497693622431583</v>
      </c>
      <c r="I42" s="20">
        <v>0.15122885820562285</v>
      </c>
      <c r="J42" s="21">
        <v>200</v>
      </c>
      <c r="K42" s="21">
        <v>50</v>
      </c>
      <c r="L42" s="21">
        <v>160</v>
      </c>
      <c r="N42" s="2">
        <v>0.009558476587380552</v>
      </c>
      <c r="O42" s="2">
        <v>0.008699951599350372</v>
      </c>
      <c r="Q42" s="13">
        <f t="shared" si="0"/>
        <v>5.230959090909091</v>
      </c>
      <c r="R42" s="13">
        <f t="shared" si="1"/>
        <v>5.74715840990811</v>
      </c>
      <c r="T42" s="14">
        <f t="shared" si="4"/>
        <v>15.573929242907198</v>
      </c>
      <c r="U42" s="14">
        <f t="shared" si="3"/>
        <v>6.0711927557095855</v>
      </c>
      <c r="V42" s="14">
        <v>1.2641981152832673</v>
      </c>
      <c r="W42" s="14">
        <v>0.7901238220520421</v>
      </c>
      <c r="X42" s="14">
        <v>1.4222228796936758</v>
      </c>
      <c r="Y42" s="14">
        <v>0.9481485864624506</v>
      </c>
      <c r="Z42" s="14">
        <v>0.8691362042572464</v>
      </c>
      <c r="AA42" s="16">
        <v>1149.431681981622</v>
      </c>
      <c r="AB42" s="16">
        <v>287.3579204954055</v>
      </c>
      <c r="AC42" s="16">
        <v>919.5453455852976</v>
      </c>
    </row>
    <row r="43" spans="1:29" ht="15">
      <c r="A43" s="7">
        <f t="shared" si="2"/>
        <v>1841</v>
      </c>
      <c r="B43" s="10">
        <v>34.1716503</v>
      </c>
      <c r="C43" s="10">
        <v>2.847637525</v>
      </c>
      <c r="D43" s="10">
        <v>12.67657995</v>
      </c>
      <c r="E43" s="20">
        <v>0.24746540433647374</v>
      </c>
      <c r="F43" s="20">
        <v>0.16497693622431583</v>
      </c>
      <c r="G43" s="20">
        <v>0.19247309226170178</v>
      </c>
      <c r="H43" s="20">
        <v>0.13748078018692986</v>
      </c>
      <c r="I43" s="20">
        <v>0.15122885820562285</v>
      </c>
      <c r="J43" s="21">
        <v>200</v>
      </c>
      <c r="K43" s="21">
        <v>40</v>
      </c>
      <c r="L43" s="21">
        <v>100</v>
      </c>
      <c r="N43" s="2">
        <v>0.009558476587380552</v>
      </c>
      <c r="O43" s="2">
        <v>0.008699951599350372</v>
      </c>
      <c r="Q43" s="13">
        <f t="shared" si="0"/>
        <v>5.230959090909091</v>
      </c>
      <c r="R43" s="13">
        <f t="shared" si="1"/>
        <v>5.74715840990811</v>
      </c>
      <c r="T43" s="14">
        <f t="shared" si="4"/>
        <v>16.365823950173667</v>
      </c>
      <c r="U43" s="14">
        <f t="shared" si="3"/>
        <v>6.0711927557095855</v>
      </c>
      <c r="V43" s="14">
        <v>1.4222228796936758</v>
      </c>
      <c r="W43" s="14">
        <v>0.9481485864624506</v>
      </c>
      <c r="X43" s="14">
        <v>1.106173350872859</v>
      </c>
      <c r="Y43" s="14">
        <v>0.7901238220520421</v>
      </c>
      <c r="Z43" s="14">
        <v>0.8691362042572464</v>
      </c>
      <c r="AA43" s="16">
        <v>1149.431681981622</v>
      </c>
      <c r="AB43" s="16">
        <v>229.8863363963244</v>
      </c>
      <c r="AC43" s="16">
        <v>574.715840990811</v>
      </c>
    </row>
    <row r="44" spans="1:29" ht="15">
      <c r="A44" s="7">
        <f t="shared" si="2"/>
        <v>1842</v>
      </c>
      <c r="B44" s="10">
        <v>30.8647164</v>
      </c>
      <c r="C44" s="10">
        <v>2.5720597</v>
      </c>
      <c r="D44" s="10">
        <v>7.93664136</v>
      </c>
      <c r="E44" s="20">
        <v>0.21996924829908776</v>
      </c>
      <c r="F44" s="20">
        <v>0.2749615603738597</v>
      </c>
      <c r="G44" s="20">
        <v>0.17872501424300882</v>
      </c>
      <c r="H44" s="20">
        <v>0.16497693622431583</v>
      </c>
      <c r="I44" s="20">
        <v>0.12373270216823687</v>
      </c>
      <c r="J44" s="21">
        <v>140</v>
      </c>
      <c r="K44" s="21">
        <v>40</v>
      </c>
      <c r="L44" s="21">
        <v>80</v>
      </c>
      <c r="N44" s="2">
        <v>0.009558476587380552</v>
      </c>
      <c r="O44" s="2">
        <v>0.008609580547978772</v>
      </c>
      <c r="Q44" s="13">
        <f t="shared" si="0"/>
        <v>5.230959090909091</v>
      </c>
      <c r="R44" s="13">
        <f t="shared" si="1"/>
        <v>5.807483851433187</v>
      </c>
      <c r="T44" s="14">
        <f t="shared" si="4"/>
        <v>14.937195172672087</v>
      </c>
      <c r="U44" s="14">
        <f t="shared" si="3"/>
        <v>3.8409930444013938</v>
      </c>
      <c r="V44" s="14">
        <v>1.2774678573088492</v>
      </c>
      <c r="W44" s="14">
        <v>1.5968348216360615</v>
      </c>
      <c r="X44" s="14">
        <v>1.03794263406344</v>
      </c>
      <c r="Y44" s="14">
        <v>0.9581008929816369</v>
      </c>
      <c r="Z44" s="14">
        <v>0.7185756697362277</v>
      </c>
      <c r="AA44" s="16">
        <v>813.0477392006461</v>
      </c>
      <c r="AB44" s="16">
        <v>232.29935405732746</v>
      </c>
      <c r="AC44" s="16">
        <v>464.5987081146549</v>
      </c>
    </row>
    <row r="45" spans="1:29" ht="15">
      <c r="A45" s="7">
        <f t="shared" si="2"/>
        <v>1843</v>
      </c>
      <c r="B45" s="10">
        <v>24.2508486</v>
      </c>
      <c r="C45" s="10">
        <v>2.02090405</v>
      </c>
      <c r="D45" s="10">
        <v>5.07063198</v>
      </c>
      <c r="E45" s="20">
        <v>0.23371732631778075</v>
      </c>
      <c r="F45" s="20">
        <v>0.32995387244863167</v>
      </c>
      <c r="G45" s="20">
        <v>0.09623654613085089</v>
      </c>
      <c r="H45" s="20">
        <v>0.06874039009346493</v>
      </c>
      <c r="I45" s="20">
        <v>0.07698923690468071</v>
      </c>
      <c r="J45" s="21">
        <v>100</v>
      </c>
      <c r="K45" s="21">
        <v>30</v>
      </c>
      <c r="L45" s="21">
        <v>40</v>
      </c>
      <c r="N45" s="2">
        <v>0.009558476587380552</v>
      </c>
      <c r="O45" s="2">
        <v>0.008571346641629252</v>
      </c>
      <c r="Q45" s="13">
        <f t="shared" si="0"/>
        <v>5.230959090909091</v>
      </c>
      <c r="R45" s="13">
        <f t="shared" si="1"/>
        <v>5.83338909164639</v>
      </c>
      <c r="T45" s="14">
        <f t="shared" si="4"/>
        <v>11.788719640534012</v>
      </c>
      <c r="U45" s="14">
        <f t="shared" si="3"/>
        <v>2.4649141066571114</v>
      </c>
      <c r="V45" s="14">
        <v>1.363364101870902</v>
      </c>
      <c r="W45" s="14">
        <v>1.9247493202883323</v>
      </c>
      <c r="X45" s="14">
        <v>0.5613852184174303</v>
      </c>
      <c r="Y45" s="14">
        <v>0.4009894417267359</v>
      </c>
      <c r="Z45" s="14">
        <v>0.44910817473394415</v>
      </c>
      <c r="AA45" s="16">
        <v>583.3389091646391</v>
      </c>
      <c r="AB45" s="16">
        <v>175.0016727493917</v>
      </c>
      <c r="AC45" s="16">
        <v>233.3355636658556</v>
      </c>
    </row>
    <row r="46" spans="1:29" ht="15">
      <c r="A46" s="7">
        <f t="shared" si="2"/>
        <v>1844</v>
      </c>
      <c r="B46" s="10">
        <v>19.8416034</v>
      </c>
      <c r="C46" s="10">
        <v>1.65346695</v>
      </c>
      <c r="D46" s="10">
        <v>4.96040085</v>
      </c>
      <c r="E46" s="20">
        <v>0.08248846811215792</v>
      </c>
      <c r="F46" s="20">
        <v>0.2749615603738597</v>
      </c>
      <c r="G46" s="20">
        <v>0.0907373149233737</v>
      </c>
      <c r="H46" s="20">
        <v>0.09623654613085089</v>
      </c>
      <c r="I46" s="20">
        <v>0.06874039009346493</v>
      </c>
      <c r="J46" s="21">
        <v>80</v>
      </c>
      <c r="K46" s="21">
        <v>40</v>
      </c>
      <c r="L46" s="21">
        <v>45</v>
      </c>
      <c r="N46" s="2">
        <v>0.009558476587380552</v>
      </c>
      <c r="O46" s="2">
        <v>0.00861653216731505</v>
      </c>
      <c r="Q46" s="13">
        <f t="shared" si="0"/>
        <v>5.230959090909091</v>
      </c>
      <c r="R46" s="13">
        <f t="shared" si="1"/>
        <v>5.802798507462686</v>
      </c>
      <c r="T46" s="14">
        <f t="shared" si="4"/>
        <v>9.59473554959888</v>
      </c>
      <c r="U46" s="14">
        <f t="shared" si="3"/>
        <v>2.39868388739972</v>
      </c>
      <c r="V46" s="14">
        <v>0.47866395964411335</v>
      </c>
      <c r="W46" s="14">
        <v>1.5955465321470443</v>
      </c>
      <c r="X46" s="14">
        <v>0.5265303556085246</v>
      </c>
      <c r="Y46" s="14">
        <v>0.5584412862514655</v>
      </c>
      <c r="Z46" s="14">
        <v>0.3988866330367611</v>
      </c>
      <c r="AA46" s="16">
        <v>464.2238805970149</v>
      </c>
      <c r="AB46" s="16">
        <v>232.11194029850745</v>
      </c>
      <c r="AC46" s="16">
        <v>261.1259328358209</v>
      </c>
    </row>
    <row r="47" spans="1:29" ht="15">
      <c r="A47" s="7">
        <f t="shared" si="2"/>
        <v>1845</v>
      </c>
      <c r="B47" s="10">
        <v>25.90431555</v>
      </c>
      <c r="C47" s="10">
        <v>2.1586929625</v>
      </c>
      <c r="D47" s="10">
        <v>5.73201876</v>
      </c>
      <c r="E47" s="20">
        <v>0.12373270216823687</v>
      </c>
      <c r="F47" s="20">
        <v>0.19247309226170178</v>
      </c>
      <c r="G47" s="20">
        <v>0.0907373149233737</v>
      </c>
      <c r="H47" s="20">
        <v>0.09623654613085089</v>
      </c>
      <c r="I47" s="20">
        <v>0.09623654613085089</v>
      </c>
      <c r="J47" s="21">
        <v>90</v>
      </c>
      <c r="K47" s="21">
        <v>26</v>
      </c>
      <c r="L47" s="21">
        <v>80</v>
      </c>
      <c r="N47" s="2">
        <v>0.009558476587380552</v>
      </c>
      <c r="O47" s="2">
        <v>0.008581774070633664</v>
      </c>
      <c r="Q47" s="13">
        <f t="shared" si="0"/>
        <v>5.230959090909091</v>
      </c>
      <c r="R47" s="13">
        <f t="shared" si="1"/>
        <v>5.826301134062375</v>
      </c>
      <c r="T47" s="14">
        <f t="shared" si="4"/>
        <v>12.577195255506219</v>
      </c>
      <c r="U47" s="14">
        <f t="shared" si="3"/>
        <v>2.7830389501545674</v>
      </c>
      <c r="V47" s="14">
        <v>0.7209039829634006</v>
      </c>
      <c r="W47" s="14">
        <v>1.1214061957208452</v>
      </c>
      <c r="X47" s="14">
        <v>0.528662920839827</v>
      </c>
      <c r="Y47" s="14">
        <v>0.5607030978604226</v>
      </c>
      <c r="Z47" s="14">
        <v>0.5607030978604226</v>
      </c>
      <c r="AA47" s="16">
        <v>524.3671020656138</v>
      </c>
      <c r="AB47" s="16">
        <v>151.48382948562175</v>
      </c>
      <c r="AC47" s="16">
        <v>466.10409072499004</v>
      </c>
    </row>
    <row r="48" spans="1:29" ht="15">
      <c r="A48" s="7">
        <f t="shared" si="2"/>
        <v>1846</v>
      </c>
      <c r="B48" s="10">
        <v>27.5577825</v>
      </c>
      <c r="C48" s="10">
        <v>2.296481875</v>
      </c>
      <c r="D48" s="10">
        <v>5.40132537</v>
      </c>
      <c r="E48" s="20">
        <v>0.13748078018692986</v>
      </c>
      <c r="F48" s="20">
        <v>0.19247309226170178</v>
      </c>
      <c r="G48" s="20">
        <v>0.13748078018692986</v>
      </c>
      <c r="H48" s="20">
        <v>0.12373270216823687</v>
      </c>
      <c r="I48" s="20">
        <v>0.10998462414954388</v>
      </c>
      <c r="J48" s="21">
        <v>60</v>
      </c>
      <c r="K48" s="21">
        <v>30</v>
      </c>
      <c r="L48" s="21">
        <v>70</v>
      </c>
      <c r="N48" s="2">
        <v>0.009558476587380552</v>
      </c>
      <c r="O48" s="2">
        <v>0.00858872568996994</v>
      </c>
      <c r="Q48" s="13">
        <f t="shared" si="0"/>
        <v>5.230959090909091</v>
      </c>
      <c r="R48" s="13">
        <f t="shared" si="1"/>
        <v>5.821585390530151</v>
      </c>
      <c r="T48" s="14">
        <f t="shared" si="4"/>
        <v>13.369165333117289</v>
      </c>
      <c r="U48" s="14">
        <f t="shared" si="3"/>
        <v>2.620356405290989</v>
      </c>
      <c r="V48" s="14">
        <v>0.8003561014149179</v>
      </c>
      <c r="W48" s="14">
        <v>1.120498541980885</v>
      </c>
      <c r="X48" s="14">
        <v>0.8003561014149179</v>
      </c>
      <c r="Y48" s="14">
        <v>0.7203204912734261</v>
      </c>
      <c r="Z48" s="14">
        <v>0.6402848811319343</v>
      </c>
      <c r="AA48" s="16">
        <v>349.2951234318091</v>
      </c>
      <c r="AB48" s="16">
        <v>174.64756171590454</v>
      </c>
      <c r="AC48" s="16">
        <v>407.5109773371106</v>
      </c>
    </row>
    <row r="49" spans="1:29" ht="15">
      <c r="A49" s="7">
        <f t="shared" si="2"/>
        <v>1847</v>
      </c>
      <c r="B49" s="10">
        <v>24.80200425</v>
      </c>
      <c r="C49" s="10">
        <v>2.0668336875</v>
      </c>
      <c r="D49" s="10"/>
      <c r="E49" s="20">
        <v>0.10448539294206668</v>
      </c>
      <c r="F49" s="20">
        <v>0.21996924829908776</v>
      </c>
      <c r="G49" s="20">
        <v>0.13198154897945266</v>
      </c>
      <c r="H49" s="20">
        <v>0.15122885820562285</v>
      </c>
      <c r="I49" s="20">
        <v>0.1017357773383281</v>
      </c>
      <c r="J49" s="21">
        <v>117</v>
      </c>
      <c r="K49" s="21">
        <v>46.8</v>
      </c>
      <c r="L49" s="21">
        <v>72.5</v>
      </c>
      <c r="N49" s="2">
        <v>0.009558476587380552</v>
      </c>
      <c r="O49" s="2">
        <v>0.008644338644660157</v>
      </c>
      <c r="Q49" s="13">
        <f t="shared" si="0"/>
        <v>5.230959090909091</v>
      </c>
      <c r="R49" s="13">
        <f t="shared" si="1"/>
        <v>5.784132488942502</v>
      </c>
      <c r="T49" s="14">
        <f t="shared" si="4"/>
        <v>11.954839881109585</v>
      </c>
      <c r="U49" s="14"/>
      <c r="V49" s="14">
        <v>0.6043573559361315</v>
      </c>
      <c r="W49" s="14">
        <v>1.2723312756550138</v>
      </c>
      <c r="X49" s="14">
        <v>0.7633987653930083</v>
      </c>
      <c r="Y49" s="14">
        <v>0.874727752012822</v>
      </c>
      <c r="Z49" s="14">
        <v>0.5884532149904439</v>
      </c>
      <c r="AA49" s="16">
        <v>676.7435012062728</v>
      </c>
      <c r="AB49" s="16">
        <v>270.69740048250907</v>
      </c>
      <c r="AC49" s="16">
        <v>419.3496054483314</v>
      </c>
    </row>
    <row r="50" spans="1:29" ht="15">
      <c r="A50" s="7">
        <f t="shared" si="2"/>
        <v>1848</v>
      </c>
      <c r="B50" s="10">
        <v>25.3531599</v>
      </c>
      <c r="C50" s="10">
        <v>2.112763325</v>
      </c>
      <c r="D50" s="10"/>
      <c r="E50" s="20"/>
      <c r="F50" s="20"/>
      <c r="G50" s="20">
        <v>0.09623654613085089</v>
      </c>
      <c r="H50" s="20"/>
      <c r="I50" s="20"/>
      <c r="J50" s="21">
        <v>92</v>
      </c>
      <c r="K50" s="21"/>
      <c r="L50" s="21"/>
      <c r="N50" s="2">
        <v>0.009558476587380552</v>
      </c>
      <c r="O50" s="2">
        <v>0.008620007976983188</v>
      </c>
      <c r="Q50" s="13">
        <f t="shared" si="0"/>
        <v>5.230959090909091</v>
      </c>
      <c r="R50" s="13">
        <f t="shared" si="1"/>
        <v>5.800458669354839</v>
      </c>
      <c r="T50" s="14">
        <f t="shared" si="4"/>
        <v>12.254996344791206</v>
      </c>
      <c r="U50" s="14"/>
      <c r="V50" s="14"/>
      <c r="W50" s="14"/>
      <c r="X50" s="14">
        <v>0.5582161083134609</v>
      </c>
      <c r="Y50" s="14"/>
      <c r="Z50" s="14"/>
      <c r="AA50" s="16">
        <v>533.6421975806452</v>
      </c>
      <c r="AB50" s="16"/>
      <c r="AC50" s="16"/>
    </row>
    <row r="51" spans="1:29" ht="15">
      <c r="A51" s="7">
        <f t="shared" si="2"/>
        <v>1849</v>
      </c>
      <c r="B51" s="10">
        <v>20.39275905</v>
      </c>
      <c r="C51" s="10">
        <v>1.6993965874999999</v>
      </c>
      <c r="D51" s="10">
        <v>6.39340554</v>
      </c>
      <c r="E51" s="7"/>
      <c r="F51" s="7"/>
      <c r="G51" s="7"/>
      <c r="H51" s="7"/>
      <c r="I51" s="7"/>
      <c r="J51" s="7"/>
      <c r="K51" s="7"/>
      <c r="L51" s="7"/>
      <c r="N51" s="2">
        <v>0.009558476587380552</v>
      </c>
      <c r="O51" s="2">
        <v>0.00865476607366457</v>
      </c>
      <c r="Q51" s="13">
        <f t="shared" si="0"/>
        <v>5.230959090909091</v>
      </c>
      <c r="R51" s="13">
        <f t="shared" si="1"/>
        <v>5.777163654618476</v>
      </c>
      <c r="T51" s="14">
        <f t="shared" si="4"/>
        <v>9.817692200087665</v>
      </c>
      <c r="U51" s="14">
        <f>D51*$R51/12</f>
        <v>3.077979176243701</v>
      </c>
      <c r="V51" s="14"/>
      <c r="W51" s="14"/>
      <c r="X51" s="14"/>
      <c r="Y51" s="14"/>
      <c r="Z51" s="14"/>
      <c r="AA51" s="14"/>
      <c r="AB51" s="14"/>
      <c r="AC51" s="14"/>
    </row>
    <row r="52" spans="1:18" ht="15">
      <c r="A52" s="7">
        <f t="shared" si="2"/>
        <v>1850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N52" s="2">
        <v>0.009558476587380552</v>
      </c>
      <c r="O52" s="2">
        <v>0.008699951599350372</v>
      </c>
      <c r="Q52" s="13">
        <f t="shared" si="0"/>
        <v>5.230959090909091</v>
      </c>
      <c r="R52" s="13">
        <f t="shared" si="1"/>
        <v>5.74715840990811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sansani</dc:creator>
  <cp:keywords/>
  <dc:description/>
  <cp:lastModifiedBy>Peter H. Lindert</cp:lastModifiedBy>
  <dcterms:created xsi:type="dcterms:W3CDTF">2005-10-17T20:11:14Z</dcterms:created>
  <dcterms:modified xsi:type="dcterms:W3CDTF">2005-10-19T15:34:17Z</dcterms:modified>
  <cp:category/>
  <cp:version/>
  <cp:contentType/>
  <cp:contentStatus/>
</cp:coreProperties>
</file>