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40" windowWidth="19760" windowHeight="13780" activeTab="1"/>
  </bookViews>
  <sheets>
    <sheet name="sources &amp; series list" sheetId="2" r:id="rId1"/>
    <sheet name="data" sheetId="1" r:id="rId2"/>
  </sheets>
  <calcPr calcId="130407" calcOnSave="0"/>
  <extLst>
    <ext xmlns:mx="http://schemas.microsoft.com/office/mac/excel/2008/main" uri="http://schemas.microsoft.com/office/mac/excel/2008/main">
      <mx:ArchID Flags="2"/>
    </ext>
  </extLst>
</workbook>
</file>

<file path=xl/calcChain.xml><?xml version="1.0" encoding="utf-8"?>
<calcChain xmlns="http://schemas.openxmlformats.org/spreadsheetml/2006/main">
  <c r="AE15" i="1"/>
  <c r="Y33"/>
  <c r="BT143"/>
  <c r="BP143"/>
  <c r="BU143"/>
  <c r="BF143"/>
  <c r="BE143"/>
  <c r="BB143"/>
  <c r="BG143"/>
  <c r="AY143"/>
  <c r="AV143"/>
  <c r="AS143"/>
  <c r="AP143"/>
  <c r="AL143"/>
  <c r="AK143"/>
  <c r="AH143"/>
  <c r="AM143"/>
  <c r="AE143"/>
  <c r="AB143"/>
  <c r="Y143"/>
  <c r="V143"/>
  <c r="P143"/>
  <c r="M143"/>
  <c r="J143"/>
  <c r="G143"/>
  <c r="BT142"/>
  <c r="BP142"/>
  <c r="BM142"/>
  <c r="BU142"/>
  <c r="BF142"/>
  <c r="BE142"/>
  <c r="BB142"/>
  <c r="BG142"/>
  <c r="AY142"/>
  <c r="AV142"/>
  <c r="AS142"/>
  <c r="AP142"/>
  <c r="AL142"/>
  <c r="AK142"/>
  <c r="AH142"/>
  <c r="AM142"/>
  <c r="AE142"/>
  <c r="AB142"/>
  <c r="Y142"/>
  <c r="V142"/>
  <c r="P142"/>
  <c r="M142"/>
  <c r="J142"/>
  <c r="G142"/>
  <c r="BT141"/>
  <c r="BP141"/>
  <c r="BM141"/>
  <c r="BU141"/>
  <c r="BF141"/>
  <c r="BE141"/>
  <c r="BB141"/>
  <c r="BG141"/>
  <c r="AY141"/>
  <c r="AV141"/>
  <c r="AS141"/>
  <c r="AP141"/>
  <c r="AL141"/>
  <c r="AK141"/>
  <c r="AH141"/>
  <c r="AM141"/>
  <c r="AE141"/>
  <c r="AB141"/>
  <c r="Y141"/>
  <c r="V141"/>
  <c r="P141"/>
  <c r="M141"/>
  <c r="J141"/>
  <c r="G141"/>
  <c r="BT140"/>
  <c r="BP140"/>
  <c r="BM140"/>
  <c r="BU140"/>
  <c r="BF140"/>
  <c r="BE140"/>
  <c r="BB140"/>
  <c r="BG140"/>
  <c r="AY140"/>
  <c r="AV140"/>
  <c r="AS140"/>
  <c r="AP140"/>
  <c r="AL140"/>
  <c r="AK140"/>
  <c r="AH140"/>
  <c r="AM140"/>
  <c r="AE140"/>
  <c r="AB140"/>
  <c r="Y140"/>
  <c r="V140"/>
  <c r="P140"/>
  <c r="M140"/>
  <c r="J140"/>
  <c r="G140"/>
  <c r="BT139"/>
  <c r="BP139"/>
  <c r="BM139"/>
  <c r="BU139"/>
  <c r="BB139"/>
  <c r="BG139"/>
  <c r="BF139"/>
  <c r="AY139"/>
  <c r="AS139"/>
  <c r="AP139"/>
  <c r="AL139"/>
  <c r="AK139"/>
  <c r="AH139"/>
  <c r="AM139"/>
  <c r="AE139"/>
  <c r="AB139"/>
  <c r="Y139"/>
  <c r="V139"/>
  <c r="P139"/>
  <c r="M139"/>
  <c r="J139"/>
  <c r="G139"/>
  <c r="BT138"/>
  <c r="BP138"/>
  <c r="BM138"/>
  <c r="BU138"/>
  <c r="BB138"/>
  <c r="BG138"/>
  <c r="BF138"/>
  <c r="AY138"/>
  <c r="AV138"/>
  <c r="AS138"/>
  <c r="AP138"/>
  <c r="AL138"/>
  <c r="AK138"/>
  <c r="AH138"/>
  <c r="AM138"/>
  <c r="AB138"/>
  <c r="Y138"/>
  <c r="V138"/>
  <c r="P138"/>
  <c r="M138"/>
  <c r="J138"/>
  <c r="G138"/>
  <c r="BT137"/>
  <c r="BP137"/>
  <c r="BM137"/>
  <c r="BU137"/>
  <c r="BF137"/>
  <c r="BB137"/>
  <c r="BG137"/>
  <c r="AY137"/>
  <c r="AV137"/>
  <c r="AS137"/>
  <c r="AL137"/>
  <c r="AK137"/>
  <c r="AH137"/>
  <c r="AM137"/>
  <c r="AE137"/>
  <c r="Y137"/>
  <c r="V137"/>
  <c r="P137"/>
  <c r="J137"/>
  <c r="G137"/>
  <c r="BT136"/>
  <c r="BM136"/>
  <c r="BU136"/>
  <c r="AH136"/>
  <c r="AM136"/>
  <c r="AL136"/>
  <c r="AE136"/>
  <c r="AB136"/>
  <c r="V136"/>
  <c r="P136"/>
  <c r="M136"/>
  <c r="J136"/>
  <c r="G136"/>
  <c r="BU135"/>
  <c r="BT135"/>
  <c r="AS135"/>
  <c r="AL135"/>
  <c r="AH135"/>
  <c r="AM135"/>
  <c r="AE135"/>
  <c r="AB135"/>
  <c r="M135"/>
  <c r="J135"/>
  <c r="BP134"/>
  <c r="BM134"/>
  <c r="BU134"/>
  <c r="BT134"/>
  <c r="BB134"/>
  <c r="BG134"/>
  <c r="BF134"/>
  <c r="AY134"/>
  <c r="AV134"/>
  <c r="AS134"/>
  <c r="AP134"/>
  <c r="AL134"/>
  <c r="AK134"/>
  <c r="AH134"/>
  <c r="AM134"/>
  <c r="AE134"/>
  <c r="AB134"/>
  <c r="Y134"/>
  <c r="V134"/>
  <c r="P134"/>
  <c r="M134"/>
  <c r="J134"/>
  <c r="G134"/>
  <c r="BT133"/>
  <c r="BP133"/>
  <c r="BM133"/>
  <c r="BU133"/>
  <c r="BB133"/>
  <c r="BG133"/>
  <c r="BF133"/>
  <c r="AY133"/>
  <c r="AV133"/>
  <c r="AS133"/>
  <c r="AP133"/>
  <c r="AL133"/>
  <c r="AK133"/>
  <c r="AH133"/>
  <c r="AM133"/>
  <c r="AE133"/>
  <c r="AB133"/>
  <c r="Y133"/>
  <c r="V133"/>
  <c r="P133"/>
  <c r="M133"/>
  <c r="J133"/>
  <c r="G133"/>
  <c r="BT132"/>
  <c r="BP132"/>
  <c r="BM132"/>
  <c r="BU132"/>
  <c r="BF132"/>
  <c r="BB132"/>
  <c r="BG132"/>
  <c r="AY132"/>
  <c r="AV132"/>
  <c r="AS132"/>
  <c r="AP132"/>
  <c r="AL132"/>
  <c r="AK132"/>
  <c r="AH132"/>
  <c r="AM132"/>
  <c r="AE132"/>
  <c r="AB132"/>
  <c r="Y132"/>
  <c r="V132"/>
  <c r="P132"/>
  <c r="M132"/>
  <c r="J132"/>
  <c r="G132"/>
  <c r="BT131"/>
  <c r="BP131"/>
  <c r="BM131"/>
  <c r="BU131"/>
  <c r="BF131"/>
  <c r="BE131"/>
  <c r="BB131"/>
  <c r="BG131"/>
  <c r="AY131"/>
  <c r="AV131"/>
  <c r="AS131"/>
  <c r="AP131"/>
  <c r="AL131"/>
  <c r="AK131"/>
  <c r="AH131"/>
  <c r="AM131"/>
  <c r="AE131"/>
  <c r="AB131"/>
  <c r="Y131"/>
  <c r="V131"/>
  <c r="P131"/>
  <c r="M131"/>
  <c r="J131"/>
  <c r="G131"/>
  <c r="BT130"/>
  <c r="BP130"/>
  <c r="BM130"/>
  <c r="BU130"/>
  <c r="BF130"/>
  <c r="BE130"/>
  <c r="BB130"/>
  <c r="BG130"/>
  <c r="AY130"/>
  <c r="AV130"/>
  <c r="AS130"/>
  <c r="AP130"/>
  <c r="AL130"/>
  <c r="AK130"/>
  <c r="AH130"/>
  <c r="AM130"/>
  <c r="AE130"/>
  <c r="AB130"/>
  <c r="Y130"/>
  <c r="V130"/>
  <c r="P130"/>
  <c r="M130"/>
  <c r="J130"/>
  <c r="G130"/>
  <c r="BT129"/>
  <c r="BP129"/>
  <c r="BM129"/>
  <c r="BU129"/>
  <c r="BF129"/>
  <c r="BE129"/>
  <c r="BB129"/>
  <c r="BG129"/>
  <c r="AY129"/>
  <c r="AV129"/>
  <c r="AS129"/>
  <c r="AP129"/>
  <c r="AL129"/>
  <c r="AK129"/>
  <c r="AH129"/>
  <c r="AM129"/>
  <c r="AE129"/>
  <c r="AB129"/>
  <c r="Y129"/>
  <c r="V129"/>
  <c r="P129"/>
  <c r="M129"/>
  <c r="J129"/>
  <c r="G129"/>
  <c r="BT128"/>
  <c r="BP128"/>
  <c r="BM128"/>
  <c r="BU128"/>
  <c r="BF128"/>
  <c r="BE128"/>
  <c r="BB128"/>
  <c r="BG128"/>
  <c r="AY128"/>
  <c r="AV128"/>
  <c r="AS128"/>
  <c r="AP128"/>
  <c r="AL128"/>
  <c r="AK128"/>
  <c r="AH128"/>
  <c r="AM128"/>
  <c r="AE128"/>
  <c r="AB128"/>
  <c r="Y128"/>
  <c r="V128"/>
  <c r="P128"/>
  <c r="M128"/>
  <c r="J128"/>
  <c r="G128"/>
  <c r="BU127"/>
  <c r="BT127"/>
  <c r="AY127"/>
  <c r="AS127"/>
  <c r="AL127"/>
  <c r="AK127"/>
  <c r="AH127"/>
  <c r="AM127"/>
  <c r="AE127"/>
  <c r="AB127"/>
  <c r="Y127"/>
  <c r="M127"/>
  <c r="J127"/>
  <c r="BT126"/>
  <c r="BP126"/>
  <c r="BM126"/>
  <c r="BU126"/>
  <c r="BF126"/>
  <c r="BB126"/>
  <c r="BG126"/>
  <c r="AY126"/>
  <c r="AV126"/>
  <c r="AS126"/>
  <c r="AP126"/>
  <c r="AL126"/>
  <c r="AK126"/>
  <c r="AH126"/>
  <c r="AM126"/>
  <c r="AE126"/>
  <c r="AB126"/>
  <c r="Y126"/>
  <c r="V126"/>
  <c r="P126"/>
  <c r="M126"/>
  <c r="J126"/>
  <c r="G126"/>
  <c r="BT125"/>
  <c r="BP125"/>
  <c r="BM125"/>
  <c r="BU125"/>
  <c r="BF125"/>
  <c r="BE125"/>
  <c r="BB125"/>
  <c r="BG125"/>
  <c r="AY125"/>
  <c r="AV125"/>
  <c r="AS125"/>
  <c r="AP125"/>
  <c r="AL125"/>
  <c r="AK125"/>
  <c r="AH125"/>
  <c r="AM125"/>
  <c r="AE125"/>
  <c r="AB125"/>
  <c r="Y125"/>
  <c r="V125"/>
  <c r="P125"/>
  <c r="M125"/>
  <c r="J125"/>
  <c r="G125"/>
  <c r="BT124"/>
  <c r="BP124"/>
  <c r="BM124"/>
  <c r="BU124"/>
  <c r="BF124"/>
  <c r="BE124"/>
  <c r="BB124"/>
  <c r="BG124"/>
  <c r="AY124"/>
  <c r="AV124"/>
  <c r="AS124"/>
  <c r="AP124"/>
  <c r="AL124"/>
  <c r="AK124"/>
  <c r="AH124"/>
  <c r="AM124"/>
  <c r="AE124"/>
  <c r="AB124"/>
  <c r="Y124"/>
  <c r="V124"/>
  <c r="P124"/>
  <c r="M124"/>
  <c r="J124"/>
  <c r="G124"/>
  <c r="BT123"/>
  <c r="BP123"/>
  <c r="BM123"/>
  <c r="BU123"/>
  <c r="BF123"/>
  <c r="BE123"/>
  <c r="BB123"/>
  <c r="BG123"/>
  <c r="AY123"/>
  <c r="AV123"/>
  <c r="AS123"/>
  <c r="AP123"/>
  <c r="AL123"/>
  <c r="AK123"/>
  <c r="AH123"/>
  <c r="AM123"/>
  <c r="AE123"/>
  <c r="AB123"/>
  <c r="Y123"/>
  <c r="V123"/>
  <c r="P123"/>
  <c r="M123"/>
  <c r="J123"/>
  <c r="G123"/>
  <c r="BT122"/>
  <c r="BP122"/>
  <c r="BM122"/>
  <c r="BU122"/>
  <c r="BF122"/>
  <c r="BB122"/>
  <c r="BG122"/>
  <c r="AY122"/>
  <c r="AV122"/>
  <c r="AS122"/>
  <c r="AP122"/>
  <c r="AH122"/>
  <c r="AK122"/>
  <c r="AM122"/>
  <c r="AL122"/>
  <c r="AE122"/>
  <c r="AB122"/>
  <c r="Y122"/>
  <c r="V122"/>
  <c r="P122"/>
  <c r="M122"/>
  <c r="J122"/>
  <c r="G122"/>
  <c r="BP121"/>
  <c r="BM121"/>
  <c r="BU121"/>
  <c r="BT121"/>
  <c r="BB121"/>
  <c r="BG121"/>
  <c r="BF121"/>
  <c r="AY121"/>
  <c r="AV121"/>
  <c r="AS121"/>
  <c r="AL121"/>
  <c r="AK121"/>
  <c r="AH121"/>
  <c r="AM121"/>
  <c r="AE121"/>
  <c r="AB121"/>
  <c r="Y121"/>
  <c r="V121"/>
  <c r="P121"/>
  <c r="M121"/>
  <c r="J121"/>
  <c r="G121"/>
  <c r="BT120"/>
  <c r="BP120"/>
  <c r="BM120"/>
  <c r="BU120"/>
  <c r="BF120"/>
  <c r="BB120"/>
  <c r="BG120"/>
  <c r="AY120"/>
  <c r="AV120"/>
  <c r="AS120"/>
  <c r="AP120"/>
  <c r="AL120"/>
  <c r="AK120"/>
  <c r="AH120"/>
  <c r="AM120"/>
  <c r="AE120"/>
  <c r="AB120"/>
  <c r="Y120"/>
  <c r="V120"/>
  <c r="P120"/>
  <c r="M120"/>
  <c r="J120"/>
  <c r="G120"/>
  <c r="BT119"/>
  <c r="BP119"/>
  <c r="BM119"/>
  <c r="BU119"/>
  <c r="BF119"/>
  <c r="BB119"/>
  <c r="BG119"/>
  <c r="AY119"/>
  <c r="AV119"/>
  <c r="AS119"/>
  <c r="AP119"/>
  <c r="AH119"/>
  <c r="AK119"/>
  <c r="AM119"/>
  <c r="AL119"/>
  <c r="AE119"/>
  <c r="AB119"/>
  <c r="Y119"/>
  <c r="V119"/>
  <c r="P119"/>
  <c r="M119"/>
  <c r="J119"/>
  <c r="G119"/>
  <c r="BP118"/>
  <c r="BM118"/>
  <c r="BU118"/>
  <c r="BT118"/>
  <c r="BB118"/>
  <c r="BG118"/>
  <c r="BF118"/>
  <c r="AY118"/>
  <c r="AV118"/>
  <c r="AP118"/>
  <c r="AL118"/>
  <c r="AK118"/>
  <c r="AH118"/>
  <c r="AM118"/>
  <c r="AE118"/>
  <c r="AB118"/>
  <c r="V118"/>
  <c r="P118"/>
  <c r="M118"/>
  <c r="J118"/>
  <c r="G118"/>
  <c r="BT117"/>
  <c r="BP117"/>
  <c r="BM117"/>
  <c r="BU117"/>
  <c r="BF117"/>
  <c r="BB117"/>
  <c r="BG117"/>
  <c r="AY117"/>
  <c r="AV117"/>
  <c r="AP117"/>
  <c r="AL117"/>
  <c r="AK117"/>
  <c r="AH117"/>
  <c r="AM117"/>
  <c r="AE117"/>
  <c r="AB117"/>
  <c r="Y117"/>
  <c r="V117"/>
  <c r="P117"/>
  <c r="M117"/>
  <c r="J117"/>
  <c r="G117"/>
  <c r="BM116"/>
  <c r="BU116"/>
  <c r="BT116"/>
  <c r="BF116"/>
  <c r="BE116"/>
  <c r="BB116"/>
  <c r="BG116"/>
  <c r="AY116"/>
  <c r="AV116"/>
  <c r="AS116"/>
  <c r="AP116"/>
  <c r="AL116"/>
  <c r="AK116"/>
  <c r="AH116"/>
  <c r="AM116"/>
  <c r="AE116"/>
  <c r="AB116"/>
  <c r="Y116"/>
  <c r="V116"/>
  <c r="P116"/>
  <c r="M116"/>
  <c r="J116"/>
  <c r="G116"/>
  <c r="BT115"/>
  <c r="BM115"/>
  <c r="BU115"/>
  <c r="BF115"/>
  <c r="BE115"/>
  <c r="BB115"/>
  <c r="BG115"/>
  <c r="AY115"/>
  <c r="AV115"/>
  <c r="AS115"/>
  <c r="AP115"/>
  <c r="AL115"/>
  <c r="AK115"/>
  <c r="AH115"/>
  <c r="AM115"/>
  <c r="AE115"/>
  <c r="AB115"/>
  <c r="Y115"/>
  <c r="V115"/>
  <c r="P115"/>
  <c r="M115"/>
  <c r="J115"/>
  <c r="G115"/>
  <c r="BT114"/>
  <c r="BP114"/>
  <c r="BM114"/>
  <c r="BU114"/>
  <c r="BF114"/>
  <c r="BE114"/>
  <c r="BB114"/>
  <c r="BG114"/>
  <c r="AY114"/>
  <c r="AV114"/>
  <c r="AS114"/>
  <c r="AP114"/>
  <c r="AL114"/>
  <c r="AK114"/>
  <c r="AH114"/>
  <c r="AM114"/>
  <c r="AE114"/>
  <c r="AB114"/>
  <c r="V114"/>
  <c r="P114"/>
  <c r="M114"/>
  <c r="J114"/>
  <c r="E114"/>
  <c r="BP113"/>
  <c r="BM113"/>
  <c r="BU113"/>
  <c r="BT113"/>
  <c r="BB113"/>
  <c r="BE113"/>
  <c r="BG113"/>
  <c r="BF113"/>
  <c r="AY113"/>
  <c r="AV113"/>
  <c r="AS113"/>
  <c r="AP113"/>
  <c r="AH113"/>
  <c r="AK113"/>
  <c r="AM113"/>
  <c r="AL113"/>
  <c r="AE113"/>
  <c r="AB113"/>
  <c r="Y113"/>
  <c r="V113"/>
  <c r="P113"/>
  <c r="M113"/>
  <c r="J113"/>
  <c r="G113"/>
  <c r="BP112"/>
  <c r="BM112"/>
  <c r="BU112"/>
  <c r="BT112"/>
  <c r="BB112"/>
  <c r="BG112"/>
  <c r="BF112"/>
  <c r="AY112"/>
  <c r="AS112"/>
  <c r="AP112"/>
  <c r="AL112"/>
  <c r="AK112"/>
  <c r="AH112"/>
  <c r="AM112"/>
  <c r="AE112"/>
  <c r="AB112"/>
  <c r="Y112"/>
  <c r="V112"/>
  <c r="P112"/>
  <c r="M112"/>
  <c r="J112"/>
  <c r="G112"/>
  <c r="BT111"/>
  <c r="BP111"/>
  <c r="BM111"/>
  <c r="BU111"/>
  <c r="BF111"/>
  <c r="BB111"/>
  <c r="BG111"/>
  <c r="AY111"/>
  <c r="AV111"/>
  <c r="AS111"/>
  <c r="AP111"/>
  <c r="AL111"/>
  <c r="AK111"/>
  <c r="AH111"/>
  <c r="AM111"/>
  <c r="AE111"/>
  <c r="AB111"/>
  <c r="Y111"/>
  <c r="V111"/>
  <c r="P111"/>
  <c r="M111"/>
  <c r="J111"/>
  <c r="G111"/>
  <c r="BT110"/>
  <c r="BP110"/>
  <c r="BM110"/>
  <c r="BU110"/>
  <c r="BF110"/>
  <c r="BB110"/>
  <c r="BG110"/>
  <c r="AY110"/>
  <c r="AV110"/>
  <c r="AS110"/>
  <c r="AP110"/>
  <c r="AH110"/>
  <c r="AK110"/>
  <c r="AM110"/>
  <c r="AL110"/>
  <c r="AE110"/>
  <c r="AB110"/>
  <c r="Y110"/>
  <c r="V110"/>
  <c r="P110"/>
  <c r="M110"/>
  <c r="J110"/>
  <c r="G110"/>
  <c r="BU109"/>
  <c r="BT109"/>
  <c r="AM109"/>
  <c r="AL109"/>
  <c r="BU108"/>
  <c r="BT108"/>
  <c r="AM108"/>
  <c r="AL108"/>
  <c r="BP107"/>
  <c r="BM107"/>
  <c r="BU107"/>
  <c r="BT107"/>
  <c r="BB107"/>
  <c r="BE107"/>
  <c r="BG107"/>
  <c r="BF107"/>
  <c r="AY107"/>
  <c r="AS107"/>
  <c r="AP107"/>
  <c r="AL107"/>
  <c r="AK107"/>
  <c r="AH107"/>
  <c r="AM107"/>
  <c r="AE107"/>
  <c r="AB107"/>
  <c r="Y107"/>
  <c r="V107"/>
  <c r="P107"/>
  <c r="M107"/>
  <c r="J107"/>
  <c r="G107"/>
  <c r="BT106"/>
  <c r="BP106"/>
  <c r="BM106"/>
  <c r="BU106"/>
  <c r="BF106"/>
  <c r="BE106"/>
  <c r="BB106"/>
  <c r="BG106"/>
  <c r="AY106"/>
  <c r="AS106"/>
  <c r="AP106"/>
  <c r="AL106"/>
  <c r="AK106"/>
  <c r="AH106"/>
  <c r="AM106"/>
  <c r="AE106"/>
  <c r="AB106"/>
  <c r="Y106"/>
  <c r="V106"/>
  <c r="P106"/>
  <c r="M106"/>
  <c r="J106"/>
  <c r="G106"/>
  <c r="BT105"/>
  <c r="BS105"/>
  <c r="BP105"/>
  <c r="BM105"/>
  <c r="BU105"/>
  <c r="BF105"/>
  <c r="BE105"/>
  <c r="BB105"/>
  <c r="BG105"/>
  <c r="AY105"/>
  <c r="AV105"/>
  <c r="AS105"/>
  <c r="AP105"/>
  <c r="AL105"/>
  <c r="AK105"/>
  <c r="AH105"/>
  <c r="AM105"/>
  <c r="AE105"/>
  <c r="AB105"/>
  <c r="Y105"/>
  <c r="V105"/>
  <c r="P105"/>
  <c r="M105"/>
  <c r="J105"/>
  <c r="G105"/>
  <c r="BT104"/>
  <c r="BP104"/>
  <c r="BM104"/>
  <c r="BU104"/>
  <c r="BF104"/>
  <c r="BE104"/>
  <c r="BB104"/>
  <c r="BG104"/>
  <c r="AY104"/>
  <c r="AV104"/>
  <c r="AS104"/>
  <c r="AP104"/>
  <c r="AL104"/>
  <c r="AK104"/>
  <c r="AH104"/>
  <c r="AM104"/>
  <c r="AE104"/>
  <c r="AB104"/>
  <c r="Y104"/>
  <c r="V104"/>
  <c r="P104"/>
  <c r="M104"/>
  <c r="J104"/>
  <c r="G104"/>
  <c r="BT103"/>
  <c r="BP103"/>
  <c r="BM103"/>
  <c r="BU103"/>
  <c r="BB103"/>
  <c r="BE103"/>
  <c r="BG103"/>
  <c r="BF103"/>
  <c r="AS103"/>
  <c r="AP103"/>
  <c r="AL103"/>
  <c r="AK103"/>
  <c r="AH103"/>
  <c r="AM103"/>
  <c r="AE103"/>
  <c r="AB103"/>
  <c r="Y103"/>
  <c r="V103"/>
  <c r="P103"/>
  <c r="M103"/>
  <c r="J103"/>
  <c r="G103"/>
  <c r="BT102"/>
  <c r="BP102"/>
  <c r="BU102"/>
  <c r="BB102"/>
  <c r="BE102"/>
  <c r="BG102"/>
  <c r="BF102"/>
  <c r="AY102"/>
  <c r="AV102"/>
  <c r="AS102"/>
  <c r="AP102"/>
  <c r="AH102"/>
  <c r="AK102"/>
  <c r="AM102"/>
  <c r="AL102"/>
  <c r="AE102"/>
  <c r="AB102"/>
  <c r="Y102"/>
  <c r="V102"/>
  <c r="P102"/>
  <c r="M102"/>
  <c r="J102"/>
  <c r="G102"/>
  <c r="BP101"/>
  <c r="BM101"/>
  <c r="BU101"/>
  <c r="BT101"/>
  <c r="BB101"/>
  <c r="BE101"/>
  <c r="BG101"/>
  <c r="BF101"/>
  <c r="AS101"/>
  <c r="AP101"/>
  <c r="AL101"/>
  <c r="AK101"/>
  <c r="AH101"/>
  <c r="AM101"/>
  <c r="AE101"/>
  <c r="AB101"/>
  <c r="Y101"/>
  <c r="V101"/>
  <c r="P101"/>
  <c r="M101"/>
  <c r="J101"/>
  <c r="G101"/>
  <c r="BT100"/>
  <c r="BP100"/>
  <c r="BM100"/>
  <c r="BU100"/>
  <c r="BF100"/>
  <c r="BE100"/>
  <c r="BB100"/>
  <c r="BG100"/>
  <c r="AS100"/>
  <c r="AP100"/>
  <c r="AH100"/>
  <c r="AK100"/>
  <c r="AM100"/>
  <c r="AL100"/>
  <c r="AE100"/>
  <c r="AB100"/>
  <c r="Y100"/>
  <c r="V100"/>
  <c r="P100"/>
  <c r="M100"/>
  <c r="J100"/>
  <c r="G100"/>
  <c r="BM99"/>
  <c r="BU99"/>
  <c r="BT99"/>
  <c r="BF99"/>
  <c r="BE99"/>
  <c r="BB99"/>
  <c r="BG99"/>
  <c r="AV99"/>
  <c r="AS99"/>
  <c r="AP99"/>
  <c r="AL99"/>
  <c r="AK99"/>
  <c r="AM99"/>
  <c r="AE99"/>
  <c r="AB99"/>
  <c r="Y99"/>
  <c r="V99"/>
  <c r="P99"/>
  <c r="M99"/>
  <c r="J99"/>
  <c r="G99"/>
  <c r="BT98"/>
  <c r="BP98"/>
  <c r="BM98"/>
  <c r="BU98"/>
  <c r="BF98"/>
  <c r="BB98"/>
  <c r="BG98"/>
  <c r="AS98"/>
  <c r="AP98"/>
  <c r="AL98"/>
  <c r="AK98"/>
  <c r="AH98"/>
  <c r="AM98"/>
  <c r="AE98"/>
  <c r="AB98"/>
  <c r="Y98"/>
  <c r="V98"/>
  <c r="P98"/>
  <c r="M98"/>
  <c r="J98"/>
  <c r="G98"/>
  <c r="BT97"/>
  <c r="BP97"/>
  <c r="BM97"/>
  <c r="BU97"/>
  <c r="BF97"/>
  <c r="BB97"/>
  <c r="BG97"/>
  <c r="AS97"/>
  <c r="AL97"/>
  <c r="AH97"/>
  <c r="AM97"/>
  <c r="AE97"/>
  <c r="AB97"/>
  <c r="Y97"/>
  <c r="V97"/>
  <c r="P97"/>
  <c r="M97"/>
  <c r="J97"/>
  <c r="G97"/>
  <c r="BT96"/>
  <c r="BP96"/>
  <c r="BM96"/>
  <c r="BU96"/>
  <c r="BF96"/>
  <c r="BB96"/>
  <c r="BG96"/>
  <c r="AV96"/>
  <c r="AS96"/>
  <c r="AP96"/>
  <c r="AL96"/>
  <c r="AK96"/>
  <c r="AH96"/>
  <c r="AM96"/>
  <c r="AE96"/>
  <c r="AB96"/>
  <c r="Y96"/>
  <c r="V96"/>
  <c r="P96"/>
  <c r="M96"/>
  <c r="J96"/>
  <c r="G96"/>
  <c r="BM95"/>
  <c r="BU95"/>
  <c r="BT95"/>
  <c r="BF95"/>
  <c r="BB95"/>
  <c r="BG95"/>
  <c r="AY95"/>
  <c r="AV95"/>
  <c r="AS95"/>
  <c r="AP95"/>
  <c r="AL95"/>
  <c r="AH95"/>
  <c r="AM95"/>
  <c r="AE95"/>
  <c r="AB95"/>
  <c r="Y95"/>
  <c r="V95"/>
  <c r="S95"/>
  <c r="P95"/>
  <c r="M95"/>
  <c r="J95"/>
  <c r="BM94"/>
  <c r="BU94"/>
  <c r="BT94"/>
  <c r="BB94"/>
  <c r="BG94"/>
  <c r="BF94"/>
  <c r="AY94"/>
  <c r="AV94"/>
  <c r="AS94"/>
  <c r="AP94"/>
  <c r="AL94"/>
  <c r="AH94"/>
  <c r="AM94"/>
  <c r="AE94"/>
  <c r="AB94"/>
  <c r="Y94"/>
  <c r="V94"/>
  <c r="S94"/>
  <c r="P94"/>
  <c r="M94"/>
  <c r="J94"/>
  <c r="G94"/>
  <c r="BT93"/>
  <c r="BM93"/>
  <c r="BU93"/>
  <c r="BF93"/>
  <c r="BB93"/>
  <c r="BG93"/>
  <c r="AY93"/>
  <c r="AV93"/>
  <c r="AS93"/>
  <c r="AP93"/>
  <c r="AH93"/>
  <c r="AK93"/>
  <c r="AM93"/>
  <c r="AL93"/>
  <c r="AE93"/>
  <c r="AB93"/>
  <c r="Y93"/>
  <c r="V93"/>
  <c r="S93"/>
  <c r="P93"/>
  <c r="M93"/>
  <c r="J93"/>
  <c r="G93"/>
  <c r="BT92"/>
  <c r="BP92"/>
  <c r="BM92"/>
  <c r="BU92"/>
  <c r="BF92"/>
  <c r="BB92"/>
  <c r="BG92"/>
  <c r="AY92"/>
  <c r="AV92"/>
  <c r="AS92"/>
  <c r="AP92"/>
  <c r="AH92"/>
  <c r="AK92"/>
  <c r="AM92"/>
  <c r="AL92"/>
  <c r="AE92"/>
  <c r="AB92"/>
  <c r="Y92"/>
  <c r="V92"/>
  <c r="P92"/>
  <c r="M92"/>
  <c r="J92"/>
  <c r="G92"/>
  <c r="BM91"/>
  <c r="BU91"/>
  <c r="BT91"/>
  <c r="BB91"/>
  <c r="BG91"/>
  <c r="BF91"/>
  <c r="AY91"/>
  <c r="AV91"/>
  <c r="AS91"/>
  <c r="AP91"/>
  <c r="AL91"/>
  <c r="AK91"/>
  <c r="AH91"/>
  <c r="AM91"/>
  <c r="AE91"/>
  <c r="AB91"/>
  <c r="Y91"/>
  <c r="V91"/>
  <c r="S91"/>
  <c r="P91"/>
  <c r="M91"/>
  <c r="J91"/>
  <c r="G91"/>
  <c r="BM90"/>
  <c r="BU90"/>
  <c r="BT90"/>
  <c r="BF90"/>
  <c r="BB90"/>
  <c r="BG90"/>
  <c r="AY90"/>
  <c r="AV90"/>
  <c r="AS90"/>
  <c r="AP90"/>
  <c r="AL90"/>
  <c r="AK90"/>
  <c r="AH90"/>
  <c r="AM90"/>
  <c r="AE90"/>
  <c r="AB90"/>
  <c r="Y90"/>
  <c r="V90"/>
  <c r="P90"/>
  <c r="M90"/>
  <c r="J90"/>
  <c r="G90"/>
  <c r="BT89"/>
  <c r="BP89"/>
  <c r="BM89"/>
  <c r="BU89"/>
  <c r="BF89"/>
  <c r="BB89"/>
  <c r="BG89"/>
  <c r="AY89"/>
  <c r="AV89"/>
  <c r="AS89"/>
  <c r="AP89"/>
  <c r="AH89"/>
  <c r="AK89"/>
  <c r="AM89"/>
  <c r="AL89"/>
  <c r="AE89"/>
  <c r="AB89"/>
  <c r="Y89"/>
  <c r="V89"/>
  <c r="S89"/>
  <c r="P89"/>
  <c r="M89"/>
  <c r="J89"/>
  <c r="G89"/>
  <c r="BT88"/>
  <c r="BM88"/>
  <c r="BU88"/>
  <c r="BB88"/>
  <c r="BG88"/>
  <c r="BF88"/>
  <c r="AY88"/>
  <c r="AV88"/>
  <c r="AS88"/>
  <c r="AP88"/>
  <c r="AL88"/>
  <c r="AK88"/>
  <c r="AH88"/>
  <c r="AM88"/>
  <c r="AE88"/>
  <c r="AB88"/>
  <c r="Y88"/>
  <c r="V88"/>
  <c r="S88"/>
  <c r="P88"/>
  <c r="M88"/>
  <c r="J88"/>
  <c r="G88"/>
  <c r="BM87"/>
  <c r="BU87"/>
  <c r="BT87"/>
  <c r="BB87"/>
  <c r="BG87"/>
  <c r="BF87"/>
  <c r="AY87"/>
  <c r="AV87"/>
  <c r="AS87"/>
  <c r="AP87"/>
  <c r="AL87"/>
  <c r="AK87"/>
  <c r="AH87"/>
  <c r="AM87"/>
  <c r="AE87"/>
  <c r="AB87"/>
  <c r="Y87"/>
  <c r="V87"/>
  <c r="S87"/>
  <c r="P87"/>
  <c r="M87"/>
  <c r="J87"/>
  <c r="G87"/>
  <c r="BM86"/>
  <c r="BU86"/>
  <c r="BT86"/>
  <c r="BF86"/>
  <c r="BB86"/>
  <c r="BG86"/>
  <c r="AY86"/>
  <c r="AV86"/>
  <c r="AS86"/>
  <c r="AP86"/>
  <c r="AL86"/>
  <c r="AK86"/>
  <c r="AH86"/>
  <c r="AM86"/>
  <c r="AE86"/>
  <c r="AB86"/>
  <c r="Y86"/>
  <c r="V86"/>
  <c r="P86"/>
  <c r="M86"/>
  <c r="J86"/>
  <c r="G86"/>
  <c r="BT85"/>
  <c r="BP85"/>
  <c r="BM85"/>
  <c r="BU85"/>
  <c r="BF85"/>
  <c r="BB85"/>
  <c r="BG85"/>
  <c r="AY85"/>
  <c r="AV85"/>
  <c r="AS85"/>
  <c r="AP85"/>
  <c r="AH85"/>
  <c r="AK85"/>
  <c r="AM85"/>
  <c r="AL85"/>
  <c r="AE85"/>
  <c r="AB85"/>
  <c r="Y85"/>
  <c r="V85"/>
  <c r="P85"/>
  <c r="M85"/>
  <c r="J85"/>
  <c r="G85"/>
  <c r="BM84"/>
  <c r="BU84"/>
  <c r="BT84"/>
  <c r="BB84"/>
  <c r="BG84"/>
  <c r="BF84"/>
  <c r="AY84"/>
  <c r="AV84"/>
  <c r="AS84"/>
  <c r="AP84"/>
  <c r="AL84"/>
  <c r="AK84"/>
  <c r="AH84"/>
  <c r="AM84"/>
  <c r="AE84"/>
  <c r="AB84"/>
  <c r="Y84"/>
  <c r="V84"/>
  <c r="S84"/>
  <c r="P84"/>
  <c r="M84"/>
  <c r="J84"/>
  <c r="G84"/>
  <c r="BM83"/>
  <c r="BU83"/>
  <c r="BT83"/>
  <c r="BF83"/>
  <c r="BB83"/>
  <c r="BG83"/>
  <c r="AY83"/>
  <c r="AV83"/>
  <c r="AS83"/>
  <c r="AH83"/>
  <c r="AK83"/>
  <c r="AM83"/>
  <c r="AL83"/>
  <c r="AE83"/>
  <c r="AB83"/>
  <c r="Y83"/>
  <c r="V83"/>
  <c r="P83"/>
  <c r="M83"/>
  <c r="J83"/>
  <c r="G83"/>
  <c r="BM82"/>
  <c r="BU82"/>
  <c r="BT82"/>
  <c r="BB82"/>
  <c r="BG82"/>
  <c r="BF82"/>
  <c r="AY82"/>
  <c r="AV82"/>
  <c r="AS82"/>
  <c r="AL82"/>
  <c r="AK82"/>
  <c r="AH82"/>
  <c r="AM82"/>
  <c r="AE82"/>
  <c r="AB82"/>
  <c r="Y82"/>
  <c r="V82"/>
  <c r="P82"/>
  <c r="M82"/>
  <c r="J82"/>
  <c r="G82"/>
  <c r="BT81"/>
  <c r="BP81"/>
  <c r="BM81"/>
  <c r="BF81"/>
  <c r="BB81"/>
  <c r="BG81"/>
  <c r="AY81"/>
  <c r="AV81"/>
  <c r="AS81"/>
  <c r="AH81"/>
  <c r="AK81"/>
  <c r="AM81"/>
  <c r="AL81"/>
  <c r="AE81"/>
  <c r="AB81"/>
  <c r="Y81"/>
  <c r="V81"/>
  <c r="P81"/>
  <c r="M81"/>
  <c r="J81"/>
  <c r="G81"/>
  <c r="BM80"/>
  <c r="BU80"/>
  <c r="BT80"/>
  <c r="BF80"/>
  <c r="BB80"/>
  <c r="BG80"/>
  <c r="AY80"/>
  <c r="AV80"/>
  <c r="AS80"/>
  <c r="AH80"/>
  <c r="AK80"/>
  <c r="AM80"/>
  <c r="AL80"/>
  <c r="AE80"/>
  <c r="AB80"/>
  <c r="Y80"/>
  <c r="V80"/>
  <c r="P80"/>
  <c r="M80"/>
  <c r="J80"/>
  <c r="G80"/>
  <c r="BP79"/>
  <c r="BM79"/>
  <c r="BU79"/>
  <c r="BT79"/>
  <c r="BF79"/>
  <c r="BB79"/>
  <c r="BG79"/>
  <c r="AY79"/>
  <c r="AV79"/>
  <c r="AS79"/>
  <c r="AH79"/>
  <c r="AM79"/>
  <c r="AL79"/>
  <c r="AE79"/>
  <c r="AB79"/>
  <c r="Y79"/>
  <c r="V79"/>
  <c r="S79"/>
  <c r="P79"/>
  <c r="M79"/>
  <c r="J79"/>
  <c r="G79"/>
  <c r="BP78"/>
  <c r="BM78"/>
  <c r="BU78"/>
  <c r="BT78"/>
  <c r="BB78"/>
  <c r="BG78"/>
  <c r="BF78"/>
  <c r="AY78"/>
  <c r="AV78"/>
  <c r="AS78"/>
  <c r="AL78"/>
  <c r="AK78"/>
  <c r="AH78"/>
  <c r="AM78"/>
  <c r="AE78"/>
  <c r="AB78"/>
  <c r="Y78"/>
  <c r="V78"/>
  <c r="S78"/>
  <c r="P78"/>
  <c r="M78"/>
  <c r="J78"/>
  <c r="G78"/>
  <c r="BT77"/>
  <c r="BP77"/>
  <c r="BM77"/>
  <c r="BU77"/>
  <c r="BF77"/>
  <c r="BB77"/>
  <c r="BG77"/>
  <c r="AY77"/>
  <c r="AV77"/>
  <c r="AS77"/>
  <c r="AL77"/>
  <c r="AK77"/>
  <c r="AH77"/>
  <c r="AM77"/>
  <c r="AE77"/>
  <c r="AB77"/>
  <c r="Y77"/>
  <c r="V77"/>
  <c r="S77"/>
  <c r="P77"/>
  <c r="M77"/>
  <c r="J77"/>
  <c r="G77"/>
  <c r="BM76"/>
  <c r="BU76"/>
  <c r="BT76"/>
  <c r="BB76"/>
  <c r="BG76"/>
  <c r="BF76"/>
  <c r="AY76"/>
  <c r="AV76"/>
  <c r="AS76"/>
  <c r="AL76"/>
  <c r="AK76"/>
  <c r="AH76"/>
  <c r="AE76"/>
  <c r="AB76"/>
  <c r="Y76"/>
  <c r="V76"/>
  <c r="S76"/>
  <c r="P76"/>
  <c r="M76"/>
  <c r="J76"/>
  <c r="G76"/>
  <c r="BT75"/>
  <c r="BM75"/>
  <c r="BU75"/>
  <c r="BF75"/>
  <c r="BB75"/>
  <c r="BG75"/>
  <c r="AY75"/>
  <c r="AV75"/>
  <c r="AS75"/>
  <c r="AL75"/>
  <c r="AK75"/>
  <c r="AH75"/>
  <c r="AM75"/>
  <c r="AE75"/>
  <c r="AB75"/>
  <c r="Y75"/>
  <c r="V75"/>
  <c r="S75"/>
  <c r="P75"/>
  <c r="M75"/>
  <c r="J75"/>
  <c r="G75"/>
  <c r="BT74"/>
  <c r="BM74"/>
  <c r="BU74"/>
  <c r="BB74"/>
  <c r="BG74"/>
  <c r="BF74"/>
  <c r="AY74"/>
  <c r="AV74"/>
  <c r="AS74"/>
  <c r="AL74"/>
  <c r="AK74"/>
  <c r="AH74"/>
  <c r="AE74"/>
  <c r="AB74"/>
  <c r="Y74"/>
  <c r="V74"/>
  <c r="S74"/>
  <c r="P74"/>
  <c r="M74"/>
  <c r="J74"/>
  <c r="G74"/>
  <c r="BT73"/>
  <c r="BM73"/>
  <c r="BU73"/>
  <c r="BF73"/>
  <c r="BB73"/>
  <c r="BG73"/>
  <c r="AY73"/>
  <c r="AV73"/>
  <c r="AS73"/>
  <c r="AL73"/>
  <c r="AK73"/>
  <c r="AH73"/>
  <c r="AM73"/>
  <c r="AE73"/>
  <c r="AB73"/>
  <c r="Y73"/>
  <c r="V73"/>
  <c r="S73"/>
  <c r="P73"/>
  <c r="M73"/>
  <c r="J73"/>
  <c r="G73"/>
  <c r="BM72"/>
  <c r="BU72"/>
  <c r="BT72"/>
  <c r="BB72"/>
  <c r="BG72"/>
  <c r="BF72"/>
  <c r="AY72"/>
  <c r="AV72"/>
  <c r="AS72"/>
  <c r="AL72"/>
  <c r="AK72"/>
  <c r="AH72"/>
  <c r="AE72"/>
  <c r="AB72"/>
  <c r="Y72"/>
  <c r="V72"/>
  <c r="P72"/>
  <c r="M72"/>
  <c r="J72"/>
  <c r="G72"/>
  <c r="BT71"/>
  <c r="BP71"/>
  <c r="BM71"/>
  <c r="BF71"/>
  <c r="BB71"/>
  <c r="BG71"/>
  <c r="AY71"/>
  <c r="AV71"/>
  <c r="AS71"/>
  <c r="AH71"/>
  <c r="AK71"/>
  <c r="AM71"/>
  <c r="AL71"/>
  <c r="AE71"/>
  <c r="AB71"/>
  <c r="Y71"/>
  <c r="V71"/>
  <c r="S71"/>
  <c r="P71"/>
  <c r="M71"/>
  <c r="J71"/>
  <c r="G71"/>
  <c r="BT70"/>
  <c r="BS70"/>
  <c r="BM70"/>
  <c r="BU70"/>
  <c r="BF70"/>
  <c r="BB70"/>
  <c r="BG70"/>
  <c r="AY70"/>
  <c r="AV70"/>
  <c r="AS70"/>
  <c r="AH70"/>
  <c r="AK70"/>
  <c r="AM70"/>
  <c r="AL70"/>
  <c r="AE70"/>
  <c r="AB70"/>
  <c r="Y70"/>
  <c r="V70"/>
  <c r="S70"/>
  <c r="P70"/>
  <c r="M70"/>
  <c r="J70"/>
  <c r="G70"/>
  <c r="BT69"/>
  <c r="BS69"/>
  <c r="BP69"/>
  <c r="BM69"/>
  <c r="BU69"/>
  <c r="BF69"/>
  <c r="BB69"/>
  <c r="BG69"/>
  <c r="AY69"/>
  <c r="AV69"/>
  <c r="AS69"/>
  <c r="AH69"/>
  <c r="AK69"/>
  <c r="AM69"/>
  <c r="AL69"/>
  <c r="AE69"/>
  <c r="AB69"/>
  <c r="V69"/>
  <c r="S69"/>
  <c r="P69"/>
  <c r="M69"/>
  <c r="J69"/>
  <c r="G69"/>
  <c r="BS68"/>
  <c r="BM68"/>
  <c r="BU68"/>
  <c r="BT68"/>
  <c r="BB68"/>
  <c r="BG68"/>
  <c r="BF68"/>
  <c r="AY68"/>
  <c r="AV68"/>
  <c r="AS68"/>
  <c r="AL68"/>
  <c r="AK68"/>
  <c r="AH68"/>
  <c r="AM68"/>
  <c r="AE68"/>
  <c r="AB68"/>
  <c r="Y68"/>
  <c r="V68"/>
  <c r="S68"/>
  <c r="P68"/>
  <c r="M68"/>
  <c r="J68"/>
  <c r="G68"/>
  <c r="BT67"/>
  <c r="BM67"/>
  <c r="BU67"/>
  <c r="BB67"/>
  <c r="BG67"/>
  <c r="BF67"/>
  <c r="AY67"/>
  <c r="AV67"/>
  <c r="AS67"/>
  <c r="AL67"/>
  <c r="AK67"/>
  <c r="AH67"/>
  <c r="AM67"/>
  <c r="AE67"/>
  <c r="AB67"/>
  <c r="Y67"/>
  <c r="V67"/>
  <c r="S67"/>
  <c r="P67"/>
  <c r="M67"/>
  <c r="J67"/>
  <c r="G67"/>
  <c r="BT66"/>
  <c r="BS66"/>
  <c r="BM66"/>
  <c r="BU66"/>
  <c r="BB66"/>
  <c r="BG66"/>
  <c r="BF66"/>
  <c r="AY66"/>
  <c r="AV66"/>
  <c r="AS66"/>
  <c r="AL66"/>
  <c r="AK66"/>
  <c r="AH66"/>
  <c r="AM66"/>
  <c r="AE66"/>
  <c r="AB66"/>
  <c r="Y66"/>
  <c r="V66"/>
  <c r="P66"/>
  <c r="M66"/>
  <c r="J66"/>
  <c r="G66"/>
  <c r="BT65"/>
  <c r="BM65"/>
  <c r="BU65"/>
  <c r="BB65"/>
  <c r="BG65"/>
  <c r="BF65"/>
  <c r="AY65"/>
  <c r="AV65"/>
  <c r="AS65"/>
  <c r="AL65"/>
  <c r="AK65"/>
  <c r="AH65"/>
  <c r="AM65"/>
  <c r="AE65"/>
  <c r="AB65"/>
  <c r="Y65"/>
  <c r="V65"/>
  <c r="S65"/>
  <c r="M65"/>
  <c r="J65"/>
  <c r="G65"/>
  <c r="D65"/>
  <c r="BM64"/>
  <c r="BU64"/>
  <c r="BT64"/>
  <c r="BF64"/>
  <c r="BB64"/>
  <c r="BG64"/>
  <c r="AY64"/>
  <c r="AV64"/>
  <c r="AS64"/>
  <c r="AM64"/>
  <c r="AG64"/>
  <c r="AL64"/>
  <c r="AE64"/>
  <c r="AB64"/>
  <c r="Y64"/>
  <c r="V64"/>
  <c r="S64"/>
  <c r="P64"/>
  <c r="M64"/>
  <c r="J64"/>
  <c r="G64"/>
  <c r="D64"/>
  <c r="BT63"/>
  <c r="BP63"/>
  <c r="BM63"/>
  <c r="BU63"/>
  <c r="BF63"/>
  <c r="BB63"/>
  <c r="BG63"/>
  <c r="AY63"/>
  <c r="AV63"/>
  <c r="AS63"/>
  <c r="AL63"/>
  <c r="AK63"/>
  <c r="AH63"/>
  <c r="AM63"/>
  <c r="AE63"/>
  <c r="AB63"/>
  <c r="Y63"/>
  <c r="V63"/>
  <c r="S63"/>
  <c r="P63"/>
  <c r="M63"/>
  <c r="J63"/>
  <c r="G63"/>
  <c r="D63"/>
  <c r="BT62"/>
  <c r="BP62"/>
  <c r="BM62"/>
  <c r="BU62"/>
  <c r="BF62"/>
  <c r="BB62"/>
  <c r="BG62"/>
  <c r="AY62"/>
  <c r="AV62"/>
  <c r="AS62"/>
  <c r="AL62"/>
  <c r="AK62"/>
  <c r="AH62"/>
  <c r="AM62"/>
  <c r="AE62"/>
  <c r="AB62"/>
  <c r="Y62"/>
  <c r="V62"/>
  <c r="S62"/>
  <c r="P62"/>
  <c r="M62"/>
  <c r="J62"/>
  <c r="G62"/>
  <c r="D62"/>
  <c r="BT61"/>
  <c r="BP61"/>
  <c r="BM61"/>
  <c r="BU61"/>
  <c r="BF61"/>
  <c r="BB61"/>
  <c r="BG61"/>
  <c r="AY61"/>
  <c r="AV61"/>
  <c r="AS61"/>
  <c r="AL61"/>
  <c r="AK61"/>
  <c r="AH61"/>
  <c r="AM61"/>
  <c r="AE61"/>
  <c r="AB61"/>
  <c r="Y61"/>
  <c r="V61"/>
  <c r="S61"/>
  <c r="P61"/>
  <c r="M61"/>
  <c r="J61"/>
  <c r="G61"/>
  <c r="D61"/>
  <c r="BT60"/>
  <c r="BS60"/>
  <c r="BP60"/>
  <c r="BM60"/>
  <c r="BU60"/>
  <c r="BF60"/>
  <c r="BB60"/>
  <c r="BG60"/>
  <c r="AV60"/>
  <c r="AS60"/>
  <c r="AL60"/>
  <c r="AK60"/>
  <c r="AH60"/>
  <c r="AM60"/>
  <c r="AE60"/>
  <c r="AB60"/>
  <c r="Y60"/>
  <c r="V60"/>
  <c r="S60"/>
  <c r="P60"/>
  <c r="M60"/>
  <c r="J60"/>
  <c r="G60"/>
  <c r="D60"/>
  <c r="BT59"/>
  <c r="BP59"/>
  <c r="BM59"/>
  <c r="BU59"/>
  <c r="BF59"/>
  <c r="BB59"/>
  <c r="BG59"/>
  <c r="AY59"/>
  <c r="AV59"/>
  <c r="AS59"/>
  <c r="AM59"/>
  <c r="AG59"/>
  <c r="AL59"/>
  <c r="AE59"/>
  <c r="AB59"/>
  <c r="Y59"/>
  <c r="V59"/>
  <c r="S59"/>
  <c r="M59"/>
  <c r="J59"/>
  <c r="G59"/>
  <c r="D59"/>
  <c r="BT58"/>
  <c r="BS58"/>
  <c r="BP58"/>
  <c r="BM58"/>
  <c r="BU58"/>
  <c r="BB58"/>
  <c r="BG58"/>
  <c r="BF58"/>
  <c r="AY58"/>
  <c r="AV58"/>
  <c r="AS58"/>
  <c r="AL58"/>
  <c r="AK58"/>
  <c r="AH58"/>
  <c r="AM58"/>
  <c r="AE58"/>
  <c r="AB58"/>
  <c r="Y58"/>
  <c r="V58"/>
  <c r="S58"/>
  <c r="M58"/>
  <c r="J58"/>
  <c r="G58"/>
  <c r="D58"/>
  <c r="BT57"/>
  <c r="BS57"/>
  <c r="BP57"/>
  <c r="BM57"/>
  <c r="BU57"/>
  <c r="AY57"/>
  <c r="AV57"/>
  <c r="AS57"/>
  <c r="AL57"/>
  <c r="AK57"/>
  <c r="AH57"/>
  <c r="AM57"/>
  <c r="AE57"/>
  <c r="AB57"/>
  <c r="Y57"/>
  <c r="V57"/>
  <c r="S57"/>
  <c r="P57"/>
  <c r="M57"/>
  <c r="J57"/>
  <c r="G57"/>
  <c r="D57"/>
  <c r="BT56"/>
  <c r="BP56"/>
  <c r="BM56"/>
  <c r="BU56"/>
  <c r="BF56"/>
  <c r="BB56"/>
  <c r="BG56"/>
  <c r="AY56"/>
  <c r="AV56"/>
  <c r="AS56"/>
  <c r="AL56"/>
  <c r="AK56"/>
  <c r="AH56"/>
  <c r="AM56"/>
  <c r="AE56"/>
  <c r="AB56"/>
  <c r="Y56"/>
  <c r="V56"/>
  <c r="S56"/>
  <c r="P56"/>
  <c r="M56"/>
  <c r="J56"/>
  <c r="G56"/>
  <c r="D56"/>
  <c r="BT55"/>
  <c r="BP55"/>
  <c r="BM55"/>
  <c r="BU55"/>
  <c r="BF55"/>
  <c r="BB55"/>
  <c r="BG55"/>
  <c r="AY55"/>
  <c r="AV55"/>
  <c r="AS55"/>
  <c r="AL55"/>
  <c r="AK55"/>
  <c r="AH55"/>
  <c r="AM55"/>
  <c r="AE55"/>
  <c r="AB55"/>
  <c r="Y55"/>
  <c r="V55"/>
  <c r="S55"/>
  <c r="M55"/>
  <c r="J55"/>
  <c r="G55"/>
  <c r="D55"/>
  <c r="BP54"/>
  <c r="BM54"/>
  <c r="BU54"/>
  <c r="BT54"/>
  <c r="BB54"/>
  <c r="BG54"/>
  <c r="BF54"/>
  <c r="AY54"/>
  <c r="AV54"/>
  <c r="AS54"/>
  <c r="AL54"/>
  <c r="AK54"/>
  <c r="AH54"/>
  <c r="AM54"/>
  <c r="AE54"/>
  <c r="AB54"/>
  <c r="Y54"/>
  <c r="V54"/>
  <c r="S54"/>
  <c r="P54"/>
  <c r="M54"/>
  <c r="J54"/>
  <c r="G54"/>
  <c r="D54"/>
  <c r="BP53"/>
  <c r="BM53"/>
  <c r="BU53"/>
  <c r="BT53"/>
  <c r="BB53"/>
  <c r="BG53"/>
  <c r="BF53"/>
  <c r="AY53"/>
  <c r="AV53"/>
  <c r="AS53"/>
  <c r="AL53"/>
  <c r="AK53"/>
  <c r="AH53"/>
  <c r="AM53"/>
  <c r="AE53"/>
  <c r="AB53"/>
  <c r="Y53"/>
  <c r="V53"/>
  <c r="S53"/>
  <c r="P53"/>
  <c r="M53"/>
  <c r="G53"/>
  <c r="D53"/>
  <c r="BT52"/>
  <c r="BS52"/>
  <c r="BP52"/>
  <c r="BM52"/>
  <c r="BU52"/>
  <c r="BB52"/>
  <c r="BG52"/>
  <c r="BF52"/>
  <c r="AY52"/>
  <c r="AV52"/>
  <c r="AS52"/>
  <c r="AP52"/>
  <c r="AL52"/>
  <c r="AK52"/>
  <c r="AH52"/>
  <c r="AM52"/>
  <c r="AE52"/>
  <c r="AB52"/>
  <c r="Y52"/>
  <c r="V52"/>
  <c r="S52"/>
  <c r="P52"/>
  <c r="M52"/>
  <c r="J52"/>
  <c r="G52"/>
  <c r="D52"/>
  <c r="BT51"/>
  <c r="BS51"/>
  <c r="BP51"/>
  <c r="BM51"/>
  <c r="BU51"/>
  <c r="BF51"/>
  <c r="BB51"/>
  <c r="BG51"/>
  <c r="AY51"/>
  <c r="AS51"/>
  <c r="AL51"/>
  <c r="AK51"/>
  <c r="AH51"/>
  <c r="AM51"/>
  <c r="AE51"/>
  <c r="AB51"/>
  <c r="Y51"/>
  <c r="V51"/>
  <c r="S51"/>
  <c r="M51"/>
  <c r="J51"/>
  <c r="G51"/>
  <c r="D51"/>
  <c r="BP50"/>
  <c r="BM50"/>
  <c r="BU50"/>
  <c r="BT50"/>
  <c r="BB50"/>
  <c r="BG50"/>
  <c r="BF50"/>
  <c r="AY50"/>
  <c r="AS50"/>
  <c r="AP50"/>
  <c r="AL50"/>
  <c r="AK50"/>
  <c r="AH50"/>
  <c r="AM50"/>
  <c r="AE50"/>
  <c r="AB50"/>
  <c r="Y50"/>
  <c r="V50"/>
  <c r="S50"/>
  <c r="M50"/>
  <c r="J50"/>
  <c r="G50"/>
  <c r="D50"/>
  <c r="BT49"/>
  <c r="BP49"/>
  <c r="BM49"/>
  <c r="BU49"/>
  <c r="BB49"/>
  <c r="BG49"/>
  <c r="BF49"/>
  <c r="AY49"/>
  <c r="AV49"/>
  <c r="AS49"/>
  <c r="AP49"/>
  <c r="AL49"/>
  <c r="AK49"/>
  <c r="AH49"/>
  <c r="AM49"/>
  <c r="AE49"/>
  <c r="AB49"/>
  <c r="Y49"/>
  <c r="V49"/>
  <c r="S49"/>
  <c r="P49"/>
  <c r="M49"/>
  <c r="J49"/>
  <c r="G49"/>
  <c r="D49"/>
  <c r="BP48"/>
  <c r="BM48"/>
  <c r="BU48"/>
  <c r="BT48"/>
  <c r="BB48"/>
  <c r="BG48"/>
  <c r="BF48"/>
  <c r="AY48"/>
  <c r="AV48"/>
  <c r="AS48"/>
  <c r="AP48"/>
  <c r="AL48"/>
  <c r="AK48"/>
  <c r="AH48"/>
  <c r="AM48"/>
  <c r="AE48"/>
  <c r="AB48"/>
  <c r="V48"/>
  <c r="S48"/>
  <c r="P48"/>
  <c r="M48"/>
  <c r="J48"/>
  <c r="G48"/>
  <c r="D48"/>
  <c r="BT47"/>
  <c r="BS47"/>
  <c r="BP47"/>
  <c r="BM47"/>
  <c r="BU47"/>
  <c r="BF47"/>
  <c r="BB47"/>
  <c r="BG47"/>
  <c r="AY47"/>
  <c r="AV47"/>
  <c r="AP47"/>
  <c r="AL47"/>
  <c r="AK47"/>
  <c r="AH47"/>
  <c r="AM47"/>
  <c r="AE47"/>
  <c r="AB47"/>
  <c r="Y47"/>
  <c r="S47"/>
  <c r="P47"/>
  <c r="M47"/>
  <c r="J47"/>
  <c r="G47"/>
  <c r="D47"/>
  <c r="BS46"/>
  <c r="BM46"/>
  <c r="BU46"/>
  <c r="BT46"/>
  <c r="BB46"/>
  <c r="BG46"/>
  <c r="BF46"/>
  <c r="AY46"/>
  <c r="AS46"/>
  <c r="AL46"/>
  <c r="AH46"/>
  <c r="AM46"/>
  <c r="AE46"/>
  <c r="AB46"/>
  <c r="Y46"/>
  <c r="V46"/>
  <c r="S46"/>
  <c r="M46"/>
  <c r="J46"/>
  <c r="G46"/>
  <c r="D46"/>
  <c r="BT45"/>
  <c r="BP45"/>
  <c r="BM45"/>
  <c r="BU45"/>
  <c r="BF45"/>
  <c r="BB45"/>
  <c r="BG45"/>
  <c r="AY45"/>
  <c r="AS45"/>
  <c r="AL45"/>
  <c r="AH45"/>
  <c r="AM45"/>
  <c r="AE45"/>
  <c r="AB45"/>
  <c r="Y45"/>
  <c r="V45"/>
  <c r="S45"/>
  <c r="P45"/>
  <c r="M45"/>
  <c r="J45"/>
  <c r="G45"/>
  <c r="BT44"/>
  <c r="BP44"/>
  <c r="BM44"/>
  <c r="BU44"/>
  <c r="BF44"/>
  <c r="BB44"/>
  <c r="BG44"/>
  <c r="AY44"/>
  <c r="AS44"/>
  <c r="AL44"/>
  <c r="AK44"/>
  <c r="AH44"/>
  <c r="AM44"/>
  <c r="AE44"/>
  <c r="AB44"/>
  <c r="Y44"/>
  <c r="V44"/>
  <c r="S44"/>
  <c r="P44"/>
  <c r="M44"/>
  <c r="J44"/>
  <c r="G44"/>
  <c r="BP43"/>
  <c r="BM43"/>
  <c r="BU43"/>
  <c r="BT43"/>
  <c r="BB43"/>
  <c r="BG43"/>
  <c r="BF43"/>
  <c r="AY43"/>
  <c r="AS43"/>
  <c r="AL43"/>
  <c r="AK43"/>
  <c r="AH43"/>
  <c r="AM43"/>
  <c r="AE43"/>
  <c r="AB43"/>
  <c r="Y43"/>
  <c r="V43"/>
  <c r="S43"/>
  <c r="M43"/>
  <c r="J43"/>
  <c r="G43"/>
  <c r="BT42"/>
  <c r="BP42"/>
  <c r="BM42"/>
  <c r="BU42"/>
  <c r="BF42"/>
  <c r="BB42"/>
  <c r="BG42"/>
  <c r="AY42"/>
  <c r="AS42"/>
  <c r="AL42"/>
  <c r="AK42"/>
  <c r="AH42"/>
  <c r="AM42"/>
  <c r="AE42"/>
  <c r="AB42"/>
  <c r="Y42"/>
  <c r="V42"/>
  <c r="M42"/>
  <c r="J42"/>
  <c r="G42"/>
  <c r="BT41"/>
  <c r="BS41"/>
  <c r="BP41"/>
  <c r="BM41"/>
  <c r="BU41"/>
  <c r="BF41"/>
  <c r="BB41"/>
  <c r="BG41"/>
  <c r="AY41"/>
  <c r="AS41"/>
  <c r="AL41"/>
  <c r="AK41"/>
  <c r="AH41"/>
  <c r="AM41"/>
  <c r="AE41"/>
  <c r="AB41"/>
  <c r="Y41"/>
  <c r="V41"/>
  <c r="M41"/>
  <c r="J41"/>
  <c r="G41"/>
  <c r="D41"/>
  <c r="BM40"/>
  <c r="BU40"/>
  <c r="BT40"/>
  <c r="BF40"/>
  <c r="BB40"/>
  <c r="BG40"/>
  <c r="AY40"/>
  <c r="AS40"/>
  <c r="AL40"/>
  <c r="AK40"/>
  <c r="AH40"/>
  <c r="AM40"/>
  <c r="AE40"/>
  <c r="AB40"/>
  <c r="Y40"/>
  <c r="V40"/>
  <c r="P40"/>
  <c r="M40"/>
  <c r="J40"/>
  <c r="G40"/>
  <c r="D40"/>
  <c r="BS39"/>
  <c r="BM39"/>
  <c r="BU39"/>
  <c r="BT39"/>
  <c r="BB39"/>
  <c r="BG39"/>
  <c r="BF39"/>
  <c r="AY39"/>
  <c r="AS39"/>
  <c r="AL39"/>
  <c r="AK39"/>
  <c r="AH39"/>
  <c r="AM39"/>
  <c r="AE39"/>
  <c r="AB39"/>
  <c r="Y39"/>
  <c r="V39"/>
  <c r="P39"/>
  <c r="M39"/>
  <c r="J39"/>
  <c r="G39"/>
  <c r="D39"/>
  <c r="BT38"/>
  <c r="BS38"/>
  <c r="BM38"/>
  <c r="BU38"/>
  <c r="BF38"/>
  <c r="BB38"/>
  <c r="BG38"/>
  <c r="AY38"/>
  <c r="AS38"/>
  <c r="AP38"/>
  <c r="AH38"/>
  <c r="AK38"/>
  <c r="AM38"/>
  <c r="AL38"/>
  <c r="AE38"/>
  <c r="AB38"/>
  <c r="Y38"/>
  <c r="V38"/>
  <c r="M38"/>
  <c r="J38"/>
  <c r="G38"/>
  <c r="D38"/>
  <c r="BS37"/>
  <c r="BM37"/>
  <c r="BU37"/>
  <c r="BT37"/>
  <c r="BB37"/>
  <c r="BG37"/>
  <c r="BF37"/>
  <c r="AS37"/>
  <c r="AP37"/>
  <c r="AL37"/>
  <c r="AH37"/>
  <c r="AM37"/>
  <c r="AB37"/>
  <c r="Y37"/>
  <c r="V37"/>
  <c r="M37"/>
  <c r="J37"/>
  <c r="G37"/>
  <c r="D37"/>
  <c r="BT36"/>
  <c r="BS36"/>
  <c r="BM36"/>
  <c r="BU36"/>
  <c r="AY36"/>
  <c r="AS36"/>
  <c r="AP36"/>
  <c r="AL36"/>
  <c r="AH36"/>
  <c r="AM36"/>
  <c r="AE36"/>
  <c r="AB36"/>
  <c r="Y36"/>
  <c r="V36"/>
  <c r="M36"/>
  <c r="J36"/>
  <c r="G36"/>
  <c r="D36"/>
  <c r="BT35"/>
  <c r="BS35"/>
  <c r="BM35"/>
  <c r="BU35"/>
  <c r="AY35"/>
  <c r="AS35"/>
  <c r="AP35"/>
  <c r="AH35"/>
  <c r="AM35"/>
  <c r="AL35"/>
  <c r="AE35"/>
  <c r="AB35"/>
  <c r="Y35"/>
  <c r="V35"/>
  <c r="M35"/>
  <c r="J35"/>
  <c r="G35"/>
  <c r="D35"/>
  <c r="BT34"/>
  <c r="BS34"/>
  <c r="BP34"/>
  <c r="BM34"/>
  <c r="BU34"/>
  <c r="BB34"/>
  <c r="BG34"/>
  <c r="BF34"/>
  <c r="AY34"/>
  <c r="AS34"/>
  <c r="AP34"/>
  <c r="AL34"/>
  <c r="AK34"/>
  <c r="AH34"/>
  <c r="AM34"/>
  <c r="AE34"/>
  <c r="AB34"/>
  <c r="Y34"/>
  <c r="S34"/>
  <c r="M34"/>
  <c r="J34"/>
  <c r="G34"/>
  <c r="D34"/>
  <c r="BT33"/>
  <c r="BS33"/>
  <c r="BP33"/>
  <c r="BM33"/>
  <c r="BU33"/>
  <c r="BB33"/>
  <c r="BG33"/>
  <c r="BF33"/>
  <c r="AY33"/>
  <c r="AV33"/>
  <c r="AS33"/>
  <c r="AL33"/>
  <c r="AH33"/>
  <c r="AM33"/>
  <c r="AE33"/>
  <c r="AB33"/>
  <c r="V33"/>
  <c r="S33"/>
  <c r="M33"/>
  <c r="J33"/>
  <c r="G33"/>
  <c r="D33"/>
  <c r="BT32"/>
  <c r="BS32"/>
  <c r="BM32"/>
  <c r="BU32"/>
  <c r="AS32"/>
  <c r="AL32"/>
  <c r="AK32"/>
  <c r="AH32"/>
  <c r="AM32"/>
  <c r="AE32"/>
  <c r="AB32"/>
  <c r="Y32"/>
  <c r="V32"/>
  <c r="M32"/>
  <c r="J32"/>
  <c r="G32"/>
  <c r="D32"/>
  <c r="BT31"/>
  <c r="BS31"/>
  <c r="BU31"/>
  <c r="AV31"/>
  <c r="AS31"/>
  <c r="AH31"/>
  <c r="AM31"/>
  <c r="AL31"/>
  <c r="AE31"/>
  <c r="AB31"/>
  <c r="Y31"/>
  <c r="V31"/>
  <c r="S31"/>
  <c r="J31"/>
  <c r="G31"/>
  <c r="D31"/>
  <c r="BT30"/>
  <c r="BS30"/>
  <c r="BJ30"/>
  <c r="BU30"/>
  <c r="AY30"/>
  <c r="AV30"/>
  <c r="AS30"/>
  <c r="AL30"/>
  <c r="AK30"/>
  <c r="AH30"/>
  <c r="AM30"/>
  <c r="AE30"/>
  <c r="AB30"/>
  <c r="Y30"/>
  <c r="V30"/>
  <c r="S30"/>
  <c r="M30"/>
  <c r="J30"/>
  <c r="G30"/>
  <c r="D30"/>
  <c r="BT29"/>
  <c r="BS29"/>
  <c r="BU29"/>
  <c r="AY29"/>
  <c r="AV29"/>
  <c r="AS29"/>
  <c r="AH29"/>
  <c r="AK29"/>
  <c r="AM29"/>
  <c r="AL29"/>
  <c r="AE29"/>
  <c r="AB29"/>
  <c r="V29"/>
  <c r="S29"/>
  <c r="M29"/>
  <c r="J29"/>
  <c r="G29"/>
  <c r="D29"/>
  <c r="BM28"/>
  <c r="BU28"/>
  <c r="BT28"/>
  <c r="AY28"/>
  <c r="AV28"/>
  <c r="AS28"/>
  <c r="AP28"/>
  <c r="AL28"/>
  <c r="AK28"/>
  <c r="AH28"/>
  <c r="AM28"/>
  <c r="AE28"/>
  <c r="AB28"/>
  <c r="Y28"/>
  <c r="V28"/>
  <c r="S28"/>
  <c r="M28"/>
  <c r="J28"/>
  <c r="G28"/>
  <c r="D28"/>
  <c r="BM27"/>
  <c r="BU27"/>
  <c r="BT27"/>
  <c r="AV27"/>
  <c r="AS27"/>
  <c r="AL27"/>
  <c r="AK27"/>
  <c r="AH27"/>
  <c r="AM27"/>
  <c r="AE27"/>
  <c r="AB27"/>
  <c r="Y27"/>
  <c r="V27"/>
  <c r="S27"/>
  <c r="M27"/>
  <c r="J27"/>
  <c r="G27"/>
  <c r="BT26"/>
  <c r="BS26"/>
  <c r="BM26"/>
  <c r="BU26"/>
  <c r="AV26"/>
  <c r="AS26"/>
  <c r="AL26"/>
  <c r="AK26"/>
  <c r="AH26"/>
  <c r="AM26"/>
  <c r="Y26"/>
  <c r="V26"/>
  <c r="S26"/>
  <c r="J26"/>
  <c r="G26"/>
  <c r="D26"/>
  <c r="BT25"/>
  <c r="BJ25"/>
  <c r="BU25"/>
  <c r="AY25"/>
  <c r="AV25"/>
  <c r="AS25"/>
  <c r="AH25"/>
  <c r="AM25"/>
  <c r="AL25"/>
  <c r="AE25"/>
  <c r="AB25"/>
  <c r="Y25"/>
  <c r="V25"/>
  <c r="S25"/>
  <c r="M25"/>
  <c r="J25"/>
  <c r="G25"/>
  <c r="BT24"/>
  <c r="BJ24"/>
  <c r="BU24"/>
  <c r="AY24"/>
  <c r="AV24"/>
  <c r="AS24"/>
  <c r="AH24"/>
  <c r="AM24"/>
  <c r="AL24"/>
  <c r="AE24"/>
  <c r="AB24"/>
  <c r="Y24"/>
  <c r="V24"/>
  <c r="S24"/>
  <c r="M24"/>
  <c r="J24"/>
  <c r="G24"/>
  <c r="BJ23"/>
  <c r="BU23"/>
  <c r="BT23"/>
  <c r="AY23"/>
  <c r="AV23"/>
  <c r="AS23"/>
  <c r="AL23"/>
  <c r="AH23"/>
  <c r="AM23"/>
  <c r="AE23"/>
  <c r="AB23"/>
  <c r="Y23"/>
  <c r="V23"/>
  <c r="S23"/>
  <c r="M23"/>
  <c r="J23"/>
  <c r="G23"/>
  <c r="D23"/>
  <c r="BT22"/>
  <c r="BJ22"/>
  <c r="BU22"/>
  <c r="BB22"/>
  <c r="BG22"/>
  <c r="BF22"/>
  <c r="AY22"/>
  <c r="AV22"/>
  <c r="AS22"/>
  <c r="AP22"/>
  <c r="AH22"/>
  <c r="AM22"/>
  <c r="AL22"/>
  <c r="AE22"/>
  <c r="AB22"/>
  <c r="Y22"/>
  <c r="V22"/>
  <c r="S22"/>
  <c r="M22"/>
  <c r="J22"/>
  <c r="G22"/>
  <c r="D22"/>
  <c r="BJ21"/>
  <c r="BU21"/>
  <c r="BT21"/>
  <c r="BF21"/>
  <c r="BB21"/>
  <c r="BG21"/>
  <c r="AY21"/>
  <c r="AV21"/>
  <c r="AS21"/>
  <c r="AH21"/>
  <c r="AK21"/>
  <c r="AM21"/>
  <c r="AL21"/>
  <c r="AE21"/>
  <c r="AB21"/>
  <c r="Y21"/>
  <c r="V21"/>
  <c r="S21"/>
  <c r="M21"/>
  <c r="J21"/>
  <c r="G21"/>
  <c r="BJ20"/>
  <c r="BU20"/>
  <c r="BT20"/>
  <c r="AV20"/>
  <c r="AS20"/>
  <c r="AP20"/>
  <c r="AL20"/>
  <c r="AK20"/>
  <c r="AH20"/>
  <c r="AM20"/>
  <c r="AE20"/>
  <c r="AB20"/>
  <c r="Y20"/>
  <c r="V20"/>
  <c r="S20"/>
  <c r="P20"/>
  <c r="M20"/>
  <c r="J20"/>
  <c r="G20"/>
  <c r="BJ19"/>
  <c r="BU19"/>
  <c r="BT19"/>
  <c r="BF19"/>
  <c r="BB19"/>
  <c r="BG19"/>
  <c r="AV19"/>
  <c r="AS19"/>
  <c r="AP19"/>
  <c r="AH19"/>
  <c r="AK19"/>
  <c r="AM19"/>
  <c r="AL19"/>
  <c r="AE19"/>
  <c r="AB19"/>
  <c r="Y19"/>
  <c r="V19"/>
  <c r="S19"/>
  <c r="P19"/>
  <c r="M19"/>
  <c r="J19"/>
  <c r="G19"/>
  <c r="BT18"/>
  <c r="BJ18"/>
  <c r="BU18"/>
  <c r="BB18"/>
  <c r="BG18"/>
  <c r="BF18"/>
  <c r="AV18"/>
  <c r="AS18"/>
  <c r="AP18"/>
  <c r="AL18"/>
  <c r="AK18"/>
  <c r="AH18"/>
  <c r="AM18"/>
  <c r="AE18"/>
  <c r="AB18"/>
  <c r="Y18"/>
  <c r="V18"/>
  <c r="S18"/>
  <c r="P18"/>
  <c r="M18"/>
  <c r="J18"/>
  <c r="G18"/>
  <c r="BJ17"/>
  <c r="BU17"/>
  <c r="BT17"/>
  <c r="BF17"/>
  <c r="BB17"/>
  <c r="BG17"/>
  <c r="AV17"/>
  <c r="AS17"/>
  <c r="AP17"/>
  <c r="AH17"/>
  <c r="AK17"/>
  <c r="AM17"/>
  <c r="AL17"/>
  <c r="AE17"/>
  <c r="AB17"/>
  <c r="Y17"/>
  <c r="V17"/>
  <c r="S17"/>
  <c r="P17"/>
  <c r="M17"/>
  <c r="J17"/>
  <c r="G17"/>
  <c r="BT16"/>
  <c r="BJ16"/>
  <c r="BU16"/>
  <c r="AV16"/>
  <c r="AS16"/>
  <c r="AP16"/>
  <c r="AH16"/>
  <c r="AM16"/>
  <c r="AL16"/>
  <c r="AE16"/>
  <c r="AB16"/>
  <c r="Y16"/>
  <c r="V16"/>
  <c r="S16"/>
  <c r="M16"/>
  <c r="J16"/>
  <c r="G16"/>
  <c r="BT15"/>
  <c r="BJ15"/>
  <c r="BU15"/>
  <c r="BF15"/>
  <c r="BB15"/>
  <c r="BG15"/>
  <c r="AV15"/>
  <c r="AS15"/>
  <c r="AP15"/>
  <c r="AH15"/>
  <c r="AK15"/>
  <c r="AM15"/>
  <c r="AL15"/>
  <c r="AB15"/>
  <c r="Y15"/>
  <c r="V15"/>
  <c r="S15"/>
  <c r="P15"/>
  <c r="L15"/>
  <c r="M15"/>
  <c r="J15"/>
  <c r="G15"/>
  <c r="BT14"/>
  <c r="BJ14"/>
  <c r="BU14"/>
  <c r="AV14"/>
  <c r="AS14"/>
  <c r="AP14"/>
  <c r="AH14"/>
  <c r="AK14"/>
  <c r="AM14"/>
  <c r="AL14"/>
  <c r="AE14"/>
  <c r="AB14"/>
  <c r="Y14"/>
  <c r="V14"/>
  <c r="S14"/>
  <c r="M14"/>
  <c r="J14"/>
  <c r="G14"/>
  <c r="BU13"/>
  <c r="BT13"/>
  <c r="AV13"/>
  <c r="AL13"/>
  <c r="AH13"/>
  <c r="AM13"/>
  <c r="AE13"/>
  <c r="AB13"/>
  <c r="Y13"/>
  <c r="V13"/>
  <c r="S13"/>
  <c r="M13"/>
  <c r="J13"/>
  <c r="G13"/>
  <c r="BT12"/>
  <c r="BJ12"/>
  <c r="BU12"/>
  <c r="AV12"/>
  <c r="AS12"/>
  <c r="AL12"/>
  <c r="AK12"/>
  <c r="AH12"/>
  <c r="AM12"/>
  <c r="AE12"/>
  <c r="AB12"/>
  <c r="Y12"/>
  <c r="V12"/>
  <c r="S12"/>
  <c r="L12"/>
  <c r="M12"/>
  <c r="J12"/>
  <c r="G12"/>
  <c r="BJ11"/>
  <c r="BU11"/>
  <c r="BT11"/>
  <c r="AV11"/>
  <c r="AS11"/>
  <c r="AH11"/>
  <c r="AM11"/>
  <c r="AL11"/>
  <c r="AE11"/>
  <c r="AB11"/>
  <c r="Y11"/>
  <c r="V11"/>
  <c r="L11"/>
  <c r="M11"/>
  <c r="J11"/>
  <c r="G11"/>
  <c r="BJ10"/>
  <c r="BU10"/>
  <c r="BT10"/>
  <c r="AV10"/>
  <c r="AS10"/>
  <c r="AH10"/>
  <c r="AM10"/>
  <c r="AL10"/>
  <c r="AE10"/>
  <c r="AB10"/>
  <c r="Y10"/>
  <c r="V10"/>
  <c r="L10"/>
  <c r="M10"/>
  <c r="G10"/>
  <c r="BT9"/>
  <c r="BJ9"/>
  <c r="BU9"/>
  <c r="AV9"/>
  <c r="AS9"/>
  <c r="AH9"/>
  <c r="AK9"/>
  <c r="AM9"/>
  <c r="AL9"/>
  <c r="AE9"/>
  <c r="AB9"/>
  <c r="Y9"/>
  <c r="V9"/>
  <c r="M9"/>
  <c r="J9"/>
  <c r="G9"/>
  <c r="BT8"/>
  <c r="BJ8"/>
  <c r="BU8"/>
  <c r="AV8"/>
  <c r="AS8"/>
  <c r="AH8"/>
  <c r="AM8"/>
  <c r="AL8"/>
  <c r="AE8"/>
  <c r="AB8"/>
  <c r="Y8"/>
  <c r="V8"/>
  <c r="L8"/>
  <c r="M8"/>
  <c r="J8"/>
  <c r="G8"/>
  <c r="BT7"/>
  <c r="BS7"/>
  <c r="BM7"/>
  <c r="BJ7"/>
  <c r="BU7"/>
  <c r="AV7"/>
  <c r="AS7"/>
  <c r="AL7"/>
  <c r="AH7"/>
  <c r="AM7"/>
  <c r="AE7"/>
  <c r="AB7"/>
  <c r="Y7"/>
  <c r="V7"/>
  <c r="M7"/>
  <c r="J7"/>
  <c r="G7"/>
  <c r="BJ6"/>
  <c r="BU6"/>
  <c r="BT6"/>
  <c r="AV6"/>
  <c r="AS6"/>
  <c r="AH6"/>
  <c r="AM6"/>
  <c r="AL6"/>
  <c r="AE6"/>
  <c r="AB6"/>
  <c r="Y6"/>
  <c r="V6"/>
  <c r="S6"/>
  <c r="J6"/>
  <c r="G6"/>
  <c r="BU5"/>
  <c r="BT5"/>
  <c r="AS5"/>
  <c r="AL5"/>
  <c r="AH5"/>
  <c r="AM5"/>
  <c r="AE5"/>
  <c r="AB5"/>
  <c r="Y5"/>
  <c r="V5"/>
  <c r="S5"/>
  <c r="M5"/>
  <c r="J5"/>
  <c r="G5"/>
  <c r="BU4"/>
  <c r="BT4"/>
  <c r="AV4"/>
  <c r="AS4"/>
  <c r="AH4"/>
  <c r="AM4"/>
  <c r="AL4"/>
  <c r="AE4"/>
  <c r="AB4"/>
  <c r="Y4"/>
  <c r="V4"/>
  <c r="M4"/>
  <c r="J4"/>
  <c r="G4"/>
  <c r="BT3"/>
  <c r="BJ3"/>
  <c r="BU3"/>
  <c r="AV3"/>
  <c r="AS3"/>
  <c r="AH3"/>
  <c r="AM3"/>
  <c r="AL3"/>
  <c r="AE3"/>
  <c r="AB3"/>
  <c r="Y3"/>
  <c r="V3"/>
  <c r="S3"/>
  <c r="M3"/>
  <c r="J3"/>
  <c r="G3"/>
  <c r="BU71"/>
  <c r="AM74"/>
  <c r="AM72"/>
  <c r="AM76"/>
  <c r="BU81"/>
</calcChain>
</file>

<file path=xl/comments1.xml><?xml version="1.0" encoding="utf-8"?>
<comments xmlns="http://schemas.openxmlformats.org/spreadsheetml/2006/main">
  <authors>
    <author>Zwart, P. de (Pim)</author>
    <author>de Zwart, Pim</author>
    <author>Pim de Zwart</author>
  </authors>
  <commentList>
    <comment ref="B1" authorId="0">
      <text>
        <r>
          <rPr>
            <b/>
            <sz val="9"/>
            <color indexed="81"/>
            <rFont val="Tahoma"/>
            <family val="2"/>
          </rPr>
          <t>Zwart, P. de (Pim):</t>
        </r>
        <r>
          <rPr>
            <sz val="9"/>
            <color indexed="81"/>
            <rFont val="Tahoma"/>
            <family val="2"/>
          </rPr>
          <t xml:space="preserve">
Silk piece good</t>
        </r>
      </text>
    </comment>
    <comment ref="N1" authorId="1">
      <text>
        <r>
          <rPr>
            <b/>
            <sz val="9"/>
            <color indexed="81"/>
            <rFont val="Tahoma"/>
            <family val="2"/>
          </rPr>
          <t>de Zwart, Pim:</t>
        </r>
        <r>
          <rPr>
            <sz val="9"/>
            <color indexed="81"/>
            <rFont val="Tahoma"/>
            <family val="2"/>
          </rPr>
          <t xml:space="preserve">
Mocca until 1699</t>
        </r>
      </text>
    </comment>
    <comment ref="O1" authorId="1">
      <text>
        <r>
          <rPr>
            <b/>
            <sz val="9"/>
            <color indexed="81"/>
            <rFont val="Tahoma"/>
            <family val="2"/>
          </rPr>
          <t>de Zwart, Pim:</t>
        </r>
        <r>
          <rPr>
            <sz val="9"/>
            <color indexed="81"/>
            <rFont val="Tahoma"/>
            <family val="2"/>
          </rPr>
          <t xml:space="preserve">
Mocca until 1699</t>
        </r>
      </text>
    </comment>
    <comment ref="P1" authorId="1">
      <text>
        <r>
          <rPr>
            <b/>
            <sz val="9"/>
            <color indexed="81"/>
            <rFont val="Tahoma"/>
            <family val="2"/>
          </rPr>
          <t>de Zwart, Pim:</t>
        </r>
        <r>
          <rPr>
            <sz val="9"/>
            <color indexed="81"/>
            <rFont val="Tahoma"/>
            <family val="2"/>
          </rPr>
          <t xml:space="preserve">
Mocca until 1699</t>
        </r>
      </text>
    </comment>
    <comment ref="L3" authorId="1">
      <text>
        <r>
          <rPr>
            <b/>
            <sz val="9"/>
            <color indexed="81"/>
            <rFont val="Tahoma"/>
            <family val="2"/>
          </rPr>
          <t>de Zwart, Pim:</t>
        </r>
        <r>
          <rPr>
            <sz val="9"/>
            <color indexed="81"/>
            <rFont val="Tahoma"/>
            <family val="2"/>
          </rPr>
          <t xml:space="preserve">
in the source: "Nagelen, uitgedeeld"</t>
        </r>
      </text>
    </comment>
    <comment ref="L5" authorId="1">
      <text>
        <r>
          <rPr>
            <b/>
            <sz val="9"/>
            <color indexed="81"/>
            <rFont val="Tahoma"/>
            <family val="2"/>
          </rPr>
          <t>de Zwart, Pim:</t>
        </r>
        <r>
          <rPr>
            <sz val="9"/>
            <color indexed="81"/>
            <rFont val="Tahoma"/>
            <family val="2"/>
          </rPr>
          <t xml:space="preserve">
Incl. nagelen uitgedeeld
</t>
        </r>
      </text>
    </comment>
    <comment ref="L7" authorId="1">
      <text>
        <r>
          <rPr>
            <b/>
            <sz val="9"/>
            <color indexed="81"/>
            <rFont val="Tahoma"/>
            <family val="2"/>
          </rPr>
          <t>de Zwart, Pim:</t>
        </r>
        <r>
          <rPr>
            <sz val="9"/>
            <color indexed="81"/>
            <rFont val="Tahoma"/>
            <family val="2"/>
          </rPr>
          <t xml:space="preserve">
Incl. nagelen uitgedeeld</t>
        </r>
      </text>
    </comment>
    <comment ref="L8" authorId="1">
      <text>
        <r>
          <rPr>
            <b/>
            <sz val="9"/>
            <color indexed="81"/>
            <rFont val="Tahoma"/>
            <family val="2"/>
          </rPr>
          <t>de Zwart, Pim:</t>
        </r>
        <r>
          <rPr>
            <sz val="9"/>
            <color indexed="81"/>
            <rFont val="Tahoma"/>
            <family val="2"/>
          </rPr>
          <t xml:space="preserve">
Incl. nagelen uitgedeeld</t>
        </r>
      </text>
    </comment>
    <comment ref="L10" authorId="1">
      <text>
        <r>
          <rPr>
            <b/>
            <sz val="9"/>
            <color indexed="81"/>
            <rFont val="Tahoma"/>
            <family val="2"/>
          </rPr>
          <t>de Zwart, Pim:</t>
        </r>
        <r>
          <rPr>
            <sz val="9"/>
            <color indexed="81"/>
            <rFont val="Tahoma"/>
            <family val="2"/>
          </rPr>
          <t xml:space="preserve">
Incl. nagelen uitgedeeld</t>
        </r>
      </text>
    </comment>
    <comment ref="L11" authorId="1">
      <text>
        <r>
          <rPr>
            <b/>
            <sz val="9"/>
            <color indexed="81"/>
            <rFont val="Tahoma"/>
            <family val="2"/>
          </rPr>
          <t>de Zwart, Pim:</t>
        </r>
        <r>
          <rPr>
            <sz val="9"/>
            <color indexed="81"/>
            <rFont val="Tahoma"/>
            <family val="2"/>
          </rPr>
          <t xml:space="preserve">
Incl. nagelen uitgedeeld</t>
        </r>
      </text>
    </comment>
    <comment ref="L12" authorId="1">
      <text>
        <r>
          <rPr>
            <b/>
            <sz val="9"/>
            <color indexed="81"/>
            <rFont val="Tahoma"/>
            <family val="2"/>
          </rPr>
          <t>de Zwart, Pim:</t>
        </r>
        <r>
          <rPr>
            <sz val="9"/>
            <color indexed="81"/>
            <rFont val="Tahoma"/>
            <family val="2"/>
          </rPr>
          <t xml:space="preserve">
Incl. nagelen uitgedeeld</t>
        </r>
      </text>
    </comment>
    <comment ref="L15" authorId="1">
      <text>
        <r>
          <rPr>
            <b/>
            <sz val="9"/>
            <color indexed="81"/>
            <rFont val="Tahoma"/>
            <family val="2"/>
          </rPr>
          <t>de Zwart, Pim:</t>
        </r>
        <r>
          <rPr>
            <sz val="9"/>
            <color indexed="81"/>
            <rFont val="Tahoma"/>
            <family val="2"/>
          </rPr>
          <t xml:space="preserve">
Incl. nagelen uitgedeeld</t>
        </r>
      </text>
    </comment>
    <comment ref="Z19" authorId="1">
      <text>
        <r>
          <rPr>
            <b/>
            <sz val="9"/>
            <color indexed="81"/>
            <rFont val="Tahoma"/>
            <family val="2"/>
          </rPr>
          <t>de Zwart, Pim:</t>
        </r>
        <r>
          <rPr>
            <sz val="9"/>
            <color indexed="81"/>
            <rFont val="Tahoma"/>
            <family val="2"/>
          </rPr>
          <t xml:space="preserve">
incl. bruine foelie</t>
        </r>
      </text>
    </comment>
    <comment ref="AX25" authorId="1">
      <text>
        <r>
          <rPr>
            <b/>
            <sz val="9"/>
            <color indexed="81"/>
            <rFont val="Tahoma"/>
            <family val="2"/>
          </rPr>
          <t>de Zwart, Pim:</t>
        </r>
        <r>
          <rPr>
            <sz val="9"/>
            <color indexed="81"/>
            <rFont val="Tahoma"/>
            <family val="2"/>
          </rPr>
          <t xml:space="preserve">
corrected from 5961</t>
        </r>
      </text>
    </comment>
    <comment ref="X26" authorId="0">
      <text>
        <r>
          <rPr>
            <b/>
            <sz val="9"/>
            <color indexed="81"/>
            <rFont val="Tahoma"/>
            <family val="2"/>
          </rPr>
          <t>Zwart, P. de (Pim):</t>
        </r>
        <r>
          <rPr>
            <sz val="9"/>
            <color indexed="81"/>
            <rFont val="Tahoma"/>
            <family val="2"/>
          </rPr>
          <t xml:space="preserve">
adding different types of indigo: Lauro, Giorgie, Coromandel, Chirkers</t>
        </r>
      </text>
    </comment>
    <comment ref="X34" authorId="0">
      <text>
        <r>
          <rPr>
            <b/>
            <sz val="9"/>
            <color indexed="81"/>
            <rFont val="Tahoma"/>
            <family val="2"/>
          </rPr>
          <t>Zwart, P. de (Pim):</t>
        </r>
        <r>
          <rPr>
            <sz val="9"/>
            <color indexed="81"/>
            <rFont val="Tahoma"/>
            <family val="2"/>
          </rPr>
          <t xml:space="preserve">
From here on again: 1 type of indigo</t>
        </r>
      </text>
    </comment>
    <comment ref="AZ34" authorId="1">
      <text>
        <r>
          <rPr>
            <b/>
            <sz val="9"/>
            <color indexed="81"/>
            <rFont val="Tahoma"/>
            <family val="2"/>
          </rPr>
          <t>de Zwart, Pim:</t>
        </r>
        <r>
          <rPr>
            <sz val="9"/>
            <color indexed="81"/>
            <rFont val="Tahoma"/>
            <family val="2"/>
          </rPr>
          <t xml:space="preserve">
Chinese tea</t>
        </r>
      </text>
    </comment>
    <comment ref="AH59" authorId="0">
      <text>
        <r>
          <rPr>
            <b/>
            <sz val="9"/>
            <color indexed="81"/>
            <rFont val="Tahoma"/>
            <family val="2"/>
          </rPr>
          <t>Zwart, P. de (Pim):</t>
        </r>
        <r>
          <rPr>
            <sz val="9"/>
            <color indexed="81"/>
            <rFont val="Tahoma"/>
            <family val="2"/>
          </rPr>
          <t xml:space="preserve">
Only total values in the sources. Calculation of quantity using price from Glamann 1958.</t>
        </r>
      </text>
    </comment>
    <comment ref="AH64" authorId="0">
      <text>
        <r>
          <rPr>
            <b/>
            <sz val="9"/>
            <color indexed="81"/>
            <rFont val="Tahoma"/>
            <family val="2"/>
          </rPr>
          <t>Zwart, P. de (Pim):</t>
        </r>
        <r>
          <rPr>
            <sz val="9"/>
            <color indexed="81"/>
            <rFont val="Tahoma"/>
            <family val="2"/>
          </rPr>
          <t xml:space="preserve">
Only total values in the sources. Calculation of quantity using price from Glamann 1958.</t>
        </r>
      </text>
    </comment>
    <comment ref="BN64" authorId="0">
      <text>
        <r>
          <rPr>
            <b/>
            <sz val="9"/>
            <color indexed="81"/>
            <rFont val="Tahoma"/>
            <family val="2"/>
          </rPr>
          <t>Zwart, P. de (Pim):</t>
        </r>
        <r>
          <rPr>
            <sz val="9"/>
            <color indexed="81"/>
            <rFont val="Tahoma"/>
            <family val="2"/>
          </rPr>
          <t xml:space="preserve">
price from Glamann.</t>
        </r>
      </text>
    </comment>
    <comment ref="AX73" authorId="1">
      <text>
        <r>
          <rPr>
            <b/>
            <sz val="9"/>
            <color indexed="81"/>
            <rFont val="Tahoma"/>
            <family val="2"/>
          </rPr>
          <t>de Zwart, Pim:</t>
        </r>
        <r>
          <rPr>
            <sz val="9"/>
            <color indexed="81"/>
            <rFont val="Tahoma"/>
            <family val="2"/>
          </rPr>
          <t xml:space="preserve">
corrected from 725554</t>
        </r>
      </text>
    </comment>
    <comment ref="BL81" authorId="1">
      <text>
        <r>
          <rPr>
            <b/>
            <sz val="9"/>
            <color indexed="81"/>
            <rFont val="Tahoma"/>
            <family val="2"/>
          </rPr>
          <t>de Zwart, Pim:</t>
        </r>
        <r>
          <rPr>
            <sz val="9"/>
            <color indexed="81"/>
            <rFont val="Tahoma"/>
            <family val="2"/>
          </rPr>
          <t xml:space="preserve">
corrected from 9257.5</t>
        </r>
      </text>
    </comment>
    <comment ref="AR87" authorId="1">
      <text>
        <r>
          <rPr>
            <b/>
            <sz val="9"/>
            <color indexed="81"/>
            <rFont val="Tahoma"/>
            <family val="2"/>
          </rPr>
          <t>de Zwart, Pim:</t>
        </r>
        <r>
          <rPr>
            <sz val="9"/>
            <color indexed="81"/>
            <rFont val="Tahoma"/>
            <family val="2"/>
          </rPr>
          <t xml:space="preserve">
corrected: 9883806 to 988380.6</t>
        </r>
      </text>
    </comment>
    <comment ref="BL90" authorId="1">
      <text>
        <r>
          <rPr>
            <b/>
            <sz val="9"/>
            <color indexed="81"/>
            <rFont val="Tahoma"/>
            <family val="2"/>
          </rPr>
          <t>de Zwart, Pim:</t>
        </r>
        <r>
          <rPr>
            <sz val="9"/>
            <color indexed="81"/>
            <rFont val="Tahoma"/>
            <family val="2"/>
          </rPr>
          <t xml:space="preserve">
corrected from 105061</t>
        </r>
      </text>
    </comment>
    <comment ref="AF99" authorId="2">
      <text>
        <r>
          <rPr>
            <b/>
            <sz val="9"/>
            <color indexed="81"/>
            <rFont val="Tahoma"/>
            <family val="2"/>
          </rPr>
          <t>Pim de Zwart:</t>
        </r>
        <r>
          <rPr>
            <sz val="9"/>
            <color indexed="81"/>
            <rFont val="Tahoma"/>
            <family val="2"/>
          </rPr>
          <t xml:space="preserve">
2.01 error assumed</t>
        </r>
      </text>
    </comment>
    <comment ref="AG101" authorId="1">
      <text>
        <r>
          <rPr>
            <b/>
            <sz val="9"/>
            <color indexed="81"/>
            <rFont val="Tahoma"/>
            <family val="2"/>
          </rPr>
          <t>de Zwart, Pim:</t>
        </r>
        <r>
          <rPr>
            <sz val="9"/>
            <color indexed="81"/>
            <rFont val="Tahoma"/>
            <family val="2"/>
          </rPr>
          <t xml:space="preserve">
corrected from 11175215 to 1117521.5</t>
        </r>
      </text>
    </comment>
    <comment ref="AO102" authorId="1">
      <text>
        <r>
          <rPr>
            <b/>
            <sz val="9"/>
            <color indexed="81"/>
            <rFont val="Tahoma"/>
            <family val="2"/>
          </rPr>
          <t>de Zwart, Pim:</t>
        </r>
        <r>
          <rPr>
            <sz val="9"/>
            <color indexed="81"/>
            <rFont val="Tahoma"/>
            <family val="2"/>
          </rPr>
          <t xml:space="preserve">
corrected from 71843</t>
        </r>
      </text>
    </comment>
    <comment ref="U105" authorId="1">
      <text>
        <r>
          <rPr>
            <b/>
            <sz val="9"/>
            <color indexed="81"/>
            <rFont val="Tahoma"/>
            <family val="2"/>
          </rPr>
          <t>de Zwart, Pim:</t>
        </r>
        <r>
          <rPr>
            <sz val="9"/>
            <color indexed="81"/>
            <rFont val="Tahoma"/>
            <family val="2"/>
          </rPr>
          <t xml:space="preserve">
corrected from 11249.5</t>
        </r>
      </text>
    </comment>
    <comment ref="E114" authorId="0">
      <text>
        <r>
          <rPr>
            <b/>
            <sz val="9"/>
            <color indexed="81"/>
            <rFont val="Tahoma"/>
            <family val="2"/>
          </rPr>
          <t>Zwart, P. de (Pim):</t>
        </r>
        <r>
          <rPr>
            <sz val="9"/>
            <color indexed="81"/>
            <rFont val="Tahoma"/>
            <family val="2"/>
          </rPr>
          <t xml:space="preserve">
corrected from 1.269, which seems unlikely</t>
        </r>
      </text>
    </comment>
    <comment ref="F114" authorId="1">
      <text>
        <r>
          <rPr>
            <b/>
            <sz val="9"/>
            <color indexed="81"/>
            <rFont val="Tahoma"/>
            <family val="2"/>
          </rPr>
          <t>de Zwart, Pim:</t>
        </r>
        <r>
          <rPr>
            <sz val="9"/>
            <color indexed="81"/>
            <rFont val="Tahoma"/>
            <family val="2"/>
          </rPr>
          <t xml:space="preserve">
corrected from 1814452.5 to 181445.25</t>
        </r>
      </text>
    </comment>
  </commentList>
</comments>
</file>

<file path=xl/sharedStrings.xml><?xml version="1.0" encoding="utf-8"?>
<sst xmlns="http://schemas.openxmlformats.org/spreadsheetml/2006/main" count="294" uniqueCount="50">
  <si>
    <t>Armozijn</t>
  </si>
  <si>
    <t>Calico</t>
  </si>
  <si>
    <t>Cinnamon</t>
  </si>
  <si>
    <t>Cloves</t>
  </si>
  <si>
    <t>Coffee</t>
  </si>
  <si>
    <t>Copper</t>
  </si>
  <si>
    <t>Cotton yarn</t>
  </si>
  <si>
    <t>Indigo</t>
  </si>
  <si>
    <t>Mace</t>
  </si>
  <si>
    <t>Nutmeg</t>
  </si>
  <si>
    <t>Pepper</t>
  </si>
  <si>
    <t>Pepper, white</t>
  </si>
  <si>
    <t>Pepper TQ</t>
  </si>
  <si>
    <t>Pepper TV</t>
  </si>
  <si>
    <t>Porcelain</t>
  </si>
  <si>
    <t>Saltpetre</t>
  </si>
  <si>
    <t>Sugar</t>
  </si>
  <si>
    <t>Tin</t>
  </si>
  <si>
    <t>Tea</t>
  </si>
  <si>
    <t>Tea (recognitie)</t>
  </si>
  <si>
    <t>Tea TQ</t>
  </si>
  <si>
    <t>Tea TV</t>
  </si>
  <si>
    <t>Silk</t>
  </si>
  <si>
    <t>Silk, Bengal</t>
  </si>
  <si>
    <t>Silk, Chinese</t>
  </si>
  <si>
    <t>Silk, Persian</t>
  </si>
  <si>
    <t>Silk TQ</t>
  </si>
  <si>
    <t>Silk TV</t>
  </si>
  <si>
    <t>Total value Amsterdam sales</t>
  </si>
  <si>
    <t>Quantity (in pieces)</t>
  </si>
  <si>
    <t>Price (in fl.)</t>
  </si>
  <si>
    <t>Price (in fl. per piece)</t>
  </si>
  <si>
    <t>Value (in fl.)</t>
  </si>
  <si>
    <t>(including other articles besides these)</t>
  </si>
  <si>
    <t>Total Quantity (different kinds of silk)</t>
  </si>
  <si>
    <t>Total Value (different kinds of silk)</t>
  </si>
  <si>
    <t>Total value (tea and "recognitie")</t>
  </si>
  <si>
    <t>Total quantity (tea and "recognitie")</t>
  </si>
  <si>
    <t>Price (in fl. per pond)</t>
  </si>
  <si>
    <t>Quantity (in pond)</t>
  </si>
  <si>
    <t>Total quantity in pond (black and white pepper)</t>
  </si>
  <si>
    <t>Total value in fl. (black and white pepper)</t>
  </si>
  <si>
    <t>Series list</t>
    <phoneticPr fontId="4" type="noConversion"/>
  </si>
  <si>
    <r>
      <t xml:space="preserve">Price (in fl. per </t>
    </r>
    <r>
      <rPr>
        <i/>
        <sz val="12"/>
        <color indexed="8"/>
        <rFont val="Arial"/>
        <family val="2"/>
      </rPr>
      <t>pond</t>
    </r>
    <r>
      <rPr>
        <sz val="12"/>
        <color indexed="8"/>
        <rFont val="Arial"/>
      </rPr>
      <t>)</t>
    </r>
  </si>
  <si>
    <r>
      <t xml:space="preserve">Quantity (in </t>
    </r>
    <r>
      <rPr>
        <i/>
        <sz val="12"/>
        <color indexed="8"/>
        <rFont val="Arial"/>
        <family val="2"/>
      </rPr>
      <t>pond</t>
    </r>
    <r>
      <rPr>
        <sz val="12"/>
        <color indexed="8"/>
        <rFont val="Arial"/>
      </rPr>
      <t>)</t>
    </r>
  </si>
  <si>
    <r>
      <t xml:space="preserve">Total quantity in </t>
    </r>
    <r>
      <rPr>
        <i/>
        <sz val="12"/>
        <color indexed="8"/>
        <rFont val="Arial"/>
        <family val="2"/>
      </rPr>
      <t>pond</t>
    </r>
    <r>
      <rPr>
        <sz val="12"/>
        <color indexed="8"/>
        <rFont val="Arial"/>
      </rPr>
      <t xml:space="preserve"> (black and white pepper)</t>
    </r>
  </si>
  <si>
    <r>
      <t xml:space="preserve">Total value in </t>
    </r>
    <r>
      <rPr>
        <i/>
        <sz val="12"/>
        <color indexed="8"/>
        <rFont val="Arial"/>
        <family val="2"/>
      </rPr>
      <t>fl.</t>
    </r>
    <r>
      <rPr>
        <sz val="12"/>
        <color indexed="8"/>
        <rFont val="Arial"/>
      </rPr>
      <t xml:space="preserve"> (black and white pepper)</t>
    </r>
  </si>
  <si>
    <t>Armozijn silk cloth</t>
    <phoneticPr fontId="4" type="noConversion"/>
  </si>
  <si>
    <t>1 pond = 0.494 likos.</t>
    <phoneticPr fontId="4" type="noConversion"/>
  </si>
  <si>
    <r>
      <t xml:space="preserve">Quantity (in </t>
    </r>
    <r>
      <rPr>
        <i/>
        <sz val="12"/>
        <color indexed="8"/>
        <rFont val="Arial"/>
        <family val="2"/>
      </rPr>
      <t>pond</t>
    </r>
    <r>
      <rPr>
        <sz val="12"/>
        <color indexed="8"/>
        <rFont val="Arial"/>
      </rPr>
      <t>)</t>
    </r>
    <phoneticPr fontId="4"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</si>
</sst>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1"/>
      <color theme="1"/>
      <name val="Calibri"/>
      <family val="2"/>
      <scheme val="minor"/>
    </font>
    <font>
      <sz val="10"/>
      <color indexed="8"/>
      <name val="Arial"/>
      <family val="2"/>
    </font>
    <font>
      <b/>
      <sz val="9"/>
      <color indexed="81"/>
      <name val="Tahoma"/>
      <family val="2"/>
    </font>
    <font>
      <sz val="9"/>
      <color indexed="81"/>
      <name val="Tahoma"/>
      <family val="2"/>
    </font>
    <font>
      <sz val="8"/>
      <name val="Verdana"/>
    </font>
    <font>
      <sz val="12"/>
      <color indexed="8"/>
      <name val="Arial"/>
    </font>
    <font>
      <b/>
      <sz val="12"/>
      <color indexed="8"/>
      <name val="Arial"/>
    </font>
    <font>
      <b/>
      <u/>
      <sz val="12"/>
      <color indexed="8"/>
      <name val="Arial"/>
    </font>
    <font>
      <sz val="14"/>
      <color indexed="8"/>
      <name val="Arial"/>
    </font>
    <font>
      <b/>
      <sz val="12"/>
      <color indexed="8"/>
      <name val="Calibri"/>
      <family val="2"/>
    </font>
    <font>
      <i/>
      <sz val="12"/>
      <color indexed="8"/>
      <name val="Arial"/>
      <family val="2"/>
    </font>
    <font>
      <sz val="12"/>
      <color indexed="8"/>
      <name val="Calibri"/>
      <family val="2"/>
    </font>
    <font>
      <sz val="14"/>
      <color indexed="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5" fillId="0" borderId="0" xfId="0" applyFont="1"/>
    <xf numFmtId="0" fontId="7" fillId="0" borderId="0" xfId="0" applyFont="1"/>
    <xf numFmtId="17" fontId="8" fillId="0" borderId="0" xfId="0" applyNumberFormat="1" applyFont="1"/>
    <xf numFmtId="0" fontId="6" fillId="0" borderId="0" xfId="0" applyNumberFormat="1" applyFont="1" applyAlignment="1">
      <alignment wrapText="1"/>
    </xf>
    <xf numFmtId="2" fontId="6" fillId="0" borderId="0" xfId="0" applyNumberFormat="1" applyFont="1" applyAlignment="1">
      <alignment wrapText="1"/>
    </xf>
    <xf numFmtId="2" fontId="9" fillId="0" borderId="0" xfId="0" applyNumberFormat="1" applyFont="1" applyAlignment="1">
      <alignment wrapText="1"/>
    </xf>
    <xf numFmtId="0" fontId="5" fillId="0" borderId="0" xfId="0" applyNumberFormat="1" applyFont="1" applyAlignment="1">
      <alignment horizontal="right" wrapText="1"/>
    </xf>
    <xf numFmtId="2" fontId="5" fillId="0" borderId="0" xfId="0" applyNumberFormat="1" applyFont="1" applyAlignment="1">
      <alignment horizontal="left" wrapText="1"/>
    </xf>
    <xf numFmtId="2" fontId="5" fillId="0" borderId="0" xfId="0" applyNumberFormat="1" applyFont="1" applyAlignment="1">
      <alignment wrapText="1"/>
    </xf>
    <xf numFmtId="2" fontId="11" fillId="0" borderId="0" xfId="0" applyNumberFormat="1" applyFont="1" applyAlignment="1">
      <alignment wrapText="1"/>
    </xf>
    <xf numFmtId="0" fontId="11" fillId="0" borderId="0" xfId="0" applyFont="1"/>
    <xf numFmtId="2" fontId="11" fillId="0" borderId="0" xfId="0" applyNumberFormat="1" applyFont="1"/>
    <xf numFmtId="0" fontId="5" fillId="0" borderId="0" xfId="0" applyNumberFormat="1" applyFont="1" applyAlignment="1">
      <alignment horizontal="right"/>
    </xf>
    <xf numFmtId="0" fontId="11" fillId="0" borderId="0" xfId="0" applyNumberFormat="1" applyFont="1"/>
    <xf numFmtId="0" fontId="12" fillId="0" borderId="0" xfId="0" applyFont="1"/>
  </cellXfs>
  <cellStyles count="1">
    <cellStyle name="Normal" xfId="0" builtinId="0"/>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76200</xdr:rowOff>
    </xdr:from>
    <xdr:to>
      <xdr:col>8</xdr:col>
      <xdr:colOff>504825</xdr:colOff>
      <xdr:row>40</xdr:row>
      <xdr:rowOff>112059</xdr:rowOff>
    </xdr:to>
    <xdr:sp macro="" textlink="">
      <xdr:nvSpPr>
        <xdr:cNvPr id="2" name="TextBox 1"/>
        <xdr:cNvSpPr txBox="1"/>
      </xdr:nvSpPr>
      <xdr:spPr>
        <a:xfrm>
          <a:off x="238125" y="76200"/>
          <a:ext cx="5107641" cy="6154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l-NL" sz="1200" u="sng">
              <a:latin typeface="+mn-lt"/>
              <a:cs typeface="Arial" panose="020B0604020202020204" pitchFamily="34" charset="0"/>
            </a:rPr>
            <a:t>VOC Amsterdam auction data </a:t>
          </a:r>
        </a:p>
        <a:p>
          <a:pPr algn="l"/>
          <a:r>
            <a:rPr lang="nl-NL" sz="1200" b="1" u="none">
              <a:latin typeface="+mn-lt"/>
              <a:cs typeface="Arial" panose="020B0604020202020204" pitchFamily="34" charset="0"/>
            </a:rPr>
            <a:t>by Peter</a:t>
          </a:r>
          <a:r>
            <a:rPr lang="nl-NL" sz="1200" b="1" u="none" baseline="0">
              <a:latin typeface="+mn-lt"/>
              <a:cs typeface="Arial" panose="020B0604020202020204" pitchFamily="34" charset="0"/>
            </a:rPr>
            <a:t> Koudijs, Kariin Sundsback, Jan Luiten van Zanden and Pim de Zwart</a:t>
          </a:r>
          <a:endParaRPr lang="nl-NL" sz="1200" b="1" u="sng">
            <a:latin typeface="+mn-lt"/>
            <a:cs typeface="Arial" panose="020B0604020202020204" pitchFamily="34" charset="0"/>
          </a:endParaRPr>
        </a:p>
        <a:p>
          <a:pPr algn="l"/>
          <a:r>
            <a:rPr lang="nl-NL" sz="1200">
              <a:latin typeface="+mn-lt"/>
              <a:cs typeface="Arial" panose="020B0604020202020204" pitchFamily="34" charset="0"/>
            </a:rPr>
            <a:t>This workbook presents data from</a:t>
          </a:r>
          <a:r>
            <a:rPr lang="nl-NL" sz="1200" baseline="0">
              <a:latin typeface="+mn-lt"/>
              <a:cs typeface="Arial" panose="020B0604020202020204" pitchFamily="34" charset="0"/>
            </a:rPr>
            <a:t> the Dutch East India Company (</a:t>
          </a:r>
          <a:r>
            <a:rPr lang="nl-NL" sz="1200" i="1" baseline="0">
              <a:latin typeface="+mn-lt"/>
              <a:cs typeface="Arial" panose="020B0604020202020204" pitchFamily="34" charset="0"/>
            </a:rPr>
            <a:t>Vereenigde Oost-Indische Compagnie</a:t>
          </a:r>
          <a:r>
            <a:rPr lang="nl-NL" sz="1200" baseline="0">
              <a:latin typeface="+mn-lt"/>
              <a:cs typeface="Arial" panose="020B0604020202020204" pitchFamily="34" charset="0"/>
            </a:rPr>
            <a:t>, VOC) auctions in Amsterdam. </a:t>
          </a:r>
        </a:p>
        <a:p>
          <a:pPr algn="l"/>
          <a:endParaRPr lang="nl-NL" sz="1200" baseline="0">
            <a:latin typeface="+mn-lt"/>
            <a:cs typeface="Arial" panose="020B0604020202020204" pitchFamily="34" charset="0"/>
          </a:endParaRPr>
        </a:p>
        <a:p>
          <a:pPr algn="l"/>
          <a:r>
            <a:rPr lang="nl-NL" sz="1200" u="sng" baseline="0">
              <a:latin typeface="+mn-lt"/>
              <a:cs typeface="Arial" panose="020B0604020202020204" pitchFamily="34" charset="0"/>
            </a:rPr>
            <a:t>Sources: </a:t>
          </a:r>
        </a:p>
        <a:p>
          <a:pPr algn="l"/>
          <a:r>
            <a:rPr lang="nl-NL" sz="1200" baseline="0">
              <a:latin typeface="+mn-lt"/>
              <a:cs typeface="Arial" panose="020B0604020202020204" pitchFamily="34" charset="0"/>
            </a:rPr>
            <a:t>Dutch National Archives (NA) The Hague; Archives of the Dutch East India Company (VOC) archive no. 1.04.02, inv. nos: </a:t>
          </a:r>
          <a:r>
            <a:rPr lang="nl-NL" sz="1200">
              <a:solidFill>
                <a:schemeClr val="dk1"/>
              </a:solidFill>
              <a:effectLst/>
              <a:latin typeface="+mn-lt"/>
              <a:ea typeface="+mn-ea"/>
              <a:cs typeface="Arial" panose="020B0604020202020204" pitchFamily="34" charset="0"/>
            </a:rPr>
            <a:t>4584-4597: "Samenvattende Staten".</a:t>
          </a:r>
        </a:p>
        <a:p>
          <a:pPr algn="l"/>
          <a:r>
            <a:rPr lang="nl-NL" sz="1200">
              <a:solidFill>
                <a:schemeClr val="dk1"/>
              </a:solidFill>
              <a:effectLst/>
              <a:latin typeface="+mn-lt"/>
              <a:ea typeface="+mn-ea"/>
              <a:cs typeface="Arial" panose="020B0604020202020204" pitchFamily="34" charset="0"/>
            </a:rPr>
            <a:t>These</a:t>
          </a:r>
          <a:r>
            <a:rPr lang="nl-NL" sz="1200" baseline="0">
              <a:solidFill>
                <a:schemeClr val="dk1"/>
              </a:solidFill>
              <a:effectLst/>
              <a:latin typeface="+mn-lt"/>
              <a:ea typeface="+mn-ea"/>
              <a:cs typeface="Arial" panose="020B0604020202020204" pitchFamily="34" charset="0"/>
            </a:rPr>
            <a:t> ledgers give for each year the total quantity and total value of all commodities sold at auctions of the VOC Chamber Amsterdam. Half of the total turnover of the VOC was sold in Amsterdam. The other half was sold in the other VOC chambers (Delft, Enkhuizen, Hoorn, Middelburg, and Rotterdam). On the basis of comparison with the sales by the other chambers, Glamann (1981, p. 14) notes that in terms of the relative quantities, the Amsterdam figures are representative. </a:t>
          </a:r>
        </a:p>
        <a:p>
          <a:pPr algn="l"/>
          <a:endParaRPr lang="nl-NL" sz="1200" baseline="0">
            <a:solidFill>
              <a:schemeClr val="dk1"/>
            </a:solidFill>
            <a:effectLst/>
            <a:latin typeface="+mn-lt"/>
            <a:ea typeface="+mn-ea"/>
            <a:cs typeface="Arial" panose="020B0604020202020204" pitchFamily="34" charset="0"/>
          </a:endParaRPr>
        </a:p>
        <a:p>
          <a:pPr algn="l"/>
          <a:r>
            <a:rPr lang="nl-NL" sz="1200" baseline="0">
              <a:solidFill>
                <a:schemeClr val="dk1"/>
              </a:solidFill>
              <a:effectLst/>
              <a:latin typeface="+mn-lt"/>
              <a:ea typeface="+mn-ea"/>
              <a:cs typeface="Arial" panose="020B0604020202020204" pitchFamily="34" charset="0"/>
            </a:rPr>
            <a:t>Glamann, K., </a:t>
          </a:r>
          <a:r>
            <a:rPr lang="nl-NL" sz="1200" b="0" i="1" baseline="0">
              <a:solidFill>
                <a:schemeClr val="dk1"/>
              </a:solidFill>
              <a:effectLst/>
              <a:latin typeface="+mn-lt"/>
              <a:ea typeface="+mn-ea"/>
              <a:cs typeface="Arial" panose="020B0604020202020204" pitchFamily="34" charset="0"/>
            </a:rPr>
            <a:t>Dutch-Asiatic Trade, 1620-1740 </a:t>
          </a:r>
          <a:r>
            <a:rPr lang="nl-NL" sz="1200" baseline="0">
              <a:solidFill>
                <a:schemeClr val="dk1"/>
              </a:solidFill>
              <a:effectLst/>
              <a:latin typeface="+mn-lt"/>
              <a:ea typeface="+mn-ea"/>
              <a:cs typeface="Arial" panose="020B0604020202020204" pitchFamily="34" charset="0"/>
            </a:rPr>
            <a:t>(The Hague 1981).  </a:t>
          </a:r>
          <a:endParaRPr lang="nl-NL" sz="1200" baseline="0">
            <a:latin typeface="+mn-lt"/>
            <a:cs typeface="Arial" panose="020B0604020202020204" pitchFamily="34" charset="0"/>
          </a:endParaRPr>
        </a:p>
        <a:p>
          <a:pPr algn="l"/>
          <a:endParaRPr lang="nl-NL" sz="1200" baseline="0">
            <a:latin typeface="+mn-lt"/>
            <a:cs typeface="Arial" panose="020B0604020202020204" pitchFamily="34" charset="0"/>
          </a:endParaRPr>
        </a:p>
        <a:p>
          <a:pPr algn="l"/>
          <a:r>
            <a:rPr lang="nl-NL" sz="1200" u="sng" baseline="0">
              <a:latin typeface="+mn-lt"/>
              <a:cs typeface="Arial" panose="020B0604020202020204" pitchFamily="34" charset="0"/>
            </a:rPr>
            <a:t>Collection</a:t>
          </a:r>
        </a:p>
        <a:p>
          <a:pPr algn="l"/>
          <a:r>
            <a:rPr lang="nl-NL" sz="1200" baseline="0">
              <a:latin typeface="+mn-lt"/>
              <a:cs typeface="Arial" panose="020B0604020202020204" pitchFamily="34" charset="0"/>
            </a:rPr>
            <a:t>Most of the data were gathered by KARIIN SUNDSBACK, PETER KOUDIJS  and PIM DE ZWART for a project headed by JAN LUITEN VAN ZANDEN. </a:t>
          </a:r>
        </a:p>
        <a:p>
          <a:pPr algn="l"/>
          <a:endParaRPr lang="nl-NL" sz="1200" baseline="0">
            <a:latin typeface="+mn-lt"/>
            <a:cs typeface="Arial" panose="020B0604020202020204" pitchFamily="34" charset="0"/>
          </a:endParaRPr>
        </a:p>
        <a:p>
          <a:pPr algn="l"/>
          <a:r>
            <a:rPr lang="nl-NL" sz="1200" u="sng" baseline="0">
              <a:latin typeface="+mn-lt"/>
              <a:cs typeface="Arial" panose="020B0604020202020204" pitchFamily="34" charset="0"/>
            </a:rPr>
            <a:t>Organization of the data</a:t>
          </a:r>
        </a:p>
        <a:p>
          <a:pPr algn="l"/>
          <a:r>
            <a:rPr lang="nl-NL" sz="1200" baseline="0">
              <a:latin typeface="+mn-lt"/>
              <a:cs typeface="Arial" panose="020B0604020202020204" pitchFamily="34" charset="0"/>
            </a:rPr>
            <a:t>The figures were cleaned and organized in this format by PIM DE ZWART. Only the figures for the most important products are included in this workbook. Those interested in data for other products (e.g., arrack, benzoin, ginger, sappanwood, spelter etc.), can send an email to </a:t>
          </a:r>
          <a:r>
            <a:rPr lang="nl-NL" sz="1200" u="sng" baseline="0">
              <a:solidFill>
                <a:srgbClr val="0000FF"/>
              </a:solidFill>
              <a:latin typeface="+mn-lt"/>
              <a:cs typeface="Arial" panose="020B0604020202020204" pitchFamily="34" charset="0"/>
            </a:rPr>
            <a:t>Pim.deZwart@wur.nl</a:t>
          </a:r>
          <a:r>
            <a:rPr lang="nl-NL" sz="1200" baseline="0">
              <a:latin typeface="+mn-lt"/>
              <a:cs typeface="Arial" panose="020B0604020202020204" pitchFamily="34" charset="0"/>
            </a:rPr>
            <a:t> and I will provide them with the unorganized and uncleaned data.</a:t>
          </a:r>
        </a:p>
        <a:p>
          <a:pPr algn="l"/>
          <a:r>
            <a:rPr lang="nl-NL" sz="1200" baseline="0">
              <a:latin typeface="+mn-lt"/>
              <a:cs typeface="Arial" panose="020B0604020202020204" pitchFamily="34" charset="0"/>
            </a:rPr>
            <a:t>The sources also provide a figure on the "Total Sales Value", providing a summation of all sold goods, as well as goods returned from the Indies (e.g. European silks, gold and silver, which were not from Asia, but send there and back). A minor part of this amount thus includes goods were not really a part of the trade from Asia to Europe. </a:t>
          </a:r>
        </a:p>
        <a:p>
          <a:pPr algn="l"/>
          <a:endParaRPr lang="nl-NL" sz="1200" baseline="0">
            <a:latin typeface="+mn-lt"/>
            <a:cs typeface="Arial" panose="020B0604020202020204" pitchFamily="34" charset="0"/>
          </a:endParaRPr>
        </a:p>
        <a:p>
          <a:pPr algn="l"/>
          <a:r>
            <a:rPr lang="nl-NL" sz="1200" u="sng" baseline="0">
              <a:latin typeface="+mn-lt"/>
              <a:cs typeface="Arial" panose="020B0604020202020204" pitchFamily="34" charset="0"/>
            </a:rPr>
            <a:t>The data were employed in the publications: </a:t>
          </a:r>
        </a:p>
        <a:p>
          <a:pPr algn="l"/>
          <a:r>
            <a:rPr lang="nl-NL" sz="1200" baseline="0">
              <a:latin typeface="+mn-lt"/>
              <a:cs typeface="Arial" panose="020B0604020202020204" pitchFamily="34" charset="0"/>
            </a:rPr>
            <a:t>Pim de Zwart, "Globalization in the Early Modern Era: New Evidence from the Dutch-Asiatic Trade, c. 1600-1800", </a:t>
          </a:r>
          <a:r>
            <a:rPr lang="nl-NL" sz="1200" i="1" baseline="0">
              <a:latin typeface="+mn-lt"/>
              <a:cs typeface="Arial" panose="020B0604020202020204" pitchFamily="34" charset="0"/>
            </a:rPr>
            <a:t>Journal of Economic History </a:t>
          </a:r>
          <a:r>
            <a:rPr lang="nl-NL" sz="1200" baseline="0">
              <a:latin typeface="+mn-lt"/>
              <a:cs typeface="Arial" panose="020B0604020202020204" pitchFamily="34" charset="0"/>
            </a:rPr>
            <a:t>76 (2016) pp. 520-558; </a:t>
          </a:r>
        </a:p>
        <a:p>
          <a:pPr algn="l"/>
          <a:r>
            <a:rPr lang="nl-NL" sz="1200" baseline="0">
              <a:latin typeface="+mn-lt"/>
              <a:cs typeface="Arial" panose="020B0604020202020204" pitchFamily="34" charset="0"/>
            </a:rPr>
            <a:t>Pim de Zwart, </a:t>
          </a:r>
          <a:r>
            <a:rPr lang="nl-NL" sz="1200" i="1" baseline="0">
              <a:latin typeface="+mn-lt"/>
              <a:cs typeface="Arial" panose="020B0604020202020204" pitchFamily="34" charset="0"/>
            </a:rPr>
            <a:t>Globalization and the Colonial Origins of the Great Divergence. Intercontinental Trade and Living Standards in the Dutch East India Company's Commercial Empire, 1600-1800</a:t>
          </a:r>
          <a:r>
            <a:rPr lang="nl-NL" sz="1200" baseline="0">
              <a:latin typeface="+mn-lt"/>
              <a:cs typeface="Arial" panose="020B0604020202020204" pitchFamily="34" charset="0"/>
            </a:rPr>
            <a:t> (Leiden and Boston: Brill 2016).</a:t>
          </a:r>
        </a:p>
        <a:p>
          <a:endParaRPr lang="nl-NL"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L84"/>
  <sheetViews>
    <sheetView zoomScale="85" zoomScaleNormal="85" zoomScalePageLayoutView="85" workbookViewId="0">
      <selection activeCell="O13" sqref="O13"/>
    </sheetView>
  </sheetViews>
  <sheetFormatPr baseColWidth="10" defaultColWidth="8.83203125" defaultRowHeight="12"/>
  <cols>
    <col min="1" max="10" width="8.83203125" style="1"/>
    <col min="11" max="11" width="14.6640625" style="1" customWidth="1"/>
    <col min="12" max="16384" width="8.83203125" style="1"/>
  </cols>
  <sheetData>
    <row r="1" spans="2:12" ht="17">
      <c r="B1" s="4">
        <v>42461</v>
      </c>
    </row>
    <row r="2" spans="2:12" ht="16" customHeight="1"/>
    <row r="3" spans="2:12" ht="16" customHeight="1">
      <c r="L3" s="16" t="s">
        <v>48</v>
      </c>
    </row>
    <row r="4" spans="2:12" ht="16" customHeight="1">
      <c r="K4" s="3" t="s">
        <v>42</v>
      </c>
    </row>
    <row r="5" spans="2:12" ht="16" customHeight="1">
      <c r="K5" s="2" t="s">
        <v>0</v>
      </c>
      <c r="L5" s="2" t="s">
        <v>31</v>
      </c>
    </row>
    <row r="6" spans="2:12" ht="16" customHeight="1">
      <c r="K6" s="2" t="s">
        <v>0</v>
      </c>
      <c r="L6" s="2" t="s">
        <v>29</v>
      </c>
    </row>
    <row r="7" spans="2:12" ht="16" customHeight="1">
      <c r="K7" s="2" t="s">
        <v>0</v>
      </c>
      <c r="L7" s="2" t="s">
        <v>32</v>
      </c>
    </row>
    <row r="8" spans="2:12" ht="16" customHeight="1">
      <c r="K8" s="2" t="s">
        <v>1</v>
      </c>
      <c r="L8" s="2" t="s">
        <v>30</v>
      </c>
    </row>
    <row r="9" spans="2:12" ht="16" customHeight="1">
      <c r="K9" s="2" t="s">
        <v>1</v>
      </c>
      <c r="L9" s="2" t="s">
        <v>29</v>
      </c>
    </row>
    <row r="10" spans="2:12" ht="16" customHeight="1">
      <c r="K10" s="2" t="s">
        <v>1</v>
      </c>
      <c r="L10" s="2" t="s">
        <v>32</v>
      </c>
    </row>
    <row r="11" spans="2:12" ht="16" customHeight="1">
      <c r="K11" s="2" t="s">
        <v>2</v>
      </c>
      <c r="L11" s="2" t="s">
        <v>38</v>
      </c>
    </row>
    <row r="12" spans="2:12" ht="16" customHeight="1">
      <c r="K12" s="2" t="s">
        <v>2</v>
      </c>
      <c r="L12" s="2" t="s">
        <v>39</v>
      </c>
    </row>
    <row r="13" spans="2:12" ht="16" customHeight="1">
      <c r="K13" s="2" t="s">
        <v>2</v>
      </c>
      <c r="L13" s="2" t="s">
        <v>32</v>
      </c>
    </row>
    <row r="14" spans="2:12" ht="16" customHeight="1">
      <c r="K14" s="2" t="s">
        <v>3</v>
      </c>
      <c r="L14" s="2" t="s">
        <v>38</v>
      </c>
    </row>
    <row r="15" spans="2:12" ht="16" customHeight="1">
      <c r="K15" s="2" t="s">
        <v>3</v>
      </c>
      <c r="L15" s="2" t="s">
        <v>39</v>
      </c>
    </row>
    <row r="16" spans="2:12" ht="16" customHeight="1">
      <c r="K16" s="2" t="s">
        <v>3</v>
      </c>
      <c r="L16" s="2" t="s">
        <v>32</v>
      </c>
    </row>
    <row r="17" spans="11:12" ht="16" customHeight="1">
      <c r="K17" s="2" t="s">
        <v>4</v>
      </c>
      <c r="L17" s="2" t="s">
        <v>38</v>
      </c>
    </row>
    <row r="18" spans="11:12" ht="16" customHeight="1">
      <c r="K18" s="2" t="s">
        <v>4</v>
      </c>
      <c r="L18" s="2" t="s">
        <v>39</v>
      </c>
    </row>
    <row r="19" spans="11:12" ht="16" customHeight="1">
      <c r="K19" s="2" t="s">
        <v>4</v>
      </c>
      <c r="L19" s="2" t="s">
        <v>32</v>
      </c>
    </row>
    <row r="20" spans="11:12" ht="16" customHeight="1">
      <c r="K20" s="2" t="s">
        <v>5</v>
      </c>
      <c r="L20" s="2" t="s">
        <v>38</v>
      </c>
    </row>
    <row r="21" spans="11:12" ht="16" customHeight="1">
      <c r="K21" s="2" t="s">
        <v>5</v>
      </c>
      <c r="L21" s="2" t="s">
        <v>39</v>
      </c>
    </row>
    <row r="22" spans="11:12" ht="16" customHeight="1">
      <c r="K22" s="2" t="s">
        <v>5</v>
      </c>
      <c r="L22" s="2" t="s">
        <v>32</v>
      </c>
    </row>
    <row r="23" spans="11:12" ht="16" customHeight="1">
      <c r="K23" s="2" t="s">
        <v>6</v>
      </c>
      <c r="L23" s="2" t="s">
        <v>38</v>
      </c>
    </row>
    <row r="24" spans="11:12" ht="16" customHeight="1">
      <c r="K24" s="2" t="s">
        <v>6</v>
      </c>
      <c r="L24" s="2" t="s">
        <v>39</v>
      </c>
    </row>
    <row r="25" spans="11:12" ht="16" customHeight="1">
      <c r="K25" s="2" t="s">
        <v>6</v>
      </c>
      <c r="L25" s="2" t="s">
        <v>32</v>
      </c>
    </row>
    <row r="26" spans="11:12" ht="16" customHeight="1">
      <c r="K26" s="2" t="s">
        <v>7</v>
      </c>
      <c r="L26" s="2" t="s">
        <v>38</v>
      </c>
    </row>
    <row r="27" spans="11:12" ht="16" customHeight="1">
      <c r="K27" s="2" t="s">
        <v>7</v>
      </c>
      <c r="L27" s="2" t="s">
        <v>39</v>
      </c>
    </row>
    <row r="28" spans="11:12" ht="16" customHeight="1">
      <c r="K28" s="2" t="s">
        <v>7</v>
      </c>
      <c r="L28" s="2" t="s">
        <v>32</v>
      </c>
    </row>
    <row r="29" spans="11:12" ht="16" customHeight="1">
      <c r="K29" s="2" t="s">
        <v>8</v>
      </c>
      <c r="L29" s="2" t="s">
        <v>38</v>
      </c>
    </row>
    <row r="30" spans="11:12" ht="16" customHeight="1">
      <c r="K30" s="2" t="s">
        <v>8</v>
      </c>
      <c r="L30" s="2" t="s">
        <v>39</v>
      </c>
    </row>
    <row r="31" spans="11:12" ht="16" customHeight="1">
      <c r="K31" s="2" t="s">
        <v>8</v>
      </c>
      <c r="L31" s="2" t="s">
        <v>32</v>
      </c>
    </row>
    <row r="32" spans="11:12" ht="16" customHeight="1">
      <c r="K32" s="2" t="s">
        <v>9</v>
      </c>
      <c r="L32" s="2" t="s">
        <v>38</v>
      </c>
    </row>
    <row r="33" spans="11:12" ht="16" customHeight="1">
      <c r="K33" s="2" t="s">
        <v>9</v>
      </c>
      <c r="L33" s="2" t="s">
        <v>39</v>
      </c>
    </row>
    <row r="34" spans="11:12" ht="16" customHeight="1">
      <c r="K34" s="2" t="s">
        <v>9</v>
      </c>
      <c r="L34" s="2" t="s">
        <v>32</v>
      </c>
    </row>
    <row r="35" spans="11:12" ht="16" customHeight="1">
      <c r="K35" s="2" t="s">
        <v>10</v>
      </c>
      <c r="L35" s="2" t="s">
        <v>38</v>
      </c>
    </row>
    <row r="36" spans="11:12" ht="16" customHeight="1">
      <c r="K36" s="2" t="s">
        <v>10</v>
      </c>
      <c r="L36" s="2" t="s">
        <v>39</v>
      </c>
    </row>
    <row r="37" spans="11:12" ht="16" customHeight="1">
      <c r="K37" s="2" t="s">
        <v>10</v>
      </c>
      <c r="L37" s="2" t="s">
        <v>32</v>
      </c>
    </row>
    <row r="38" spans="11:12" ht="16" customHeight="1">
      <c r="K38" s="2" t="s">
        <v>11</v>
      </c>
      <c r="L38" s="2" t="s">
        <v>38</v>
      </c>
    </row>
    <row r="39" spans="11:12" ht="16" customHeight="1">
      <c r="K39" s="2" t="s">
        <v>11</v>
      </c>
      <c r="L39" s="2" t="s">
        <v>39</v>
      </c>
    </row>
    <row r="40" spans="11:12" ht="16" customHeight="1">
      <c r="K40" s="2" t="s">
        <v>11</v>
      </c>
      <c r="L40" s="2" t="s">
        <v>32</v>
      </c>
    </row>
    <row r="41" spans="11:12" ht="16" customHeight="1">
      <c r="K41" s="2" t="s">
        <v>12</v>
      </c>
      <c r="L41" s="2" t="s">
        <v>40</v>
      </c>
    </row>
    <row r="42" spans="11:12" ht="16" customHeight="1">
      <c r="K42" s="2" t="s">
        <v>13</v>
      </c>
      <c r="L42" s="2" t="s">
        <v>41</v>
      </c>
    </row>
    <row r="43" spans="11:12" ht="16" customHeight="1">
      <c r="K43" s="2" t="s">
        <v>14</v>
      </c>
      <c r="L43" s="2" t="s">
        <v>38</v>
      </c>
    </row>
    <row r="44" spans="11:12" ht="16" customHeight="1">
      <c r="K44" s="2" t="s">
        <v>14</v>
      </c>
      <c r="L44" s="2" t="s">
        <v>39</v>
      </c>
    </row>
    <row r="45" spans="11:12" ht="16" customHeight="1">
      <c r="K45" s="2" t="s">
        <v>14</v>
      </c>
      <c r="L45" s="2" t="s">
        <v>32</v>
      </c>
    </row>
    <row r="46" spans="11:12" ht="16" customHeight="1">
      <c r="K46" s="2" t="s">
        <v>15</v>
      </c>
      <c r="L46" s="2" t="s">
        <v>38</v>
      </c>
    </row>
    <row r="47" spans="11:12" ht="16" customHeight="1">
      <c r="K47" s="2" t="s">
        <v>15</v>
      </c>
      <c r="L47" s="2" t="s">
        <v>39</v>
      </c>
    </row>
    <row r="48" spans="11:12" ht="16" customHeight="1">
      <c r="K48" s="2" t="s">
        <v>15</v>
      </c>
      <c r="L48" s="2" t="s">
        <v>32</v>
      </c>
    </row>
    <row r="49" spans="11:12" ht="16" customHeight="1">
      <c r="K49" s="2" t="s">
        <v>16</v>
      </c>
      <c r="L49" s="2" t="s">
        <v>38</v>
      </c>
    </row>
    <row r="50" spans="11:12" ht="16" customHeight="1">
      <c r="K50" s="2" t="s">
        <v>16</v>
      </c>
      <c r="L50" s="2" t="s">
        <v>39</v>
      </c>
    </row>
    <row r="51" spans="11:12" ht="16" customHeight="1">
      <c r="K51" s="2" t="s">
        <v>16</v>
      </c>
      <c r="L51" s="2" t="s">
        <v>32</v>
      </c>
    </row>
    <row r="52" spans="11:12" ht="16" customHeight="1">
      <c r="K52" s="2" t="s">
        <v>17</v>
      </c>
      <c r="L52" s="2" t="s">
        <v>38</v>
      </c>
    </row>
    <row r="53" spans="11:12" ht="16" customHeight="1">
      <c r="K53" s="2" t="s">
        <v>17</v>
      </c>
      <c r="L53" s="2" t="s">
        <v>39</v>
      </c>
    </row>
    <row r="54" spans="11:12" ht="16" customHeight="1">
      <c r="K54" s="2" t="s">
        <v>17</v>
      </c>
      <c r="L54" s="2" t="s">
        <v>32</v>
      </c>
    </row>
    <row r="55" spans="11:12" ht="16" customHeight="1">
      <c r="K55" s="2" t="s">
        <v>18</v>
      </c>
      <c r="L55" s="2" t="s">
        <v>38</v>
      </c>
    </row>
    <row r="56" spans="11:12" ht="16" customHeight="1">
      <c r="K56" s="2" t="s">
        <v>18</v>
      </c>
      <c r="L56" s="2" t="s">
        <v>39</v>
      </c>
    </row>
    <row r="57" spans="11:12" ht="16" customHeight="1">
      <c r="K57" s="2" t="s">
        <v>18</v>
      </c>
      <c r="L57" s="2" t="s">
        <v>32</v>
      </c>
    </row>
    <row r="58" spans="11:12" ht="16" customHeight="1">
      <c r="K58" s="2" t="s">
        <v>19</v>
      </c>
      <c r="L58" s="2" t="s">
        <v>38</v>
      </c>
    </row>
    <row r="59" spans="11:12" ht="16" customHeight="1">
      <c r="K59" s="2" t="s">
        <v>19</v>
      </c>
      <c r="L59" s="2" t="s">
        <v>39</v>
      </c>
    </row>
    <row r="60" spans="11:12" ht="16" customHeight="1">
      <c r="K60" s="2" t="s">
        <v>19</v>
      </c>
      <c r="L60" s="2" t="s">
        <v>32</v>
      </c>
    </row>
    <row r="61" spans="11:12" ht="16" customHeight="1">
      <c r="K61" s="2" t="s">
        <v>20</v>
      </c>
      <c r="L61" s="2" t="s">
        <v>37</v>
      </c>
    </row>
    <row r="62" spans="11:12" ht="16" customHeight="1">
      <c r="K62" s="2" t="s">
        <v>21</v>
      </c>
      <c r="L62" s="2" t="s">
        <v>36</v>
      </c>
    </row>
    <row r="63" spans="11:12" ht="16" customHeight="1">
      <c r="K63" s="2" t="s">
        <v>22</v>
      </c>
      <c r="L63" s="2" t="s">
        <v>38</v>
      </c>
    </row>
    <row r="64" spans="11:12" ht="16" customHeight="1">
      <c r="K64" s="2" t="s">
        <v>22</v>
      </c>
      <c r="L64" s="2" t="s">
        <v>39</v>
      </c>
    </row>
    <row r="65" spans="11:12" ht="16" customHeight="1">
      <c r="K65" s="2" t="s">
        <v>22</v>
      </c>
      <c r="L65" s="2" t="s">
        <v>32</v>
      </c>
    </row>
    <row r="66" spans="11:12" ht="16" customHeight="1">
      <c r="K66" s="2" t="s">
        <v>23</v>
      </c>
      <c r="L66" s="2" t="s">
        <v>38</v>
      </c>
    </row>
    <row r="67" spans="11:12" ht="16" customHeight="1">
      <c r="K67" s="2" t="s">
        <v>23</v>
      </c>
      <c r="L67" s="2" t="s">
        <v>39</v>
      </c>
    </row>
    <row r="68" spans="11:12" ht="16" customHeight="1">
      <c r="K68" s="2" t="s">
        <v>23</v>
      </c>
      <c r="L68" s="2" t="s">
        <v>32</v>
      </c>
    </row>
    <row r="69" spans="11:12" ht="16" customHeight="1">
      <c r="K69" s="2" t="s">
        <v>24</v>
      </c>
      <c r="L69" s="2" t="s">
        <v>38</v>
      </c>
    </row>
    <row r="70" spans="11:12" ht="16" customHeight="1">
      <c r="K70" s="2" t="s">
        <v>24</v>
      </c>
      <c r="L70" s="2" t="s">
        <v>39</v>
      </c>
    </row>
    <row r="71" spans="11:12" ht="16" customHeight="1">
      <c r="K71" s="2" t="s">
        <v>24</v>
      </c>
      <c r="L71" s="2" t="s">
        <v>32</v>
      </c>
    </row>
    <row r="72" spans="11:12" ht="16" customHeight="1">
      <c r="K72" s="2" t="s">
        <v>25</v>
      </c>
      <c r="L72" s="2" t="s">
        <v>38</v>
      </c>
    </row>
    <row r="73" spans="11:12" ht="16" customHeight="1">
      <c r="K73" s="2" t="s">
        <v>25</v>
      </c>
      <c r="L73" s="2" t="s">
        <v>39</v>
      </c>
    </row>
    <row r="74" spans="11:12" ht="16" customHeight="1">
      <c r="K74" s="2" t="s">
        <v>25</v>
      </c>
      <c r="L74" s="2" t="s">
        <v>32</v>
      </c>
    </row>
    <row r="75" spans="11:12" ht="16" customHeight="1">
      <c r="K75" s="2" t="s">
        <v>26</v>
      </c>
      <c r="L75" s="2" t="s">
        <v>34</v>
      </c>
    </row>
    <row r="76" spans="11:12" ht="16" customHeight="1">
      <c r="K76" s="2" t="s">
        <v>27</v>
      </c>
      <c r="L76" s="2" t="s">
        <v>35</v>
      </c>
    </row>
    <row r="77" spans="11:12" ht="16" customHeight="1">
      <c r="K77" s="2" t="s">
        <v>28</v>
      </c>
      <c r="L77" s="2" t="s">
        <v>33</v>
      </c>
    </row>
    <row r="78" spans="11:12" ht="16" customHeight="1"/>
    <row r="79" spans="11:12" ht="16" customHeight="1"/>
    <row r="80" spans="11:12" ht="16" customHeight="1"/>
    <row r="81" ht="16" customHeight="1"/>
    <row r="82" ht="16" customHeight="1"/>
    <row r="83" ht="16" customHeight="1"/>
    <row r="84" ht="16" customHeight="1"/>
  </sheetData>
  <phoneticPr fontId="4" type="noConversion"/>
  <pageMargins left="0.7" right="0.7" top="0.75" bottom="0.75" header="0.3" footer="0.3"/>
  <pageSetup orientation="portrait" horizontalDpi="4294967292" verticalDpi="4294967292"/>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V143"/>
  <sheetViews>
    <sheetView tabSelected="1" zoomScale="70" zoomScaleNormal="70" zoomScalePageLayoutView="70" workbookViewId="0">
      <pane xSplit="1" ySplit="2" topLeftCell="B3" activePane="bottomRight" state="frozen"/>
      <selection pane="topRight" activeCell="B1" sqref="B1"/>
      <selection pane="bottomLeft" activeCell="A3" sqref="A3"/>
      <selection pane="bottomRight" activeCell="I11" sqref="I11"/>
    </sheetView>
  </sheetViews>
  <sheetFormatPr baseColWidth="10" defaultColWidth="8.83203125" defaultRowHeight="15"/>
  <cols>
    <col min="1" max="1" width="9.5" style="15" bestFit="1" customWidth="1"/>
    <col min="2" max="2" width="13.33203125" style="13" bestFit="1" customWidth="1"/>
    <col min="3" max="4" width="11.1640625" style="13" bestFit="1" customWidth="1"/>
    <col min="5" max="5" width="9.5" style="13" bestFit="1" customWidth="1"/>
    <col min="6" max="6" width="9.6640625" style="13" bestFit="1" customWidth="1"/>
    <col min="7" max="7" width="10" style="13" customWidth="1"/>
    <col min="8" max="8" width="12.5" style="13" bestFit="1" customWidth="1"/>
    <col min="9" max="10" width="12.33203125" style="13" bestFit="1" customWidth="1"/>
    <col min="11" max="11" width="9.5" style="13" bestFit="1" customWidth="1"/>
    <col min="12" max="12" width="9.6640625" style="13" bestFit="1" customWidth="1"/>
    <col min="13" max="13" width="10.6640625" style="13" bestFit="1" customWidth="1"/>
    <col min="14" max="14" width="10.6640625" style="13" customWidth="1"/>
    <col min="15" max="16" width="10.6640625" style="13" bestFit="1" customWidth="1"/>
    <col min="17" max="17" width="12.1640625" style="13" bestFit="1" customWidth="1"/>
    <col min="18" max="19" width="9.6640625" style="13" bestFit="1" customWidth="1"/>
    <col min="20" max="20" width="9.5" style="13" bestFit="1" customWidth="1"/>
    <col min="21" max="22" width="9.6640625" style="13" bestFit="1" customWidth="1"/>
    <col min="23" max="23" width="9.5" style="13" bestFit="1" customWidth="1"/>
    <col min="24" max="24" width="9.6640625" style="13" bestFit="1" customWidth="1"/>
    <col min="25" max="25" width="10.1640625" style="13" bestFit="1" customWidth="1"/>
    <col min="26" max="27" width="9.5" style="13" bestFit="1" customWidth="1"/>
    <col min="28" max="28" width="10.1640625" style="13" bestFit="1" customWidth="1"/>
    <col min="29" max="29" width="9.5" style="13" bestFit="1" customWidth="1"/>
    <col min="30" max="31" width="9.6640625" style="13" bestFit="1" customWidth="1"/>
    <col min="32" max="32" width="9.5" style="13" bestFit="1" customWidth="1"/>
    <col min="33" max="34" width="11.1640625" style="13" bestFit="1" customWidth="1"/>
    <col min="35" max="37" width="9.5" style="13" bestFit="1" customWidth="1"/>
    <col min="38" max="38" width="15.1640625" style="13" customWidth="1"/>
    <col min="39" max="39" width="11.1640625" style="13" bestFit="1" customWidth="1"/>
    <col min="40" max="40" width="13.33203125" style="13" bestFit="1" customWidth="1"/>
    <col min="41" max="42" width="11.83203125" style="13" bestFit="1" customWidth="1"/>
    <col min="43" max="43" width="13.33203125" style="13" bestFit="1" customWidth="1"/>
    <col min="44" max="44" width="11.83203125" style="13" bestFit="1" customWidth="1"/>
    <col min="45" max="45" width="11.33203125" style="13" bestFit="1" customWidth="1"/>
    <col min="46" max="46" width="9.5" style="13" bestFit="1" customWidth="1"/>
    <col min="47" max="47" width="10.6640625" style="13" bestFit="1" customWidth="1"/>
    <col min="48" max="48" width="10.1640625" style="13" bestFit="1" customWidth="1"/>
    <col min="49" max="49" width="9.5" style="13" bestFit="1" customWidth="1"/>
    <col min="50" max="51" width="9.6640625" style="13" bestFit="1" customWidth="1"/>
    <col min="52" max="52" width="9.5" style="13" bestFit="1" customWidth="1"/>
    <col min="53" max="53" width="11.33203125" style="13" bestFit="1" customWidth="1"/>
    <col min="54" max="54" width="10.6640625" style="13" bestFit="1" customWidth="1"/>
    <col min="55" max="55" width="14.5" style="13" bestFit="1" customWidth="1"/>
    <col min="56" max="57" width="14" style="13" bestFit="1" customWidth="1"/>
    <col min="58" max="58" width="11.83203125" style="13" customWidth="1"/>
    <col min="59" max="59" width="13" style="13" customWidth="1"/>
    <col min="60" max="60" width="9.5" style="13" bestFit="1" customWidth="1"/>
    <col min="61" max="61" width="9.6640625" style="13" bestFit="1" customWidth="1"/>
    <col min="62" max="62" width="10.1640625" style="13" bestFit="1" customWidth="1"/>
    <col min="63" max="63" width="10.6640625" style="13" bestFit="1" customWidth="1"/>
    <col min="64" max="64" width="10.33203125" style="13" bestFit="1" customWidth="1"/>
    <col min="65" max="65" width="10.6640625" style="13" bestFit="1" customWidth="1"/>
    <col min="66" max="66" width="11.6640625" style="13" bestFit="1" customWidth="1"/>
    <col min="67" max="67" width="12.6640625" style="13" bestFit="1" customWidth="1"/>
    <col min="68" max="68" width="10.1640625" style="13" bestFit="1" customWidth="1"/>
    <col min="69" max="69" width="11.1640625" style="13" bestFit="1" customWidth="1"/>
    <col min="70" max="70" width="9.5" style="13" bestFit="1" customWidth="1"/>
    <col min="71" max="71" width="10.1640625" style="13" bestFit="1" customWidth="1"/>
    <col min="72" max="72" width="12.83203125" style="13" customWidth="1"/>
    <col min="73" max="73" width="10.6640625" style="13" bestFit="1" customWidth="1"/>
    <col min="74" max="74" width="14.33203125" style="13" bestFit="1" customWidth="1"/>
    <col min="75" max="16384" width="8.83203125" style="13"/>
  </cols>
  <sheetData>
    <row r="1" spans="1:74" s="7" customFormat="1" ht="45">
      <c r="A1" s="5"/>
      <c r="B1" s="6" t="s">
        <v>47</v>
      </c>
      <c r="C1" s="6" t="s">
        <v>47</v>
      </c>
      <c r="D1" s="6" t="s">
        <v>47</v>
      </c>
      <c r="E1" s="6" t="s">
        <v>1</v>
      </c>
      <c r="F1" s="6" t="s">
        <v>1</v>
      </c>
      <c r="G1" s="6" t="s">
        <v>1</v>
      </c>
      <c r="H1" s="6" t="s">
        <v>2</v>
      </c>
      <c r="I1" s="6" t="s">
        <v>2</v>
      </c>
      <c r="J1" s="6" t="s">
        <v>2</v>
      </c>
      <c r="K1" s="6" t="s">
        <v>3</v>
      </c>
      <c r="L1" s="6" t="s">
        <v>3</v>
      </c>
      <c r="M1" s="6" t="s">
        <v>3</v>
      </c>
      <c r="N1" s="6" t="s">
        <v>4</v>
      </c>
      <c r="O1" s="6" t="s">
        <v>4</v>
      </c>
      <c r="P1" s="6" t="s">
        <v>4</v>
      </c>
      <c r="Q1" s="6" t="s">
        <v>5</v>
      </c>
      <c r="R1" s="6" t="s">
        <v>5</v>
      </c>
      <c r="S1" s="6" t="s">
        <v>5</v>
      </c>
      <c r="T1" s="6" t="s">
        <v>6</v>
      </c>
      <c r="U1" s="6" t="s">
        <v>6</v>
      </c>
      <c r="V1" s="6" t="s">
        <v>6</v>
      </c>
      <c r="W1" s="6" t="s">
        <v>7</v>
      </c>
      <c r="X1" s="6" t="s">
        <v>7</v>
      </c>
      <c r="Y1" s="6" t="s">
        <v>7</v>
      </c>
      <c r="Z1" s="6" t="s">
        <v>8</v>
      </c>
      <c r="AA1" s="6" t="s">
        <v>8</v>
      </c>
      <c r="AB1" s="6" t="s">
        <v>8</v>
      </c>
      <c r="AC1" s="6" t="s">
        <v>9</v>
      </c>
      <c r="AD1" s="6" t="s">
        <v>9</v>
      </c>
      <c r="AE1" s="6" t="s">
        <v>9</v>
      </c>
      <c r="AF1" s="6" t="s">
        <v>10</v>
      </c>
      <c r="AG1" s="6" t="s">
        <v>10</v>
      </c>
      <c r="AH1" s="6" t="s">
        <v>10</v>
      </c>
      <c r="AI1" s="6" t="s">
        <v>11</v>
      </c>
      <c r="AJ1" s="6" t="s">
        <v>11</v>
      </c>
      <c r="AK1" s="6" t="s">
        <v>11</v>
      </c>
      <c r="AL1" s="6" t="s">
        <v>12</v>
      </c>
      <c r="AM1" s="6" t="s">
        <v>13</v>
      </c>
      <c r="AN1" s="6" t="s">
        <v>14</v>
      </c>
      <c r="AO1" s="6" t="s">
        <v>14</v>
      </c>
      <c r="AP1" s="6" t="s">
        <v>14</v>
      </c>
      <c r="AQ1" s="6" t="s">
        <v>15</v>
      </c>
      <c r="AR1" s="6" t="s">
        <v>15</v>
      </c>
      <c r="AS1" s="6" t="s">
        <v>15</v>
      </c>
      <c r="AT1" s="6" t="s">
        <v>16</v>
      </c>
      <c r="AU1" s="6" t="s">
        <v>16</v>
      </c>
      <c r="AV1" s="6" t="s">
        <v>16</v>
      </c>
      <c r="AW1" s="6" t="s">
        <v>17</v>
      </c>
      <c r="AX1" s="6" t="s">
        <v>17</v>
      </c>
      <c r="AY1" s="6" t="s">
        <v>17</v>
      </c>
      <c r="AZ1" s="6" t="s">
        <v>18</v>
      </c>
      <c r="BA1" s="6" t="s">
        <v>18</v>
      </c>
      <c r="BB1" s="6" t="s">
        <v>18</v>
      </c>
      <c r="BC1" s="6" t="s">
        <v>19</v>
      </c>
      <c r="BD1" s="6" t="s">
        <v>19</v>
      </c>
      <c r="BE1" s="6" t="s">
        <v>19</v>
      </c>
      <c r="BF1" s="6" t="s">
        <v>20</v>
      </c>
      <c r="BG1" s="6" t="s">
        <v>21</v>
      </c>
      <c r="BH1" s="6" t="s">
        <v>22</v>
      </c>
      <c r="BI1" s="6" t="s">
        <v>22</v>
      </c>
      <c r="BJ1" s="6" t="s">
        <v>22</v>
      </c>
      <c r="BK1" s="6" t="s">
        <v>23</v>
      </c>
      <c r="BL1" s="6" t="s">
        <v>23</v>
      </c>
      <c r="BM1" s="6" t="s">
        <v>23</v>
      </c>
      <c r="BN1" s="6" t="s">
        <v>24</v>
      </c>
      <c r="BO1" s="6" t="s">
        <v>24</v>
      </c>
      <c r="BP1" s="6" t="s">
        <v>24</v>
      </c>
      <c r="BQ1" s="6" t="s">
        <v>25</v>
      </c>
      <c r="BR1" s="6" t="s">
        <v>25</v>
      </c>
      <c r="BS1" s="6" t="s">
        <v>25</v>
      </c>
      <c r="BT1" s="6" t="s">
        <v>26</v>
      </c>
      <c r="BU1" s="6" t="s">
        <v>27</v>
      </c>
      <c r="BV1" s="6" t="s">
        <v>28</v>
      </c>
    </row>
    <row r="2" spans="1:74" s="11" customFormat="1" ht="75">
      <c r="A2" s="8"/>
      <c r="B2" s="9" t="s">
        <v>31</v>
      </c>
      <c r="C2" s="9" t="s">
        <v>29</v>
      </c>
      <c r="D2" s="9" t="s">
        <v>32</v>
      </c>
      <c r="E2" s="9" t="s">
        <v>30</v>
      </c>
      <c r="F2" s="9" t="s">
        <v>29</v>
      </c>
      <c r="G2" s="9" t="s">
        <v>32</v>
      </c>
      <c r="H2" s="10" t="s">
        <v>43</v>
      </c>
      <c r="I2" s="10" t="s">
        <v>49</v>
      </c>
      <c r="J2" s="9" t="s">
        <v>32</v>
      </c>
      <c r="K2" s="10" t="s">
        <v>43</v>
      </c>
      <c r="L2" s="10" t="s">
        <v>44</v>
      </c>
      <c r="M2" s="9" t="s">
        <v>32</v>
      </c>
      <c r="N2" s="10" t="s">
        <v>43</v>
      </c>
      <c r="O2" s="10" t="s">
        <v>44</v>
      </c>
      <c r="P2" s="9" t="s">
        <v>32</v>
      </c>
      <c r="Q2" s="10" t="s">
        <v>43</v>
      </c>
      <c r="R2" s="10" t="s">
        <v>44</v>
      </c>
      <c r="S2" s="9" t="s">
        <v>32</v>
      </c>
      <c r="T2" s="10" t="s">
        <v>43</v>
      </c>
      <c r="U2" s="10" t="s">
        <v>44</v>
      </c>
      <c r="V2" s="9" t="s">
        <v>32</v>
      </c>
      <c r="W2" s="10" t="s">
        <v>43</v>
      </c>
      <c r="X2" s="10" t="s">
        <v>44</v>
      </c>
      <c r="Y2" s="9" t="s">
        <v>32</v>
      </c>
      <c r="Z2" s="10" t="s">
        <v>43</v>
      </c>
      <c r="AA2" s="10" t="s">
        <v>44</v>
      </c>
      <c r="AB2" s="9" t="s">
        <v>32</v>
      </c>
      <c r="AC2" s="10" t="s">
        <v>43</v>
      </c>
      <c r="AD2" s="10" t="s">
        <v>44</v>
      </c>
      <c r="AE2" s="9" t="s">
        <v>32</v>
      </c>
      <c r="AF2" s="10" t="s">
        <v>43</v>
      </c>
      <c r="AG2" s="10" t="s">
        <v>44</v>
      </c>
      <c r="AH2" s="9" t="s">
        <v>32</v>
      </c>
      <c r="AI2" s="10" t="s">
        <v>43</v>
      </c>
      <c r="AJ2" s="10" t="s">
        <v>44</v>
      </c>
      <c r="AK2" s="9" t="s">
        <v>32</v>
      </c>
      <c r="AL2" s="10" t="s">
        <v>45</v>
      </c>
      <c r="AM2" s="10" t="s">
        <v>46</v>
      </c>
      <c r="AN2" s="10" t="s">
        <v>43</v>
      </c>
      <c r="AO2" s="10" t="s">
        <v>44</v>
      </c>
      <c r="AP2" s="9" t="s">
        <v>32</v>
      </c>
      <c r="AQ2" s="10" t="s">
        <v>43</v>
      </c>
      <c r="AR2" s="10" t="s">
        <v>44</v>
      </c>
      <c r="AS2" s="9" t="s">
        <v>32</v>
      </c>
      <c r="AT2" s="10" t="s">
        <v>43</v>
      </c>
      <c r="AU2" s="10" t="s">
        <v>44</v>
      </c>
      <c r="AV2" s="9" t="s">
        <v>32</v>
      </c>
      <c r="AW2" s="10" t="s">
        <v>43</v>
      </c>
      <c r="AX2" s="10" t="s">
        <v>44</v>
      </c>
      <c r="AY2" s="9" t="s">
        <v>32</v>
      </c>
      <c r="AZ2" s="10" t="s">
        <v>43</v>
      </c>
      <c r="BA2" s="10" t="s">
        <v>44</v>
      </c>
      <c r="BB2" s="9" t="s">
        <v>32</v>
      </c>
      <c r="BC2" s="10" t="s">
        <v>43</v>
      </c>
      <c r="BD2" s="10" t="s">
        <v>44</v>
      </c>
      <c r="BE2" s="9" t="s">
        <v>32</v>
      </c>
      <c r="BF2" s="10" t="s">
        <v>37</v>
      </c>
      <c r="BG2" s="10" t="s">
        <v>36</v>
      </c>
      <c r="BH2" s="10" t="s">
        <v>43</v>
      </c>
      <c r="BI2" s="10" t="s">
        <v>44</v>
      </c>
      <c r="BJ2" s="9" t="s">
        <v>32</v>
      </c>
      <c r="BK2" s="10" t="s">
        <v>43</v>
      </c>
      <c r="BL2" s="10" t="s">
        <v>44</v>
      </c>
      <c r="BM2" s="9" t="s">
        <v>32</v>
      </c>
      <c r="BN2" s="10" t="s">
        <v>43</v>
      </c>
      <c r="BO2" s="10" t="s">
        <v>44</v>
      </c>
      <c r="BP2" s="9" t="s">
        <v>32</v>
      </c>
      <c r="BQ2" s="10" t="s">
        <v>43</v>
      </c>
      <c r="BR2" s="10" t="s">
        <v>44</v>
      </c>
      <c r="BS2" s="9" t="s">
        <v>32</v>
      </c>
      <c r="BT2" s="10" t="s">
        <v>34</v>
      </c>
      <c r="BU2" s="10" t="s">
        <v>35</v>
      </c>
      <c r="BV2" s="10" t="s">
        <v>33</v>
      </c>
    </row>
    <row r="3" spans="1:74">
      <c r="A3" s="8">
        <v>1650</v>
      </c>
      <c r="B3" s="12"/>
      <c r="C3" s="12"/>
      <c r="D3" s="12"/>
      <c r="E3" s="12">
        <v>14.34358929660943</v>
      </c>
      <c r="F3" s="12">
        <v>22946</v>
      </c>
      <c r="G3" s="12">
        <f>F3*E3</f>
        <v>329128</v>
      </c>
      <c r="H3" s="12">
        <v>1.2850122179917032</v>
      </c>
      <c r="I3" s="12">
        <v>87985</v>
      </c>
      <c r="J3" s="12">
        <f>I3*H3</f>
        <v>113061.8</v>
      </c>
      <c r="K3" s="12">
        <v>3.7315030593156751</v>
      </c>
      <c r="L3" s="12">
        <v>7641.6927835051547</v>
      </c>
      <c r="M3" s="12">
        <f>L3*K3</f>
        <v>28515</v>
      </c>
      <c r="N3" s="12"/>
      <c r="O3" s="12"/>
      <c r="P3" s="12"/>
      <c r="Q3" s="12">
        <v>0.42543893771815472</v>
      </c>
      <c r="R3" s="12">
        <v>142674</v>
      </c>
      <c r="S3" s="12">
        <f>R3*Q3</f>
        <v>60699.075000000004</v>
      </c>
      <c r="T3" s="12">
        <v>1.0939387229245512</v>
      </c>
      <c r="U3" s="12">
        <v>37257</v>
      </c>
      <c r="V3" s="12">
        <f>U3*T3</f>
        <v>40756.875</v>
      </c>
      <c r="W3" s="12">
        <v>2.3783007126664986</v>
      </c>
      <c r="X3" s="12">
        <v>67493</v>
      </c>
      <c r="Y3" s="12">
        <f>X3*W3</f>
        <v>160518.65</v>
      </c>
      <c r="Z3" s="12">
        <v>5.9399986698590048</v>
      </c>
      <c r="AA3" s="12">
        <v>37590</v>
      </c>
      <c r="AB3" s="12">
        <f t="shared" ref="AB3:AB18" si="0">AA3*Z3</f>
        <v>223284.55</v>
      </c>
      <c r="AC3" s="12">
        <v>2.5217021630290231</v>
      </c>
      <c r="AD3" s="12">
        <v>102264</v>
      </c>
      <c r="AE3" s="12">
        <f>AD3*AC3</f>
        <v>257879.35</v>
      </c>
      <c r="AF3" s="12">
        <v>0.4879452292825176</v>
      </c>
      <c r="AG3" s="12">
        <v>2207037</v>
      </c>
      <c r="AH3" s="12">
        <f t="shared" ref="AH3:AH58" si="1">AG3*AF3</f>
        <v>1076913.1749999998</v>
      </c>
      <c r="AI3" s="12"/>
      <c r="AJ3" s="12"/>
      <c r="AK3" s="12"/>
      <c r="AL3" s="12">
        <f>SUM(AG3,AJ3)</f>
        <v>2207037</v>
      </c>
      <c r="AM3" s="12">
        <f>SUM(AH3,AK3)</f>
        <v>1076913.1749999998</v>
      </c>
      <c r="AN3" s="12"/>
      <c r="AO3" s="12"/>
      <c r="AP3" s="12"/>
      <c r="AQ3" s="12">
        <v>0.36712229599077945</v>
      </c>
      <c r="AR3" s="12">
        <v>104983</v>
      </c>
      <c r="AS3" s="12">
        <f t="shared" ref="AS3:AS66" si="2">AR3*AQ3</f>
        <v>38541.599999999999</v>
      </c>
      <c r="AT3" s="12">
        <v>0.47839682792202226</v>
      </c>
      <c r="AU3" s="12">
        <v>641157</v>
      </c>
      <c r="AV3" s="12">
        <f>AU3*AT3</f>
        <v>306727.47500000003</v>
      </c>
      <c r="AW3" s="12"/>
      <c r="AX3" s="12"/>
      <c r="AY3" s="12"/>
      <c r="AZ3" s="12"/>
      <c r="BA3" s="12"/>
      <c r="BB3" s="12"/>
      <c r="BC3" s="12"/>
      <c r="BD3" s="12"/>
      <c r="BE3" s="12"/>
      <c r="BF3" s="12"/>
      <c r="BG3" s="12"/>
      <c r="BH3" s="12">
        <v>7.404328199681359</v>
      </c>
      <c r="BI3" s="12">
        <v>21654.5</v>
      </c>
      <c r="BJ3" s="12">
        <f>BI3*BH3</f>
        <v>160337.02499999999</v>
      </c>
      <c r="BK3" s="12"/>
      <c r="BL3" s="12"/>
      <c r="BM3" s="12"/>
      <c r="BN3" s="12"/>
      <c r="BO3" s="12"/>
      <c r="BP3" s="12"/>
      <c r="BQ3" s="12"/>
      <c r="BR3" s="12"/>
      <c r="BS3" s="12"/>
      <c r="BT3" s="12">
        <f>SUM(BR3,BO3,BL3,BI3)</f>
        <v>21654.5</v>
      </c>
      <c r="BU3" s="12">
        <f>SUM(BS3,BP3,BM3,BJ3)</f>
        <v>160337.02499999999</v>
      </c>
      <c r="BV3" s="12">
        <v>2958358.7250000001</v>
      </c>
    </row>
    <row r="4" spans="1:74">
      <c r="A4" s="8">
        <v>1651</v>
      </c>
      <c r="B4" s="12"/>
      <c r="C4" s="12"/>
      <c r="D4" s="12"/>
      <c r="E4" s="12">
        <v>12.321928190300177</v>
      </c>
      <c r="F4" s="12">
        <v>33547</v>
      </c>
      <c r="G4" s="12">
        <f t="shared" ref="G4:G67" si="3">F4*E4</f>
        <v>413363.72500000003</v>
      </c>
      <c r="H4" s="12">
        <v>1.2831366895652609</v>
      </c>
      <c r="I4" s="12">
        <v>99715</v>
      </c>
      <c r="J4" s="12">
        <f t="shared" ref="J4:J67" si="4">I4*H4</f>
        <v>127947.97499999999</v>
      </c>
      <c r="K4" s="12">
        <v>3.2688782461309676</v>
      </c>
      <c r="L4" s="12">
        <v>216527</v>
      </c>
      <c r="M4" s="12">
        <f>L4*K4</f>
        <v>707800.4</v>
      </c>
      <c r="N4" s="12"/>
      <c r="O4" s="12"/>
      <c r="P4" s="12"/>
      <c r="Q4" s="12"/>
      <c r="R4" s="12"/>
      <c r="S4" s="12"/>
      <c r="T4" s="12">
        <v>0.95684383277669005</v>
      </c>
      <c r="U4" s="12">
        <v>43415</v>
      </c>
      <c r="V4" s="12">
        <f t="shared" ref="V4:V67" si="5">U4*T4</f>
        <v>41541.375</v>
      </c>
      <c r="W4" s="12">
        <v>1.7999882555590352</v>
      </c>
      <c r="X4" s="12">
        <v>70246</v>
      </c>
      <c r="Y4" s="12">
        <f t="shared" ref="Y4:Y67" si="6">X4*W4</f>
        <v>126441.97499999999</v>
      </c>
      <c r="Z4" s="12">
        <v>5.9400121802679662</v>
      </c>
      <c r="AA4" s="12">
        <v>8210</v>
      </c>
      <c r="AB4" s="12">
        <f t="shared" si="0"/>
        <v>48767.5</v>
      </c>
      <c r="AC4" s="12">
        <v>2.5217232903169169</v>
      </c>
      <c r="AD4" s="12">
        <v>22782</v>
      </c>
      <c r="AE4" s="12">
        <f t="shared" ref="AE4:AE25" si="7">AD4*AC4</f>
        <v>57449.9</v>
      </c>
      <c r="AF4" s="12">
        <v>0.45599165475122772</v>
      </c>
      <c r="AG4" s="12">
        <v>2176448</v>
      </c>
      <c r="AH4" s="12">
        <f t="shared" si="1"/>
        <v>992442.12500000012</v>
      </c>
      <c r="AI4" s="12"/>
      <c r="AJ4" s="12"/>
      <c r="AK4" s="12"/>
      <c r="AL4" s="12">
        <f t="shared" ref="AL4:AM67" si="8">SUM(AG4,AJ4)</f>
        <v>2176448</v>
      </c>
      <c r="AM4" s="12">
        <f t="shared" si="8"/>
        <v>992442.12500000012</v>
      </c>
      <c r="AN4" s="12"/>
      <c r="AO4" s="12"/>
      <c r="AP4" s="12"/>
      <c r="AQ4" s="12">
        <v>0.43107147732126266</v>
      </c>
      <c r="AR4" s="12">
        <v>227107</v>
      </c>
      <c r="AS4" s="12">
        <f t="shared" si="2"/>
        <v>97899.35</v>
      </c>
      <c r="AT4" s="12">
        <v>0.38749535438178218</v>
      </c>
      <c r="AU4" s="12">
        <v>570430</v>
      </c>
      <c r="AV4" s="12">
        <f>AU4*AT4</f>
        <v>221038.97500000001</v>
      </c>
      <c r="AW4" s="12"/>
      <c r="AX4" s="12"/>
      <c r="AY4" s="12"/>
      <c r="AZ4" s="12"/>
      <c r="BA4" s="12"/>
      <c r="BB4" s="12"/>
      <c r="BC4" s="12"/>
      <c r="BD4" s="12"/>
      <c r="BE4" s="12"/>
      <c r="BF4" s="12"/>
      <c r="BG4" s="12"/>
      <c r="BH4" s="12"/>
      <c r="BI4" s="12"/>
      <c r="BJ4" s="12"/>
      <c r="BK4" s="12"/>
      <c r="BL4" s="12"/>
      <c r="BM4" s="12"/>
      <c r="BN4" s="12"/>
      <c r="BO4" s="12"/>
      <c r="BP4" s="12"/>
      <c r="BQ4" s="12"/>
      <c r="BR4" s="12"/>
      <c r="BS4" s="12"/>
      <c r="BT4" s="12">
        <f t="shared" ref="BT4:BU19" si="9">SUM(BR4,BO4,BL4,BI4)</f>
        <v>0</v>
      </c>
      <c r="BU4" s="12">
        <f t="shared" si="9"/>
        <v>0</v>
      </c>
      <c r="BV4" s="12">
        <v>2919028.0249999999</v>
      </c>
    </row>
    <row r="5" spans="1:74">
      <c r="A5" s="8">
        <v>1652</v>
      </c>
      <c r="B5" s="12"/>
      <c r="C5" s="12"/>
      <c r="D5" s="12"/>
      <c r="E5" s="12">
        <v>14.607207592949404</v>
      </c>
      <c r="F5" s="12">
        <v>28026</v>
      </c>
      <c r="G5" s="12">
        <f t="shared" si="3"/>
        <v>409381.6</v>
      </c>
      <c r="H5" s="12">
        <v>1.2630902453293216</v>
      </c>
      <c r="I5" s="12">
        <v>131619</v>
      </c>
      <c r="J5" s="12">
        <f t="shared" si="4"/>
        <v>166246.67499999999</v>
      </c>
      <c r="K5" s="12">
        <v>3.2688716471327619</v>
      </c>
      <c r="L5" s="12">
        <v>208441</v>
      </c>
      <c r="M5" s="12">
        <f>L5*K5</f>
        <v>681366.875</v>
      </c>
      <c r="N5" s="12"/>
      <c r="O5" s="12"/>
      <c r="P5" s="12"/>
      <c r="Q5" s="12">
        <v>0.36991595354523227</v>
      </c>
      <c r="R5" s="12">
        <v>179960</v>
      </c>
      <c r="S5" s="12">
        <f t="shared" ref="S5:S6" si="10">R5*Q5</f>
        <v>66570.074999999997</v>
      </c>
      <c r="T5" s="12">
        <v>1.0327963220522332</v>
      </c>
      <c r="U5" s="12">
        <v>45297</v>
      </c>
      <c r="V5" s="12">
        <f t="shared" si="5"/>
        <v>46782.575000000004</v>
      </c>
      <c r="W5" s="12">
        <v>1.7807462481278846</v>
      </c>
      <c r="X5" s="12">
        <v>98151</v>
      </c>
      <c r="Y5" s="12">
        <f t="shared" si="6"/>
        <v>174782.02499999999</v>
      </c>
      <c r="Z5" s="12">
        <v>5.9400015335975835</v>
      </c>
      <c r="AA5" s="12">
        <v>42384</v>
      </c>
      <c r="AB5" s="12">
        <f t="shared" si="0"/>
        <v>251761.02499999999</v>
      </c>
      <c r="AC5" s="12">
        <v>2.5216998967412763</v>
      </c>
      <c r="AD5" s="12">
        <v>131708</v>
      </c>
      <c r="AE5" s="12">
        <f t="shared" si="7"/>
        <v>332128.05</v>
      </c>
      <c r="AF5" s="12">
        <v>0.42084773202057024</v>
      </c>
      <c r="AG5" s="12">
        <v>2685430</v>
      </c>
      <c r="AH5" s="12">
        <f t="shared" si="1"/>
        <v>1130157.125</v>
      </c>
      <c r="AI5" s="12"/>
      <c r="AJ5" s="12"/>
      <c r="AK5" s="12"/>
      <c r="AL5" s="12">
        <f t="shared" si="8"/>
        <v>2685430</v>
      </c>
      <c r="AM5" s="12">
        <f t="shared" si="8"/>
        <v>1130157.125</v>
      </c>
      <c r="AN5" s="12"/>
      <c r="AO5" s="12"/>
      <c r="AP5" s="12"/>
      <c r="AQ5" s="12">
        <v>0.47804188274738829</v>
      </c>
      <c r="AR5" s="12">
        <v>146743</v>
      </c>
      <c r="AS5" s="12">
        <f t="shared" si="2"/>
        <v>70149.3</v>
      </c>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f t="shared" si="9"/>
        <v>0</v>
      </c>
      <c r="BU5" s="12">
        <f t="shared" si="9"/>
        <v>0</v>
      </c>
      <c r="BV5" s="12">
        <v>3718294.2124999999</v>
      </c>
    </row>
    <row r="6" spans="1:74">
      <c r="A6" s="8">
        <v>1653</v>
      </c>
      <c r="B6" s="12"/>
      <c r="C6" s="12"/>
      <c r="D6" s="12"/>
      <c r="E6" s="12">
        <v>11.500910831116544</v>
      </c>
      <c r="F6" s="12">
        <v>55636</v>
      </c>
      <c r="G6" s="12">
        <f t="shared" si="3"/>
        <v>639864.67500000005</v>
      </c>
      <c r="H6" s="12">
        <v>1.2294574376548428</v>
      </c>
      <c r="I6" s="12">
        <v>134814</v>
      </c>
      <c r="J6" s="12">
        <f t="shared" si="4"/>
        <v>165748.07499999998</v>
      </c>
      <c r="K6" s="12"/>
      <c r="L6" s="12"/>
      <c r="M6" s="12"/>
      <c r="N6" s="12"/>
      <c r="O6" s="12"/>
      <c r="P6" s="12"/>
      <c r="Q6" s="12">
        <v>0.36440254116522169</v>
      </c>
      <c r="R6" s="12">
        <v>217538</v>
      </c>
      <c r="S6" s="12">
        <f t="shared" si="10"/>
        <v>79271.399999999994</v>
      </c>
      <c r="T6" s="12">
        <v>0.94536609990592235</v>
      </c>
      <c r="U6" s="12">
        <v>43581</v>
      </c>
      <c r="V6" s="12">
        <f t="shared" si="5"/>
        <v>41200</v>
      </c>
      <c r="W6" s="12">
        <v>1.5238716346595607</v>
      </c>
      <c r="X6" s="12">
        <v>54415</v>
      </c>
      <c r="Y6" s="12">
        <f t="shared" si="6"/>
        <v>82921.474999999991</v>
      </c>
      <c r="Z6" s="12">
        <v>5.9399983129006868</v>
      </c>
      <c r="AA6" s="12">
        <v>53346</v>
      </c>
      <c r="AB6" s="12">
        <f t="shared" si="0"/>
        <v>316875.15000000002</v>
      </c>
      <c r="AC6" s="12">
        <v>2.5216783790114778</v>
      </c>
      <c r="AD6" s="12">
        <v>21345</v>
      </c>
      <c r="AE6" s="12">
        <f t="shared" si="7"/>
        <v>53825.224999999991</v>
      </c>
      <c r="AF6" s="12">
        <v>0.38395797472690163</v>
      </c>
      <c r="AG6" s="12">
        <v>2989582</v>
      </c>
      <c r="AH6" s="12">
        <f t="shared" si="1"/>
        <v>1147873.8500000001</v>
      </c>
      <c r="AI6" s="12"/>
      <c r="AJ6" s="12"/>
      <c r="AK6" s="12"/>
      <c r="AL6" s="12">
        <f t="shared" si="8"/>
        <v>2989582</v>
      </c>
      <c r="AM6" s="12">
        <f t="shared" si="8"/>
        <v>1147873.8500000001</v>
      </c>
      <c r="AN6" s="12"/>
      <c r="AO6" s="12"/>
      <c r="AP6" s="12"/>
      <c r="AQ6" s="12">
        <v>0.65939323682985074</v>
      </c>
      <c r="AR6" s="12">
        <v>103292</v>
      </c>
      <c r="AS6" s="12">
        <f t="shared" si="2"/>
        <v>68110.046218628937</v>
      </c>
      <c r="AT6" s="12">
        <v>0.45485462580374975</v>
      </c>
      <c r="AU6" s="12">
        <v>1322862</v>
      </c>
      <c r="AV6" s="12">
        <f t="shared" ref="AV6:AV31" si="11">AU6*AT6</f>
        <v>601709.9</v>
      </c>
      <c r="AW6" s="12"/>
      <c r="AX6" s="12"/>
      <c r="AY6" s="12"/>
      <c r="AZ6" s="12"/>
      <c r="BA6" s="12"/>
      <c r="BB6" s="12"/>
      <c r="BC6" s="12"/>
      <c r="BD6" s="12"/>
      <c r="BE6" s="12"/>
      <c r="BF6" s="12"/>
      <c r="BG6" s="12"/>
      <c r="BH6" s="12">
        <v>8.8521248861779487</v>
      </c>
      <c r="BI6" s="12">
        <v>25052.8125</v>
      </c>
      <c r="BJ6" s="12">
        <f t="shared" ref="BJ6:BJ12" si="12">BI6*BH6</f>
        <v>221770.625</v>
      </c>
      <c r="BK6" s="12"/>
      <c r="BL6" s="12"/>
      <c r="BM6" s="12"/>
      <c r="BN6" s="12"/>
      <c r="BO6" s="12"/>
      <c r="BP6" s="12"/>
      <c r="BQ6" s="12"/>
      <c r="BR6" s="12"/>
      <c r="BS6" s="12"/>
      <c r="BT6" s="12">
        <f t="shared" si="9"/>
        <v>25052.8125</v>
      </c>
      <c r="BU6" s="12">
        <f t="shared" si="9"/>
        <v>221770.625</v>
      </c>
      <c r="BV6" s="12">
        <v>4110280.7156249997</v>
      </c>
    </row>
    <row r="7" spans="1:74">
      <c r="A7" s="8">
        <v>1654</v>
      </c>
      <c r="B7" s="12"/>
      <c r="C7" s="12"/>
      <c r="D7" s="12"/>
      <c r="E7" s="12">
        <v>15.687233972385892</v>
      </c>
      <c r="F7" s="12">
        <v>68226</v>
      </c>
      <c r="G7" s="12">
        <f t="shared" si="3"/>
        <v>1070277.2249999999</v>
      </c>
      <c r="H7" s="12">
        <v>1.9900547753335918</v>
      </c>
      <c r="I7" s="12">
        <v>79963</v>
      </c>
      <c r="J7" s="12">
        <f t="shared" si="4"/>
        <v>159130.75</v>
      </c>
      <c r="K7" s="12">
        <v>3.1924987220797241</v>
      </c>
      <c r="L7" s="12">
        <v>219106</v>
      </c>
      <c r="M7" s="12">
        <f>L7*K7</f>
        <v>699495.625</v>
      </c>
      <c r="N7" s="12"/>
      <c r="O7" s="12"/>
      <c r="P7" s="12"/>
      <c r="Q7" s="12"/>
      <c r="R7" s="12"/>
      <c r="S7" s="12"/>
      <c r="T7" s="12">
        <v>1.3249188790560473</v>
      </c>
      <c r="U7" s="12">
        <v>30510</v>
      </c>
      <c r="V7" s="12">
        <f t="shared" si="5"/>
        <v>40423.275000000001</v>
      </c>
      <c r="W7" s="12">
        <v>2.824389894990798</v>
      </c>
      <c r="X7" s="12">
        <v>64661</v>
      </c>
      <c r="Y7" s="12">
        <f t="shared" si="6"/>
        <v>182627.875</v>
      </c>
      <c r="Z7" s="12">
        <v>5.8085202050249416</v>
      </c>
      <c r="AA7" s="12">
        <v>43702</v>
      </c>
      <c r="AB7" s="12">
        <f t="shared" si="0"/>
        <v>253843.95</v>
      </c>
      <c r="AC7" s="12">
        <v>2.463604326527816</v>
      </c>
      <c r="AD7" s="12">
        <v>116768</v>
      </c>
      <c r="AE7" s="12">
        <f t="shared" si="7"/>
        <v>287670.15000000002</v>
      </c>
      <c r="AF7" s="12">
        <v>0.7044619405481285</v>
      </c>
      <c r="AG7" s="12">
        <v>2188392</v>
      </c>
      <c r="AH7" s="12">
        <f t="shared" si="1"/>
        <v>1541638.875</v>
      </c>
      <c r="AI7" s="12"/>
      <c r="AJ7" s="12"/>
      <c r="AK7" s="12"/>
      <c r="AL7" s="12">
        <f t="shared" si="8"/>
        <v>2188392</v>
      </c>
      <c r="AM7" s="12">
        <f t="shared" si="8"/>
        <v>1541638.875</v>
      </c>
      <c r="AN7" s="12"/>
      <c r="AO7" s="12"/>
      <c r="AP7" s="12"/>
      <c r="AQ7" s="12">
        <v>0.65939323682985074</v>
      </c>
      <c r="AR7" s="12">
        <v>302787</v>
      </c>
      <c r="AS7" s="12">
        <f t="shared" si="2"/>
        <v>199655.7</v>
      </c>
      <c r="AT7" s="12">
        <v>0.46947258541266151</v>
      </c>
      <c r="AU7" s="12">
        <v>1192212</v>
      </c>
      <c r="AV7" s="12">
        <f t="shared" si="11"/>
        <v>559710.85</v>
      </c>
      <c r="AW7" s="12"/>
      <c r="AX7" s="12"/>
      <c r="AY7" s="12"/>
      <c r="AZ7" s="12"/>
      <c r="BA7" s="12"/>
      <c r="BB7" s="12"/>
      <c r="BC7" s="12"/>
      <c r="BD7" s="12"/>
      <c r="BE7" s="12"/>
      <c r="BF7" s="12"/>
      <c r="BG7" s="12"/>
      <c r="BH7" s="12">
        <v>16.290341949046216</v>
      </c>
      <c r="BI7" s="12">
        <v>1676.2309278350515</v>
      </c>
      <c r="BJ7" s="12">
        <f t="shared" si="12"/>
        <v>27306.375</v>
      </c>
      <c r="BK7" s="12">
        <v>8.918124550068109</v>
      </c>
      <c r="BL7" s="12">
        <v>4622.6927835051547</v>
      </c>
      <c r="BM7" s="12">
        <f>BL7*BK7</f>
        <v>41225.75</v>
      </c>
      <c r="BN7" s="12"/>
      <c r="BO7" s="12"/>
      <c r="BP7" s="12"/>
      <c r="BQ7" s="12">
        <v>7.58864373038013</v>
      </c>
      <c r="BR7" s="12">
        <v>71245.230927835059</v>
      </c>
      <c r="BS7" s="12">
        <f>BR7*BQ7</f>
        <v>540654.67500000005</v>
      </c>
      <c r="BT7" s="12">
        <f t="shared" si="9"/>
        <v>77544.154639175278</v>
      </c>
      <c r="BU7" s="12">
        <f t="shared" si="9"/>
        <v>609186.80000000005</v>
      </c>
      <c r="BV7" s="12">
        <v>5829550.6249999991</v>
      </c>
    </row>
    <row r="8" spans="1:74">
      <c r="A8" s="14">
        <v>1655</v>
      </c>
      <c r="B8" s="12"/>
      <c r="C8" s="12"/>
      <c r="D8" s="12"/>
      <c r="E8" s="12">
        <v>12.291020627338062</v>
      </c>
      <c r="F8" s="12">
        <v>64423</v>
      </c>
      <c r="G8" s="12">
        <f t="shared" si="3"/>
        <v>791824.421875</v>
      </c>
      <c r="H8" s="12">
        <v>1.4580309528439972</v>
      </c>
      <c r="I8" s="12">
        <v>97697</v>
      </c>
      <c r="J8" s="12">
        <f t="shared" si="4"/>
        <v>142445.25</v>
      </c>
      <c r="K8" s="12">
        <v>3.2098978750314342</v>
      </c>
      <c r="L8" s="12">
        <f>270404+391.1732</f>
        <v>270795.17320000002</v>
      </c>
      <c r="M8" s="12">
        <f>L8*K8</f>
        <v>869224.85102344921</v>
      </c>
      <c r="N8" s="12"/>
      <c r="O8" s="12"/>
      <c r="P8" s="12"/>
      <c r="Q8" s="12"/>
      <c r="R8" s="12"/>
      <c r="S8" s="12"/>
      <c r="T8" s="12">
        <v>0.9997668997668997</v>
      </c>
      <c r="U8" s="12">
        <v>429</v>
      </c>
      <c r="V8" s="12">
        <f t="shared" si="5"/>
        <v>428.9</v>
      </c>
      <c r="W8" s="12">
        <v>2.0166241771008133</v>
      </c>
      <c r="X8" s="12">
        <v>15494</v>
      </c>
      <c r="Y8" s="12">
        <f t="shared" si="6"/>
        <v>31245.575000000001</v>
      </c>
      <c r="Z8" s="12">
        <v>5.8011670259843413</v>
      </c>
      <c r="AA8" s="12">
        <v>44065</v>
      </c>
      <c r="AB8" s="12">
        <f t="shared" si="0"/>
        <v>255628.42499999999</v>
      </c>
      <c r="AC8" s="12">
        <v>2.4491573889668832</v>
      </c>
      <c r="AD8" s="12">
        <v>91887</v>
      </c>
      <c r="AE8" s="12">
        <f t="shared" si="7"/>
        <v>225045.72500000001</v>
      </c>
      <c r="AF8" s="12">
        <v>0.59123348788522911</v>
      </c>
      <c r="AG8" s="12">
        <v>934314</v>
      </c>
      <c r="AH8" s="12">
        <f t="shared" si="1"/>
        <v>552397.72499999998</v>
      </c>
      <c r="AI8" s="12"/>
      <c r="AJ8" s="12"/>
      <c r="AK8" s="12"/>
      <c r="AL8" s="12">
        <f t="shared" si="8"/>
        <v>934314</v>
      </c>
      <c r="AM8" s="12">
        <f t="shared" si="8"/>
        <v>552397.72499999998</v>
      </c>
      <c r="AN8" s="12"/>
      <c r="AO8" s="12"/>
      <c r="AP8" s="12"/>
      <c r="AQ8" s="12">
        <v>0.58375500963685867</v>
      </c>
      <c r="AR8" s="12">
        <v>228809</v>
      </c>
      <c r="AS8" s="12">
        <f t="shared" si="2"/>
        <v>133568.4</v>
      </c>
      <c r="AT8" s="12">
        <v>0.34657431889206219</v>
      </c>
      <c r="AU8" s="12">
        <v>594546</v>
      </c>
      <c r="AV8" s="12">
        <f t="shared" si="11"/>
        <v>206054.375</v>
      </c>
      <c r="AW8" s="12"/>
      <c r="AX8" s="12"/>
      <c r="AY8" s="12"/>
      <c r="AZ8" s="12"/>
      <c r="BA8" s="12"/>
      <c r="BB8" s="12"/>
      <c r="BC8" s="12"/>
      <c r="BD8" s="12"/>
      <c r="BE8" s="12"/>
      <c r="BF8" s="12"/>
      <c r="BG8" s="12"/>
      <c r="BH8" s="12">
        <v>8.3496409850187803</v>
      </c>
      <c r="BI8" s="12">
        <v>13518.230927835051</v>
      </c>
      <c r="BJ8" s="12">
        <f t="shared" si="12"/>
        <v>112872.375</v>
      </c>
      <c r="BK8" s="12"/>
      <c r="BL8" s="12"/>
      <c r="BM8" s="12"/>
      <c r="BN8" s="12"/>
      <c r="BO8" s="12"/>
      <c r="BP8" s="12"/>
      <c r="BQ8" s="12"/>
      <c r="BR8" s="12"/>
      <c r="BS8" s="12"/>
      <c r="BT8" s="12">
        <f t="shared" si="9"/>
        <v>13518.230927835051</v>
      </c>
      <c r="BU8" s="12">
        <f t="shared" si="9"/>
        <v>112872.375</v>
      </c>
      <c r="BV8" s="12">
        <v>3406842.8218750004</v>
      </c>
    </row>
    <row r="9" spans="1:74">
      <c r="A9" s="14">
        <v>1656</v>
      </c>
      <c r="B9" s="12"/>
      <c r="C9" s="12"/>
      <c r="D9" s="12"/>
      <c r="E9" s="12">
        <v>13.459036762576035</v>
      </c>
      <c r="F9" s="12">
        <v>41428</v>
      </c>
      <c r="G9" s="12">
        <f t="shared" si="3"/>
        <v>557580.97499999998</v>
      </c>
      <c r="H9" s="12">
        <v>1.3097231397428157</v>
      </c>
      <c r="I9" s="12">
        <v>175594</v>
      </c>
      <c r="J9" s="12">
        <f t="shared" si="4"/>
        <v>229979.52499999999</v>
      </c>
      <c r="K9" s="12">
        <v>3.1680693273707816</v>
      </c>
      <c r="L9" s="12">
        <v>157427</v>
      </c>
      <c r="M9" s="12">
        <f t="shared" ref="M9:M20" si="13">L9*K9</f>
        <v>498739.65</v>
      </c>
      <c r="N9" s="12"/>
      <c r="O9" s="12"/>
      <c r="P9" s="12"/>
      <c r="Q9" s="12"/>
      <c r="R9" s="12"/>
      <c r="S9" s="12"/>
      <c r="T9" s="12">
        <v>1.4675730188898801</v>
      </c>
      <c r="U9" s="12">
        <v>25781</v>
      </c>
      <c r="V9" s="12">
        <f t="shared" si="5"/>
        <v>37835.5</v>
      </c>
      <c r="W9" s="12">
        <v>1.8039047043306222</v>
      </c>
      <c r="X9" s="12">
        <v>27294</v>
      </c>
      <c r="Y9" s="12">
        <f t="shared" si="6"/>
        <v>49235.775000000001</v>
      </c>
      <c r="Z9" s="12">
        <v>5.8111994694443769</v>
      </c>
      <c r="AA9" s="12">
        <v>41089</v>
      </c>
      <c r="AB9" s="12">
        <f t="shared" si="0"/>
        <v>238776.375</v>
      </c>
      <c r="AC9" s="12">
        <v>2.4739261223961702</v>
      </c>
      <c r="AD9" s="12">
        <v>123664</v>
      </c>
      <c r="AE9" s="12">
        <f t="shared" si="7"/>
        <v>305935.59999999998</v>
      </c>
      <c r="AF9" s="12">
        <v>0.40097450119974537</v>
      </c>
      <c r="AG9" s="12">
        <v>1691609</v>
      </c>
      <c r="AH9" s="12">
        <f t="shared" si="1"/>
        <v>678292.07500000007</v>
      </c>
      <c r="AI9" s="12">
        <v>0.88298086606243698</v>
      </c>
      <c r="AJ9" s="12">
        <v>1986</v>
      </c>
      <c r="AK9" s="12">
        <f>AJ9*AI9</f>
        <v>1753.6</v>
      </c>
      <c r="AL9" s="12">
        <f t="shared" si="8"/>
        <v>1693595</v>
      </c>
      <c r="AM9" s="12">
        <f t="shared" si="8"/>
        <v>680045.67500000005</v>
      </c>
      <c r="AN9" s="12"/>
      <c r="AO9" s="12"/>
      <c r="AP9" s="12"/>
      <c r="AQ9" s="12">
        <v>0.5394688533147729</v>
      </c>
      <c r="AR9" s="12">
        <v>57470</v>
      </c>
      <c r="AS9" s="12">
        <f t="shared" si="2"/>
        <v>31003.274999999998</v>
      </c>
      <c r="AT9" s="12">
        <v>0.26049455096980073</v>
      </c>
      <c r="AU9" s="12">
        <v>1255361</v>
      </c>
      <c r="AV9" s="12">
        <f t="shared" si="11"/>
        <v>327014.7</v>
      </c>
      <c r="AW9" s="12"/>
      <c r="AX9" s="12"/>
      <c r="AY9" s="12"/>
      <c r="AZ9" s="12"/>
      <c r="BA9" s="12"/>
      <c r="BB9" s="12"/>
      <c r="BC9" s="12"/>
      <c r="BD9" s="12"/>
      <c r="BE9" s="12"/>
      <c r="BF9" s="12"/>
      <c r="BG9" s="12"/>
      <c r="BH9" s="12">
        <v>7.5498859995740952</v>
      </c>
      <c r="BI9" s="12">
        <v>66035.9375</v>
      </c>
      <c r="BJ9" s="12">
        <f t="shared" si="12"/>
        <v>498563.8</v>
      </c>
      <c r="BK9" s="12"/>
      <c r="BL9" s="12"/>
      <c r="BM9" s="12"/>
      <c r="BN9" s="12"/>
      <c r="BO9" s="12"/>
      <c r="BP9" s="12"/>
      <c r="BQ9" s="12"/>
      <c r="BR9" s="12"/>
      <c r="BS9" s="12"/>
      <c r="BT9" s="12">
        <f t="shared" si="9"/>
        <v>66035.9375</v>
      </c>
      <c r="BU9" s="12">
        <f t="shared" si="9"/>
        <v>498563.8</v>
      </c>
      <c r="BV9" s="12">
        <v>3612791.8500000006</v>
      </c>
    </row>
    <row r="10" spans="1:74">
      <c r="A10" s="14">
        <v>1657</v>
      </c>
      <c r="B10" s="12"/>
      <c r="C10" s="12"/>
      <c r="D10" s="12"/>
      <c r="E10" s="12">
        <v>13.434166622271944</v>
      </c>
      <c r="F10" s="12">
        <v>56313</v>
      </c>
      <c r="G10" s="12">
        <f t="shared" si="3"/>
        <v>756518.22499999998</v>
      </c>
      <c r="H10" s="12"/>
      <c r="I10" s="12"/>
      <c r="J10" s="12"/>
      <c r="K10" s="12">
        <v>3.2010942738904262</v>
      </c>
      <c r="L10" s="12">
        <f>611113+65.75052</f>
        <v>611178.75052</v>
      </c>
      <c r="M10" s="12">
        <f t="shared" si="13"/>
        <v>1956440.7986130773</v>
      </c>
      <c r="N10" s="12"/>
      <c r="O10" s="12"/>
      <c r="P10" s="12"/>
      <c r="Q10" s="12"/>
      <c r="R10" s="12"/>
      <c r="S10" s="12"/>
      <c r="T10" s="12">
        <v>1.0734427210612936</v>
      </c>
      <c r="U10" s="12">
        <v>40102</v>
      </c>
      <c r="V10" s="12">
        <f t="shared" si="5"/>
        <v>43047.199999999997</v>
      </c>
      <c r="W10" s="12">
        <v>2.0031872423519199</v>
      </c>
      <c r="X10" s="12">
        <v>23045</v>
      </c>
      <c r="Y10" s="12">
        <f t="shared" si="6"/>
        <v>46163.45</v>
      </c>
      <c r="Z10" s="12">
        <v>5.7644827444310325</v>
      </c>
      <c r="AA10" s="12">
        <v>36452</v>
      </c>
      <c r="AB10" s="12">
        <f t="shared" si="0"/>
        <v>210126.92499999999</v>
      </c>
      <c r="AC10" s="12">
        <v>2.4863287509928793</v>
      </c>
      <c r="AD10" s="12">
        <v>143522</v>
      </c>
      <c r="AE10" s="12">
        <f t="shared" si="7"/>
        <v>356842.875</v>
      </c>
      <c r="AF10" s="12">
        <v>0.35863724666676849</v>
      </c>
      <c r="AG10" s="12">
        <v>4910775</v>
      </c>
      <c r="AH10" s="12">
        <f t="shared" si="1"/>
        <v>1761186.825</v>
      </c>
      <c r="AI10" s="12"/>
      <c r="AJ10" s="12"/>
      <c r="AK10" s="12"/>
      <c r="AL10" s="12">
        <f t="shared" si="8"/>
        <v>4910775</v>
      </c>
      <c r="AM10" s="12">
        <f t="shared" si="8"/>
        <v>1761186.825</v>
      </c>
      <c r="AN10" s="12"/>
      <c r="AO10" s="12"/>
      <c r="AP10" s="12"/>
      <c r="AQ10" s="12">
        <v>0.39680095443751467</v>
      </c>
      <c r="AR10" s="12">
        <v>306568</v>
      </c>
      <c r="AS10" s="12">
        <f t="shared" si="2"/>
        <v>121646.47500000001</v>
      </c>
      <c r="AT10" s="12">
        <v>0.2477322068331935</v>
      </c>
      <c r="AU10" s="12">
        <v>803314</v>
      </c>
      <c r="AV10" s="12">
        <f t="shared" si="11"/>
        <v>199006.75</v>
      </c>
      <c r="AW10" s="12"/>
      <c r="AX10" s="12"/>
      <c r="AY10" s="12"/>
      <c r="AZ10" s="12"/>
      <c r="BA10" s="12"/>
      <c r="BB10" s="12"/>
      <c r="BC10" s="12"/>
      <c r="BD10" s="12"/>
      <c r="BE10" s="12"/>
      <c r="BF10" s="12"/>
      <c r="BG10" s="12"/>
      <c r="BH10" s="12">
        <v>6.8450147924464302</v>
      </c>
      <c r="BI10" s="12">
        <v>106135.25</v>
      </c>
      <c r="BJ10" s="12">
        <f t="shared" si="12"/>
        <v>726497.35624999995</v>
      </c>
      <c r="BK10" s="12"/>
      <c r="BL10" s="12"/>
      <c r="BM10" s="12"/>
      <c r="BN10" s="12"/>
      <c r="BO10" s="12"/>
      <c r="BP10" s="12"/>
      <c r="BQ10" s="12"/>
      <c r="BR10" s="12"/>
      <c r="BS10" s="12"/>
      <c r="BT10" s="12">
        <f t="shared" si="9"/>
        <v>106135.25</v>
      </c>
      <c r="BU10" s="12">
        <f t="shared" si="9"/>
        <v>726497.35624999995</v>
      </c>
      <c r="BV10" s="12">
        <v>6642584.0812499998</v>
      </c>
    </row>
    <row r="11" spans="1:74">
      <c r="A11" s="14">
        <v>1658</v>
      </c>
      <c r="B11" s="12"/>
      <c r="C11" s="12"/>
      <c r="D11" s="12"/>
      <c r="E11" s="12">
        <v>10.462113961854341</v>
      </c>
      <c r="F11" s="12">
        <v>29466</v>
      </c>
      <c r="G11" s="12">
        <f t="shared" si="3"/>
        <v>308276.65000000002</v>
      </c>
      <c r="H11" s="12">
        <v>2.2817185550008912</v>
      </c>
      <c r="I11" s="12">
        <v>89744</v>
      </c>
      <c r="J11" s="12">
        <f t="shared" si="4"/>
        <v>204770.55</v>
      </c>
      <c r="K11" s="12">
        <v>3.1978736712040607</v>
      </c>
      <c r="L11" s="12">
        <f>97927+80</f>
        <v>98007</v>
      </c>
      <c r="M11" s="12">
        <f t="shared" si="13"/>
        <v>313414.0048936964</v>
      </c>
      <c r="N11" s="12"/>
      <c r="O11" s="12"/>
      <c r="P11" s="12"/>
      <c r="Q11" s="12"/>
      <c r="R11" s="12"/>
      <c r="S11" s="12"/>
      <c r="T11" s="12">
        <v>1.4068177037317515</v>
      </c>
      <c r="U11" s="12">
        <v>23769</v>
      </c>
      <c r="V11" s="12">
        <f t="shared" si="5"/>
        <v>33438.65</v>
      </c>
      <c r="W11" s="12">
        <v>2.2559560466099136</v>
      </c>
      <c r="X11" s="12">
        <v>33126</v>
      </c>
      <c r="Y11" s="12">
        <f t="shared" si="6"/>
        <v>74730.8</v>
      </c>
      <c r="Z11" s="12">
        <v>5.7681101392139951</v>
      </c>
      <c r="AA11" s="12">
        <v>40585</v>
      </c>
      <c r="AB11" s="12">
        <f t="shared" si="0"/>
        <v>234098.75</v>
      </c>
      <c r="AC11" s="12">
        <v>2.4745802847359886</v>
      </c>
      <c r="AD11" s="12">
        <v>138725</v>
      </c>
      <c r="AE11" s="12">
        <f t="shared" si="7"/>
        <v>343286.15</v>
      </c>
      <c r="AF11" s="12">
        <v>0.48931637410826889</v>
      </c>
      <c r="AG11" s="12">
        <v>1997379</v>
      </c>
      <c r="AH11" s="12">
        <f t="shared" si="1"/>
        <v>977350.25</v>
      </c>
      <c r="AI11" s="12"/>
      <c r="AJ11" s="12"/>
      <c r="AK11" s="12"/>
      <c r="AL11" s="12">
        <f t="shared" si="8"/>
        <v>1997379</v>
      </c>
      <c r="AM11" s="12">
        <f t="shared" si="8"/>
        <v>977350.25</v>
      </c>
      <c r="AN11" s="12"/>
      <c r="AO11" s="12"/>
      <c r="AP11" s="12"/>
      <c r="AQ11" s="12">
        <v>0.48220471473802962</v>
      </c>
      <c r="AR11" s="12">
        <v>329732</v>
      </c>
      <c r="AS11" s="12">
        <f t="shared" si="2"/>
        <v>158998.32499999998</v>
      </c>
      <c r="AT11" s="12">
        <v>0.22565513706431772</v>
      </c>
      <c r="AU11" s="12">
        <v>263380</v>
      </c>
      <c r="AV11" s="12">
        <f t="shared" si="11"/>
        <v>59433.05</v>
      </c>
      <c r="AW11" s="12"/>
      <c r="AX11" s="12"/>
      <c r="AY11" s="12"/>
      <c r="AZ11" s="12"/>
      <c r="BA11" s="12"/>
      <c r="BB11" s="12"/>
      <c r="BC11" s="12"/>
      <c r="BD11" s="12"/>
      <c r="BE11" s="12"/>
      <c r="BF11" s="12"/>
      <c r="BG11" s="12"/>
      <c r="BH11" s="12">
        <v>6.1414427698050931</v>
      </c>
      <c r="BI11" s="12">
        <v>19977.288659793816</v>
      </c>
      <c r="BJ11" s="12">
        <f t="shared" si="12"/>
        <v>122689.37500000001</v>
      </c>
      <c r="BK11" s="12"/>
      <c r="BL11" s="12"/>
      <c r="BM11" s="12"/>
      <c r="BN11" s="12"/>
      <c r="BO11" s="12"/>
      <c r="BP11" s="12"/>
      <c r="BQ11" s="12"/>
      <c r="BR11" s="12"/>
      <c r="BS11" s="12"/>
      <c r="BT11" s="12">
        <f t="shared" si="9"/>
        <v>19977.288659793816</v>
      </c>
      <c r="BU11" s="12">
        <f t="shared" si="9"/>
        <v>122689.37500000001</v>
      </c>
      <c r="BV11" s="12">
        <v>3154972.7749999999</v>
      </c>
    </row>
    <row r="12" spans="1:74">
      <c r="A12" s="14">
        <v>1659</v>
      </c>
      <c r="B12" s="12"/>
      <c r="C12" s="12"/>
      <c r="D12" s="12"/>
      <c r="E12" s="12">
        <v>10.420615409498009</v>
      </c>
      <c r="F12" s="12">
        <v>49463</v>
      </c>
      <c r="G12" s="12">
        <f t="shared" si="3"/>
        <v>515434.9</v>
      </c>
      <c r="H12" s="12">
        <v>2.6657226761259558</v>
      </c>
      <c r="I12" s="12">
        <v>103179</v>
      </c>
      <c r="J12" s="12">
        <f t="shared" si="4"/>
        <v>275046.59999999998</v>
      </c>
      <c r="K12" s="12">
        <v>3.2035202521971726</v>
      </c>
      <c r="L12" s="12">
        <f>5234+4622.462</f>
        <v>9856.4619999999995</v>
      </c>
      <c r="M12" s="12">
        <f>L12*K12</f>
        <v>31575.375632011848</v>
      </c>
      <c r="N12" s="12"/>
      <c r="O12" s="12"/>
      <c r="P12" s="12"/>
      <c r="Q12" s="12">
        <v>0.50175264455170998</v>
      </c>
      <c r="R12" s="12">
        <v>486850</v>
      </c>
      <c r="S12" s="12">
        <f t="shared" ref="S12:S30" si="14">R12*Q12</f>
        <v>244278.27499999999</v>
      </c>
      <c r="T12" s="12">
        <v>1.0495346879603433</v>
      </c>
      <c r="U12" s="12">
        <v>21383.5</v>
      </c>
      <c r="V12" s="12">
        <f t="shared" si="5"/>
        <v>22442.725000000002</v>
      </c>
      <c r="W12" s="12">
        <v>1.7553798808900849</v>
      </c>
      <c r="X12" s="12">
        <v>40131</v>
      </c>
      <c r="Y12" s="12">
        <f t="shared" si="6"/>
        <v>70445.149999999994</v>
      </c>
      <c r="Z12" s="12">
        <v>5.9893125548621384</v>
      </c>
      <c r="AA12" s="12">
        <v>41581.5</v>
      </c>
      <c r="AB12" s="12">
        <f t="shared" si="0"/>
        <v>249044.6</v>
      </c>
      <c r="AC12" s="12">
        <v>2.4827432000120155</v>
      </c>
      <c r="AD12" s="12">
        <v>133162</v>
      </c>
      <c r="AE12" s="12">
        <f t="shared" si="7"/>
        <v>330607.05</v>
      </c>
      <c r="AF12" s="12">
        <v>0.41300880315602656</v>
      </c>
      <c r="AG12" s="12">
        <v>2138892</v>
      </c>
      <c r="AH12" s="12">
        <f t="shared" si="1"/>
        <v>883381.22499999998</v>
      </c>
      <c r="AI12" s="12">
        <v>0.49755187410164742</v>
      </c>
      <c r="AJ12" s="12">
        <v>27133</v>
      </c>
      <c r="AK12" s="12">
        <f>AJ12*AI12</f>
        <v>13500.074999999999</v>
      </c>
      <c r="AL12" s="12">
        <f t="shared" si="8"/>
        <v>2166025</v>
      </c>
      <c r="AM12" s="12">
        <f t="shared" si="8"/>
        <v>896881.29999999993</v>
      </c>
      <c r="AN12" s="12"/>
      <c r="AO12" s="12"/>
      <c r="AP12" s="12"/>
      <c r="AQ12" s="12">
        <v>0.4385741423285382</v>
      </c>
      <c r="AR12" s="12">
        <v>414028</v>
      </c>
      <c r="AS12" s="12">
        <f t="shared" si="2"/>
        <v>181581.97500000001</v>
      </c>
      <c r="AT12" s="12">
        <v>0.24320609924565353</v>
      </c>
      <c r="AU12" s="12">
        <v>946117</v>
      </c>
      <c r="AV12" s="12">
        <f t="shared" si="11"/>
        <v>230101.42499999999</v>
      </c>
      <c r="AW12" s="12"/>
      <c r="AX12" s="12"/>
      <c r="AY12" s="12"/>
      <c r="AZ12" s="12"/>
      <c r="BA12" s="12"/>
      <c r="BB12" s="12"/>
      <c r="BC12" s="12"/>
      <c r="BD12" s="12"/>
      <c r="BE12" s="12"/>
      <c r="BF12" s="12"/>
      <c r="BG12" s="12"/>
      <c r="BH12" s="12">
        <v>5.381901915097532</v>
      </c>
      <c r="BI12" s="12">
        <v>151681.86597938143</v>
      </c>
      <c r="BJ12" s="12">
        <f t="shared" si="12"/>
        <v>816336.92500000005</v>
      </c>
      <c r="BK12" s="12"/>
      <c r="BL12" s="12"/>
      <c r="BM12" s="12"/>
      <c r="BN12" s="12"/>
      <c r="BO12" s="12"/>
      <c r="BP12" s="12"/>
      <c r="BQ12" s="12"/>
      <c r="BR12" s="12"/>
      <c r="BS12" s="12"/>
      <c r="BT12" s="12">
        <f t="shared" si="9"/>
        <v>151681.86597938143</v>
      </c>
      <c r="BU12" s="12">
        <f t="shared" si="9"/>
        <v>816336.92500000005</v>
      </c>
      <c r="BV12" s="12">
        <v>4130321.625</v>
      </c>
    </row>
    <row r="13" spans="1:74">
      <c r="A13" s="14">
        <v>1660</v>
      </c>
      <c r="B13" s="12"/>
      <c r="C13" s="12"/>
      <c r="D13" s="12"/>
      <c r="E13" s="12">
        <v>9.1365928965145677</v>
      </c>
      <c r="F13" s="12">
        <v>24129</v>
      </c>
      <c r="G13" s="12">
        <f t="shared" si="3"/>
        <v>220456.85</v>
      </c>
      <c r="H13" s="12">
        <v>3.23074726371898</v>
      </c>
      <c r="I13" s="12">
        <v>186293</v>
      </c>
      <c r="J13" s="12">
        <f t="shared" si="4"/>
        <v>601865.6</v>
      </c>
      <c r="K13" s="12">
        <v>3.7265861820491217</v>
      </c>
      <c r="L13" s="12">
        <v>163758</v>
      </c>
      <c r="M13" s="12">
        <f t="shared" si="13"/>
        <v>610258.30000000005</v>
      </c>
      <c r="N13" s="12"/>
      <c r="O13" s="12"/>
      <c r="P13" s="12"/>
      <c r="Q13" s="12">
        <v>0.56196424497245856</v>
      </c>
      <c r="R13" s="12">
        <v>61362</v>
      </c>
      <c r="S13" s="12">
        <f t="shared" si="14"/>
        <v>34483.25</v>
      </c>
      <c r="T13" s="12">
        <v>0.9761975209916034</v>
      </c>
      <c r="U13" s="12">
        <v>25010</v>
      </c>
      <c r="V13" s="12">
        <f t="shared" si="5"/>
        <v>24414.7</v>
      </c>
      <c r="W13" s="12">
        <v>1.5343903724525649</v>
      </c>
      <c r="X13" s="12">
        <v>14230</v>
      </c>
      <c r="Y13" s="12">
        <f t="shared" si="6"/>
        <v>21834.375</v>
      </c>
      <c r="Z13" s="12">
        <v>5.8439475356206243</v>
      </c>
      <c r="AA13" s="12">
        <v>73974</v>
      </c>
      <c r="AB13" s="12">
        <f t="shared" si="0"/>
        <v>432300.17500000005</v>
      </c>
      <c r="AC13" s="12">
        <v>2.5166324432737839</v>
      </c>
      <c r="AD13" s="12">
        <v>198938</v>
      </c>
      <c r="AE13" s="12">
        <f t="shared" si="7"/>
        <v>500653.82500000001</v>
      </c>
      <c r="AF13" s="12">
        <v>0.53019131302586908</v>
      </c>
      <c r="AG13" s="12">
        <v>1546131</v>
      </c>
      <c r="AH13" s="12">
        <f t="shared" si="1"/>
        <v>819745.22499999998</v>
      </c>
      <c r="AI13" s="12"/>
      <c r="AJ13" s="12"/>
      <c r="AK13" s="12"/>
      <c r="AL13" s="12">
        <f t="shared" si="8"/>
        <v>1546131</v>
      </c>
      <c r="AM13" s="12">
        <f t="shared" si="8"/>
        <v>819745.22499999998</v>
      </c>
      <c r="AN13" s="12"/>
      <c r="AO13" s="12"/>
      <c r="AP13" s="12"/>
      <c r="AQ13" s="12">
        <v>0.53019131302586908</v>
      </c>
      <c r="AR13" s="12"/>
      <c r="AS13" s="12"/>
      <c r="AT13" s="12">
        <v>0.28057270233196158</v>
      </c>
      <c r="AU13" s="12">
        <v>113724</v>
      </c>
      <c r="AV13" s="12">
        <f t="shared" si="11"/>
        <v>31907.85</v>
      </c>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f t="shared" si="9"/>
        <v>0</v>
      </c>
      <c r="BU13" s="12">
        <f t="shared" si="9"/>
        <v>0</v>
      </c>
      <c r="BV13" s="12">
        <v>3614636.600000001</v>
      </c>
    </row>
    <row r="14" spans="1:74">
      <c r="A14" s="14">
        <v>1661</v>
      </c>
      <c r="B14" s="12"/>
      <c r="C14" s="12"/>
      <c r="D14" s="12"/>
      <c r="E14" s="12">
        <v>13.208332600023466</v>
      </c>
      <c r="F14" s="12">
        <v>68184</v>
      </c>
      <c r="G14" s="12">
        <f t="shared" si="3"/>
        <v>900596.95</v>
      </c>
      <c r="H14" s="12">
        <v>3.9600063344247189</v>
      </c>
      <c r="I14" s="12">
        <v>60779</v>
      </c>
      <c r="J14" s="12">
        <f t="shared" si="4"/>
        <v>240685.22500000001</v>
      </c>
      <c r="K14" s="12">
        <v>3.9538387898219836</v>
      </c>
      <c r="L14" s="12">
        <v>131617</v>
      </c>
      <c r="M14" s="12">
        <f t="shared" si="13"/>
        <v>520392.4</v>
      </c>
      <c r="N14" s="12"/>
      <c r="O14" s="12"/>
      <c r="P14" s="12"/>
      <c r="Q14" s="12">
        <v>0.56695022062879208</v>
      </c>
      <c r="R14" s="12">
        <v>181300</v>
      </c>
      <c r="S14" s="12">
        <f t="shared" si="14"/>
        <v>102788.075</v>
      </c>
      <c r="T14" s="12">
        <v>0.92161074213110017</v>
      </c>
      <c r="U14" s="12">
        <v>43287.5</v>
      </c>
      <c r="V14" s="12">
        <f t="shared" si="5"/>
        <v>39894.224999999999</v>
      </c>
      <c r="W14" s="12">
        <v>1.4379787758292548</v>
      </c>
      <c r="X14" s="12">
        <v>58848</v>
      </c>
      <c r="Y14" s="12">
        <f t="shared" si="6"/>
        <v>84622.174999999988</v>
      </c>
      <c r="Z14" s="12">
        <v>5.6686003762956814</v>
      </c>
      <c r="AA14" s="12">
        <v>86634</v>
      </c>
      <c r="AB14" s="12">
        <f t="shared" si="0"/>
        <v>491093.52500000008</v>
      </c>
      <c r="AC14" s="12">
        <v>2.7095303711809722</v>
      </c>
      <c r="AD14" s="12">
        <v>124279</v>
      </c>
      <c r="AE14" s="12">
        <f t="shared" si="7"/>
        <v>336737.72500000003</v>
      </c>
      <c r="AF14" s="12">
        <v>0.4829675886438406</v>
      </c>
      <c r="AG14" s="12">
        <v>2297960</v>
      </c>
      <c r="AH14" s="12">
        <f t="shared" si="1"/>
        <v>1109840.2</v>
      </c>
      <c r="AI14" s="12">
        <v>0.65651785714285715</v>
      </c>
      <c r="AJ14" s="12">
        <v>2800</v>
      </c>
      <c r="AK14" s="12">
        <f t="shared" ref="AK14:AK15" si="15">AJ14*AI14</f>
        <v>1838.25</v>
      </c>
      <c r="AL14" s="12">
        <f t="shared" si="8"/>
        <v>2300760</v>
      </c>
      <c r="AM14" s="12">
        <f t="shared" si="8"/>
        <v>1111678.45</v>
      </c>
      <c r="AN14" s="12">
        <v>2.0536373916321145</v>
      </c>
      <c r="AO14" s="12">
        <v>5306</v>
      </c>
      <c r="AP14" s="12">
        <f>AO14*AN14</f>
        <v>10896.599999999999</v>
      </c>
      <c r="AQ14" s="12">
        <v>0.34758372012698213</v>
      </c>
      <c r="AR14" s="12">
        <v>515348</v>
      </c>
      <c r="AS14" s="12">
        <f t="shared" si="2"/>
        <v>179126.57499999998</v>
      </c>
      <c r="AT14" s="12">
        <v>0.22508942205358382</v>
      </c>
      <c r="AU14" s="12">
        <v>432220</v>
      </c>
      <c r="AV14" s="12">
        <f t="shared" si="11"/>
        <v>97288.15</v>
      </c>
      <c r="AW14" s="12"/>
      <c r="AX14" s="12"/>
      <c r="AY14" s="12"/>
      <c r="AZ14" s="12"/>
      <c r="BA14" s="12"/>
      <c r="BB14" s="12"/>
      <c r="BC14" s="12"/>
      <c r="BD14" s="12"/>
      <c r="BE14" s="12"/>
      <c r="BF14" s="12"/>
      <c r="BG14" s="12"/>
      <c r="BH14" s="12">
        <v>7.652352928576784</v>
      </c>
      <c r="BI14" s="12">
        <v>93373</v>
      </c>
      <c r="BJ14" s="12">
        <f t="shared" ref="BJ14:BJ25" si="16">BI14*BH14</f>
        <v>714523.15</v>
      </c>
      <c r="BK14" s="12"/>
      <c r="BL14" s="12"/>
      <c r="BM14" s="12"/>
      <c r="BN14" s="12"/>
      <c r="BO14" s="12"/>
      <c r="BP14" s="12"/>
      <c r="BQ14" s="12"/>
      <c r="BR14" s="12"/>
      <c r="BS14" s="12"/>
      <c r="BT14" s="12">
        <f t="shared" si="9"/>
        <v>93373</v>
      </c>
      <c r="BU14" s="12">
        <f t="shared" si="9"/>
        <v>714523.15</v>
      </c>
      <c r="BV14" s="12">
        <v>5366175.3500000015</v>
      </c>
    </row>
    <row r="15" spans="1:74">
      <c r="A15" s="14">
        <v>1662</v>
      </c>
      <c r="B15" s="12"/>
      <c r="C15" s="12"/>
      <c r="D15" s="12"/>
      <c r="E15" s="12">
        <v>12.667382476390348</v>
      </c>
      <c r="F15" s="12">
        <v>47650</v>
      </c>
      <c r="G15" s="12">
        <f t="shared" si="3"/>
        <v>603600.77500000002</v>
      </c>
      <c r="H15" s="12">
        <v>3.7486043230008694</v>
      </c>
      <c r="I15" s="12">
        <v>107009</v>
      </c>
      <c r="J15" s="12">
        <f t="shared" si="4"/>
        <v>401134.4</v>
      </c>
      <c r="K15" s="12">
        <v>4.7230021349975368</v>
      </c>
      <c r="L15" s="12">
        <f>91335+202.3464</f>
        <v>91537.346399999995</v>
      </c>
      <c r="M15" s="12">
        <f t="shared" si="13"/>
        <v>432331.08247920906</v>
      </c>
      <c r="N15" s="12">
        <v>0.48398119268190493</v>
      </c>
      <c r="O15" s="12">
        <v>21481</v>
      </c>
      <c r="P15" s="12">
        <f>O15*N15</f>
        <v>10396.4</v>
      </c>
      <c r="Q15" s="12">
        <v>0.53633086206896541</v>
      </c>
      <c r="R15" s="12">
        <v>145000</v>
      </c>
      <c r="S15" s="12">
        <f t="shared" si="14"/>
        <v>77767.974999999991</v>
      </c>
      <c r="T15" s="12">
        <v>1.1813126748813849</v>
      </c>
      <c r="U15" s="12">
        <v>57539</v>
      </c>
      <c r="V15" s="12">
        <f t="shared" si="5"/>
        <v>67971.55</v>
      </c>
      <c r="W15" s="12">
        <v>1.559178786580294</v>
      </c>
      <c r="X15" s="12">
        <v>39673</v>
      </c>
      <c r="Y15" s="12">
        <f t="shared" si="6"/>
        <v>61857.3</v>
      </c>
      <c r="Z15" s="12">
        <v>5.1420591366505288</v>
      </c>
      <c r="AA15" s="12">
        <v>39451</v>
      </c>
      <c r="AB15" s="12">
        <f t="shared" si="0"/>
        <v>202859.375</v>
      </c>
      <c r="AC15" s="12">
        <v>2.4246132288103759</v>
      </c>
      <c r="AD15" s="12">
        <v>101158</v>
      </c>
      <c r="AE15" s="12">
        <f>AD15*AC15</f>
        <v>245269.02499999999</v>
      </c>
      <c r="AF15" s="12">
        <v>0.47649930191613143</v>
      </c>
      <c r="AG15" s="12">
        <v>2090723</v>
      </c>
      <c r="AH15" s="12">
        <f t="shared" si="1"/>
        <v>996228.05</v>
      </c>
      <c r="AI15" s="12">
        <v>0.75114842903575307</v>
      </c>
      <c r="AJ15" s="12">
        <v>4615</v>
      </c>
      <c r="AK15" s="12">
        <f t="shared" si="15"/>
        <v>3466.5500000000006</v>
      </c>
      <c r="AL15" s="12">
        <f t="shared" si="8"/>
        <v>2095338</v>
      </c>
      <c r="AM15" s="12">
        <f t="shared" si="8"/>
        <v>999694.60000000009</v>
      </c>
      <c r="AN15" s="12">
        <v>1.66837819697612</v>
      </c>
      <c r="AO15" s="12">
        <v>14154</v>
      </c>
      <c r="AP15" s="12">
        <f t="shared" ref="AP15:AP20" si="17">AO15*AN15</f>
        <v>23614.225000000002</v>
      </c>
      <c r="AQ15" s="12">
        <v>0.37853292675906797</v>
      </c>
      <c r="AR15" s="12">
        <v>312694</v>
      </c>
      <c r="AS15" s="12">
        <f t="shared" si="2"/>
        <v>118364.97500000001</v>
      </c>
      <c r="AT15" s="12">
        <v>0.21057737289178877</v>
      </c>
      <c r="AU15" s="12">
        <v>324920</v>
      </c>
      <c r="AV15" s="12">
        <f t="shared" si="11"/>
        <v>68420.800000000003</v>
      </c>
      <c r="AW15" s="12"/>
      <c r="AX15" s="12"/>
      <c r="AY15" s="12"/>
      <c r="AZ15" s="12">
        <v>2.4745622895622894</v>
      </c>
      <c r="BA15" s="12">
        <v>1485</v>
      </c>
      <c r="BB15" s="12">
        <f>BA15*AZ15</f>
        <v>3674.7249999999999</v>
      </c>
      <c r="BC15" s="12"/>
      <c r="BD15" s="12"/>
      <c r="BE15" s="12"/>
      <c r="BF15" s="12">
        <f t="shared" ref="BF15:BF78" si="18">SUM(BD15,BA15)</f>
        <v>1485</v>
      </c>
      <c r="BG15" s="12">
        <f t="shared" ref="BG15:BG78" si="19">SUM(BB15,BE15)</f>
        <v>3674.7249999999999</v>
      </c>
      <c r="BH15" s="12">
        <v>7.6732694917934969</v>
      </c>
      <c r="BI15" s="12">
        <v>36788.519587628864</v>
      </c>
      <c r="BJ15" s="12">
        <f t="shared" si="16"/>
        <v>282288.22500000003</v>
      </c>
      <c r="BK15" s="12"/>
      <c r="BL15" s="12"/>
      <c r="BM15" s="12"/>
      <c r="BN15" s="12"/>
      <c r="BO15" s="12"/>
      <c r="BP15" s="12"/>
      <c r="BQ15" s="12"/>
      <c r="BR15" s="12"/>
      <c r="BS15" s="12"/>
      <c r="BT15" s="12">
        <f t="shared" si="9"/>
        <v>36788.519587628864</v>
      </c>
      <c r="BU15" s="12">
        <f t="shared" si="9"/>
        <v>282288.22500000003</v>
      </c>
      <c r="BV15" s="12">
        <v>3978402.9250000003</v>
      </c>
    </row>
    <row r="16" spans="1:74">
      <c r="A16" s="14">
        <v>1663</v>
      </c>
      <c r="B16" s="12"/>
      <c r="C16" s="12"/>
      <c r="D16" s="12"/>
      <c r="E16" s="12">
        <v>12.780278756808714</v>
      </c>
      <c r="F16" s="12">
        <v>21847</v>
      </c>
      <c r="G16" s="12">
        <f t="shared" si="3"/>
        <v>279210.75</v>
      </c>
      <c r="H16" s="12">
        <v>3.7066939203974214</v>
      </c>
      <c r="I16" s="12">
        <v>202908</v>
      </c>
      <c r="J16" s="12">
        <f t="shared" si="4"/>
        <v>752117.85</v>
      </c>
      <c r="K16" s="12">
        <v>4.5574262600387199</v>
      </c>
      <c r="L16" s="12">
        <v>135849</v>
      </c>
      <c r="M16" s="12">
        <f t="shared" si="13"/>
        <v>619121.80000000005</v>
      </c>
      <c r="N16" s="12"/>
      <c r="O16" s="12"/>
      <c r="P16" s="12"/>
      <c r="Q16" s="12">
        <v>0.51568467824702413</v>
      </c>
      <c r="R16" s="12">
        <v>208514</v>
      </c>
      <c r="S16" s="12">
        <f t="shared" si="14"/>
        <v>107527.47499999999</v>
      </c>
      <c r="T16" s="12">
        <v>1.1051563199283934</v>
      </c>
      <c r="U16" s="12">
        <v>15641</v>
      </c>
      <c r="V16" s="12">
        <f t="shared" si="5"/>
        <v>17285.75</v>
      </c>
      <c r="W16" s="12">
        <v>1.6275335775335775</v>
      </c>
      <c r="X16" s="12">
        <v>9009</v>
      </c>
      <c r="Y16" s="12">
        <f t="shared" si="6"/>
        <v>14662.45</v>
      </c>
      <c r="Z16" s="12">
        <v>4.2691462649089766</v>
      </c>
      <c r="AA16" s="12">
        <v>39825</v>
      </c>
      <c r="AB16" s="12">
        <f t="shared" si="0"/>
        <v>170018.75</v>
      </c>
      <c r="AC16" s="12">
        <v>2.1030985811824419</v>
      </c>
      <c r="AD16" s="12">
        <v>142654</v>
      </c>
      <c r="AE16" s="12">
        <f t="shared" si="7"/>
        <v>300015.42500000005</v>
      </c>
      <c r="AF16" s="12">
        <v>0.53910673364643236</v>
      </c>
      <c r="AG16" s="12">
        <v>1155971</v>
      </c>
      <c r="AH16" s="12">
        <f t="shared" si="1"/>
        <v>623191.75</v>
      </c>
      <c r="AI16" s="12"/>
      <c r="AJ16" s="12"/>
      <c r="AK16" s="12"/>
      <c r="AL16" s="12">
        <f t="shared" si="8"/>
        <v>1155971</v>
      </c>
      <c r="AM16" s="12">
        <f t="shared" si="8"/>
        <v>623191.75</v>
      </c>
      <c r="AN16" s="12">
        <v>0.8396414887794198</v>
      </c>
      <c r="AO16" s="12">
        <v>12789</v>
      </c>
      <c r="AP16" s="12">
        <f t="shared" si="17"/>
        <v>10738.174999999999</v>
      </c>
      <c r="AQ16" s="12">
        <v>0.34561308224667447</v>
      </c>
      <c r="AR16" s="12">
        <v>198391</v>
      </c>
      <c r="AS16" s="12">
        <f t="shared" si="2"/>
        <v>68566.524999999994</v>
      </c>
      <c r="AT16" s="12">
        <v>0.26625875144158523</v>
      </c>
      <c r="AU16" s="12">
        <v>171686</v>
      </c>
      <c r="AV16" s="12">
        <f t="shared" si="11"/>
        <v>45712.9</v>
      </c>
      <c r="AW16" s="12"/>
      <c r="AX16" s="12"/>
      <c r="AY16" s="12"/>
      <c r="AZ16" s="12"/>
      <c r="BA16" s="12"/>
      <c r="BB16" s="12"/>
      <c r="BC16" s="12"/>
      <c r="BD16" s="12"/>
      <c r="BE16" s="12"/>
      <c r="BF16" s="12"/>
      <c r="BG16" s="12"/>
      <c r="BH16" s="12">
        <v>7.7365132379700725</v>
      </c>
      <c r="BI16" s="12">
        <v>28882.865979381444</v>
      </c>
      <c r="BJ16" s="12">
        <f t="shared" si="16"/>
        <v>223452.67499999999</v>
      </c>
      <c r="BK16" s="12"/>
      <c r="BL16" s="12"/>
      <c r="BM16" s="12"/>
      <c r="BN16" s="12"/>
      <c r="BO16" s="12"/>
      <c r="BP16" s="12"/>
      <c r="BQ16" s="12"/>
      <c r="BR16" s="12"/>
      <c r="BS16" s="12"/>
      <c r="BT16" s="12">
        <f t="shared" si="9"/>
        <v>28882.865979381444</v>
      </c>
      <c r="BU16" s="12">
        <f t="shared" si="9"/>
        <v>223452.67499999999</v>
      </c>
      <c r="BV16" s="12">
        <v>3460666.8749999995</v>
      </c>
    </row>
    <row r="17" spans="1:74">
      <c r="A17" s="14">
        <v>1664</v>
      </c>
      <c r="B17" s="12"/>
      <c r="C17" s="12"/>
      <c r="D17" s="12"/>
      <c r="E17" s="12">
        <v>12.935359699750844</v>
      </c>
      <c r="F17" s="12">
        <v>63414</v>
      </c>
      <c r="G17" s="12">
        <f t="shared" si="3"/>
        <v>820282.9</v>
      </c>
      <c r="H17" s="12">
        <v>3.7551153651896474</v>
      </c>
      <c r="I17" s="12">
        <v>162354</v>
      </c>
      <c r="J17" s="12">
        <f t="shared" si="4"/>
        <v>609658</v>
      </c>
      <c r="K17" s="12">
        <v>4.5490085315408484</v>
      </c>
      <c r="L17" s="12">
        <v>135380</v>
      </c>
      <c r="M17" s="12">
        <f t="shared" si="13"/>
        <v>615844.77500000002</v>
      </c>
      <c r="N17" s="12">
        <v>0.71820539419087137</v>
      </c>
      <c r="O17" s="12">
        <v>19762</v>
      </c>
      <c r="P17" s="12">
        <f t="shared" ref="P17:P20" si="20">O17*N17</f>
        <v>14193.174999999999</v>
      </c>
      <c r="Q17" s="12">
        <v>0.50956710421675178</v>
      </c>
      <c r="R17" s="12">
        <v>218794</v>
      </c>
      <c r="S17" s="12">
        <f t="shared" si="14"/>
        <v>111490.22499999999</v>
      </c>
      <c r="T17" s="12">
        <v>1.041644147451902</v>
      </c>
      <c r="U17" s="12">
        <v>34045</v>
      </c>
      <c r="V17" s="12">
        <f t="shared" si="5"/>
        <v>35462.775000000001</v>
      </c>
      <c r="W17" s="12">
        <v>3.2129261363636359</v>
      </c>
      <c r="X17" s="12">
        <v>9802</v>
      </c>
      <c r="Y17" s="12">
        <f t="shared" si="6"/>
        <v>31493.101988636357</v>
      </c>
      <c r="Z17" s="12">
        <v>6.0374370712982186</v>
      </c>
      <c r="AA17" s="12">
        <v>31782</v>
      </c>
      <c r="AB17" s="12">
        <f t="shared" si="0"/>
        <v>191881.82499999998</v>
      </c>
      <c r="AC17" s="12">
        <v>2.4845556552465138</v>
      </c>
      <c r="AD17" s="12">
        <v>90279</v>
      </c>
      <c r="AE17" s="12">
        <f t="shared" si="7"/>
        <v>224303.2</v>
      </c>
      <c r="AF17" s="12">
        <v>0.42529927690913821</v>
      </c>
      <c r="AG17" s="12">
        <v>2996096.5</v>
      </c>
      <c r="AH17" s="12">
        <f t="shared" si="1"/>
        <v>1274237.6749999998</v>
      </c>
      <c r="AI17" s="12">
        <v>1.051112412177986</v>
      </c>
      <c r="AJ17" s="12">
        <v>854</v>
      </c>
      <c r="AK17" s="12">
        <f t="shared" ref="AK17:AK21" si="21">AJ17*AI17</f>
        <v>897.65000000000009</v>
      </c>
      <c r="AL17" s="12">
        <f t="shared" si="8"/>
        <v>2996950.5</v>
      </c>
      <c r="AM17" s="12">
        <f t="shared" si="8"/>
        <v>1275135.3249999997</v>
      </c>
      <c r="AN17" s="12">
        <v>0.58607676265509467</v>
      </c>
      <c r="AO17" s="12">
        <v>47471</v>
      </c>
      <c r="AP17" s="12">
        <f t="shared" si="17"/>
        <v>27821.649999999998</v>
      </c>
      <c r="AQ17" s="12">
        <v>0.30617210632527081</v>
      </c>
      <c r="AR17" s="12">
        <v>772046</v>
      </c>
      <c r="AS17" s="12">
        <f t="shared" si="2"/>
        <v>236378.95000000004</v>
      </c>
      <c r="AT17" s="12">
        <v>0.22543383884821749</v>
      </c>
      <c r="AU17" s="12">
        <v>85919</v>
      </c>
      <c r="AV17" s="12">
        <f t="shared" si="11"/>
        <v>19369.05</v>
      </c>
      <c r="AW17" s="12"/>
      <c r="AX17" s="12"/>
      <c r="AY17" s="12"/>
      <c r="AZ17" s="12">
        <v>6.7277577937649875</v>
      </c>
      <c r="BA17" s="12">
        <v>417</v>
      </c>
      <c r="BB17" s="12">
        <f t="shared" ref="BB17:BB19" si="22">BA17*AZ17</f>
        <v>2805.4749999999999</v>
      </c>
      <c r="BC17" s="12"/>
      <c r="BD17" s="12"/>
      <c r="BE17" s="12"/>
      <c r="BF17" s="12">
        <f t="shared" si="18"/>
        <v>417</v>
      </c>
      <c r="BG17" s="12">
        <f t="shared" si="19"/>
        <v>2805.4749999999999</v>
      </c>
      <c r="BH17" s="12">
        <v>6.6591181725939377</v>
      </c>
      <c r="BI17" s="12">
        <v>77057.3125</v>
      </c>
      <c r="BJ17" s="12">
        <f t="shared" si="16"/>
        <v>513133.75</v>
      </c>
      <c r="BK17" s="12"/>
      <c r="BL17" s="12"/>
      <c r="BM17" s="12"/>
      <c r="BN17" s="12"/>
      <c r="BO17" s="12"/>
      <c r="BP17" s="12"/>
      <c r="BQ17" s="12"/>
      <c r="BR17" s="12"/>
      <c r="BS17" s="12"/>
      <c r="BT17" s="12">
        <f t="shared" si="9"/>
        <v>77057.3125</v>
      </c>
      <c r="BU17" s="12">
        <f t="shared" si="9"/>
        <v>513133.75</v>
      </c>
      <c r="BV17" s="12">
        <v>5026741.1249999981</v>
      </c>
    </row>
    <row r="18" spans="1:74">
      <c r="A18" s="14">
        <v>1665</v>
      </c>
      <c r="B18" s="12"/>
      <c r="C18" s="12"/>
      <c r="D18" s="12"/>
      <c r="E18" s="12">
        <v>13.383635568019274</v>
      </c>
      <c r="F18" s="12">
        <v>53132</v>
      </c>
      <c r="G18" s="12">
        <f t="shared" si="3"/>
        <v>711099.32500000007</v>
      </c>
      <c r="H18" s="12">
        <v>3.4400719397172983</v>
      </c>
      <c r="I18" s="12">
        <v>197735</v>
      </c>
      <c r="J18" s="12">
        <f t="shared" si="4"/>
        <v>680222.625</v>
      </c>
      <c r="K18" s="12">
        <v>6.0774980294789946</v>
      </c>
      <c r="L18" s="12">
        <v>126870</v>
      </c>
      <c r="M18" s="12">
        <f t="shared" si="13"/>
        <v>771052.17500000005</v>
      </c>
      <c r="N18" s="12">
        <v>0.47368662674650691</v>
      </c>
      <c r="O18" s="12">
        <v>12525</v>
      </c>
      <c r="P18" s="12">
        <f t="shared" si="20"/>
        <v>5932.9249999999993</v>
      </c>
      <c r="Q18" s="12">
        <v>0.6392651308559566</v>
      </c>
      <c r="R18" s="12">
        <v>122845</v>
      </c>
      <c r="S18" s="12">
        <f t="shared" si="14"/>
        <v>78530.524999999994</v>
      </c>
      <c r="T18" s="12">
        <v>0.89318098608738095</v>
      </c>
      <c r="U18" s="12">
        <v>90134</v>
      </c>
      <c r="V18" s="12">
        <f t="shared" si="5"/>
        <v>80505.974999999991</v>
      </c>
      <c r="W18" s="12">
        <v>3.2129261363636359</v>
      </c>
      <c r="X18" s="12">
        <v>2992</v>
      </c>
      <c r="Y18" s="12">
        <f t="shared" si="6"/>
        <v>9613.0749999999989</v>
      </c>
      <c r="Z18" s="12">
        <v>5.2305981617647062</v>
      </c>
      <c r="AA18" s="12">
        <v>68000</v>
      </c>
      <c r="AB18" s="12">
        <f t="shared" si="0"/>
        <v>355680.67500000005</v>
      </c>
      <c r="AC18" s="12">
        <v>2.3896230694646445</v>
      </c>
      <c r="AD18" s="12">
        <v>144390</v>
      </c>
      <c r="AE18" s="12">
        <f t="shared" si="7"/>
        <v>345037.67500000005</v>
      </c>
      <c r="AF18" s="12">
        <v>0.58145315146702858</v>
      </c>
      <c r="AG18" s="12">
        <v>1766939</v>
      </c>
      <c r="AH18" s="12">
        <f t="shared" si="1"/>
        <v>1027392.25</v>
      </c>
      <c r="AI18" s="12">
        <v>1.0068199634178208</v>
      </c>
      <c r="AJ18" s="12">
        <v>3827</v>
      </c>
      <c r="AK18" s="12">
        <f t="shared" si="21"/>
        <v>3853.1</v>
      </c>
      <c r="AL18" s="12">
        <f t="shared" si="8"/>
        <v>1770766</v>
      </c>
      <c r="AM18" s="12">
        <f t="shared" si="8"/>
        <v>1031245.35</v>
      </c>
      <c r="AN18" s="12">
        <v>1.3005968088993545</v>
      </c>
      <c r="AO18" s="12">
        <v>24631</v>
      </c>
      <c r="AP18" s="12">
        <f t="shared" si="17"/>
        <v>32035</v>
      </c>
      <c r="AQ18" s="12">
        <v>0.42411730092290767</v>
      </c>
      <c r="AR18" s="12">
        <v>952533</v>
      </c>
      <c r="AS18" s="12">
        <f t="shared" si="2"/>
        <v>403985.72500000003</v>
      </c>
      <c r="AT18" s="12">
        <v>0.28818754403876845</v>
      </c>
      <c r="AU18" s="12">
        <v>139082</v>
      </c>
      <c r="AV18" s="12">
        <f t="shared" si="11"/>
        <v>40081.699999999997</v>
      </c>
      <c r="AW18" s="12"/>
      <c r="AX18" s="12"/>
      <c r="AY18" s="12"/>
      <c r="AZ18" s="12">
        <v>9.1366500829187398</v>
      </c>
      <c r="BA18" s="12">
        <v>150.75</v>
      </c>
      <c r="BB18" s="12">
        <f t="shared" si="22"/>
        <v>1377.3500000000001</v>
      </c>
      <c r="BC18" s="12"/>
      <c r="BD18" s="12"/>
      <c r="BE18" s="12"/>
      <c r="BF18" s="12">
        <f t="shared" si="18"/>
        <v>150.75</v>
      </c>
      <c r="BG18" s="12">
        <f t="shared" si="19"/>
        <v>1377.3500000000001</v>
      </c>
      <c r="BH18" s="12">
        <v>7.6557920940072677</v>
      </c>
      <c r="BI18" s="12">
        <v>43486</v>
      </c>
      <c r="BJ18" s="12">
        <f t="shared" si="16"/>
        <v>332919.77500000002</v>
      </c>
      <c r="BK18" s="12"/>
      <c r="BL18" s="12"/>
      <c r="BM18" s="12"/>
      <c r="BN18" s="12"/>
      <c r="BO18" s="12"/>
      <c r="BP18" s="12"/>
      <c r="BQ18" s="12"/>
      <c r="BR18" s="12"/>
      <c r="BS18" s="12"/>
      <c r="BT18" s="12">
        <f t="shared" si="9"/>
        <v>43486</v>
      </c>
      <c r="BU18" s="12">
        <f t="shared" si="9"/>
        <v>332919.77500000002</v>
      </c>
      <c r="BV18" s="12">
        <v>5437148.2749999994</v>
      </c>
    </row>
    <row r="19" spans="1:74">
      <c r="A19" s="14">
        <v>1666</v>
      </c>
      <c r="B19" s="12"/>
      <c r="C19" s="12"/>
      <c r="D19" s="12"/>
      <c r="E19" s="12">
        <v>10.512096075458324</v>
      </c>
      <c r="F19" s="12">
        <v>50783</v>
      </c>
      <c r="G19" s="12">
        <f t="shared" si="3"/>
        <v>533835.77500000002</v>
      </c>
      <c r="H19" s="12">
        <v>2.5610715918254146</v>
      </c>
      <c r="I19" s="12">
        <v>194701</v>
      </c>
      <c r="J19" s="12">
        <f t="shared" si="4"/>
        <v>498643.20000000001</v>
      </c>
      <c r="K19" s="12">
        <v>5.4789725940469882</v>
      </c>
      <c r="L19" s="12">
        <v>133949</v>
      </c>
      <c r="M19" s="12">
        <f t="shared" si="13"/>
        <v>733902.9</v>
      </c>
      <c r="N19" s="12">
        <v>1.1226971467086049</v>
      </c>
      <c r="O19" s="12">
        <v>4451</v>
      </c>
      <c r="P19" s="12">
        <f t="shared" si="20"/>
        <v>4997.125</v>
      </c>
      <c r="Q19" s="12">
        <v>0.60588222863985342</v>
      </c>
      <c r="R19" s="12">
        <v>212955</v>
      </c>
      <c r="S19" s="12">
        <f t="shared" si="14"/>
        <v>129025.64999999998</v>
      </c>
      <c r="T19" s="12">
        <v>0.91069778762895148</v>
      </c>
      <c r="U19" s="12">
        <v>48274</v>
      </c>
      <c r="V19" s="12">
        <f t="shared" si="5"/>
        <v>43963.025000000001</v>
      </c>
      <c r="W19" s="12">
        <v>2.8102977667493798</v>
      </c>
      <c r="X19" s="12">
        <v>4030</v>
      </c>
      <c r="Y19" s="12">
        <f t="shared" si="6"/>
        <v>11325.5</v>
      </c>
      <c r="Z19" s="12">
        <v>4.3313823229112485</v>
      </c>
      <c r="AA19" s="12">
        <v>51909</v>
      </c>
      <c r="AB19" s="12">
        <f>AA19*Z19</f>
        <v>224837.72500000001</v>
      </c>
      <c r="AC19" s="12">
        <v>2.2581761446078001</v>
      </c>
      <c r="AD19" s="12">
        <v>114406</v>
      </c>
      <c r="AE19" s="12">
        <f t="shared" si="7"/>
        <v>258348.9</v>
      </c>
      <c r="AF19" s="12">
        <v>0.61052308087093909</v>
      </c>
      <c r="AG19" s="12">
        <v>1663997</v>
      </c>
      <c r="AH19" s="12">
        <f t="shared" si="1"/>
        <v>1015908.5750000001</v>
      </c>
      <c r="AI19" s="12">
        <v>0.82797765274585944</v>
      </c>
      <c r="AJ19" s="12">
        <v>12619</v>
      </c>
      <c r="AK19" s="12">
        <f t="shared" si="21"/>
        <v>10448.25</v>
      </c>
      <c r="AL19" s="12">
        <f t="shared" si="8"/>
        <v>1676616</v>
      </c>
      <c r="AM19" s="12">
        <f t="shared" si="8"/>
        <v>1026356.8250000001</v>
      </c>
      <c r="AN19" s="12">
        <v>0.52151572101903232</v>
      </c>
      <c r="AO19" s="12">
        <v>16761</v>
      </c>
      <c r="AP19" s="12">
        <f t="shared" si="17"/>
        <v>8741.125</v>
      </c>
      <c r="AQ19" s="12">
        <v>0.47449705472614984</v>
      </c>
      <c r="AR19" s="12">
        <v>455815</v>
      </c>
      <c r="AS19" s="12">
        <f t="shared" si="2"/>
        <v>216282.875</v>
      </c>
      <c r="AT19" s="12">
        <v>0.37493541739231395</v>
      </c>
      <c r="AU19" s="12">
        <v>34452</v>
      </c>
      <c r="AV19" s="12">
        <f t="shared" si="11"/>
        <v>12917.275</v>
      </c>
      <c r="AW19" s="12"/>
      <c r="AX19" s="12"/>
      <c r="AY19" s="12"/>
      <c r="AZ19" s="12">
        <v>10.297872340425531</v>
      </c>
      <c r="BA19" s="12">
        <v>235</v>
      </c>
      <c r="BB19" s="12">
        <f t="shared" si="22"/>
        <v>2420</v>
      </c>
      <c r="BC19" s="12"/>
      <c r="BD19" s="12"/>
      <c r="BE19" s="12"/>
      <c r="BF19" s="12">
        <f t="shared" si="18"/>
        <v>235</v>
      </c>
      <c r="BG19" s="12">
        <f t="shared" si="19"/>
        <v>2420</v>
      </c>
      <c r="BH19" s="12">
        <v>8.3901712180836494</v>
      </c>
      <c r="BI19" s="12">
        <v>32491.750515463918</v>
      </c>
      <c r="BJ19" s="12">
        <f t="shared" si="16"/>
        <v>272611.34999999998</v>
      </c>
      <c r="BK19" s="12"/>
      <c r="BL19" s="12"/>
      <c r="BM19" s="12"/>
      <c r="BN19" s="12"/>
      <c r="BO19" s="12"/>
      <c r="BP19" s="12"/>
      <c r="BQ19" s="12"/>
      <c r="BR19" s="12"/>
      <c r="BS19" s="12"/>
      <c r="BT19" s="12">
        <f t="shared" si="9"/>
        <v>32491.750515463918</v>
      </c>
      <c r="BU19" s="12">
        <f t="shared" si="9"/>
        <v>272611.34999999998</v>
      </c>
      <c r="BV19" s="12">
        <v>4366377.05</v>
      </c>
    </row>
    <row r="20" spans="1:74">
      <c r="A20" s="14">
        <v>1667</v>
      </c>
      <c r="B20" s="12"/>
      <c r="C20" s="12"/>
      <c r="D20" s="12"/>
      <c r="E20" s="12">
        <v>14.122527599560719</v>
      </c>
      <c r="F20" s="12">
        <v>17301</v>
      </c>
      <c r="G20" s="12">
        <f t="shared" si="3"/>
        <v>244333.85</v>
      </c>
      <c r="H20" s="12">
        <v>2.7089018529890536</v>
      </c>
      <c r="I20" s="12">
        <v>102591</v>
      </c>
      <c r="J20" s="12">
        <f t="shared" si="4"/>
        <v>277908.95</v>
      </c>
      <c r="K20" s="12">
        <v>6.3778784696859026</v>
      </c>
      <c r="L20" s="12">
        <v>65712</v>
      </c>
      <c r="M20" s="12">
        <f t="shared" si="13"/>
        <v>419103.15</v>
      </c>
      <c r="N20" s="12">
        <v>1.0347624276302656</v>
      </c>
      <c r="O20" s="12">
        <v>5009</v>
      </c>
      <c r="P20" s="12">
        <f t="shared" si="20"/>
        <v>5183.125</v>
      </c>
      <c r="Q20" s="12">
        <v>0.61292193766560465</v>
      </c>
      <c r="R20" s="12">
        <v>193986</v>
      </c>
      <c r="S20" s="12">
        <f t="shared" si="14"/>
        <v>118898.27499999998</v>
      </c>
      <c r="T20" s="12">
        <v>0.96291961130742043</v>
      </c>
      <c r="U20" s="12">
        <v>27168</v>
      </c>
      <c r="V20" s="12">
        <f t="shared" si="5"/>
        <v>26160.6</v>
      </c>
      <c r="W20" s="12">
        <v>2.6604387755102041</v>
      </c>
      <c r="X20" s="12">
        <v>2450</v>
      </c>
      <c r="Y20" s="12">
        <f t="shared" si="6"/>
        <v>6518.0749999999998</v>
      </c>
      <c r="Z20" s="12">
        <v>5.5120992548719911</v>
      </c>
      <c r="AA20" s="12">
        <v>52340</v>
      </c>
      <c r="AB20" s="12">
        <f t="shared" ref="AB20:AB25" si="23">AA20*Z20</f>
        <v>288503.27500000002</v>
      </c>
      <c r="AC20" s="12">
        <v>2.2485917779008751</v>
      </c>
      <c r="AD20" s="12">
        <v>167889</v>
      </c>
      <c r="AE20" s="12">
        <f t="shared" si="7"/>
        <v>377513.82500000001</v>
      </c>
      <c r="AF20" s="12">
        <v>1.1027200781420301</v>
      </c>
      <c r="AG20" s="12">
        <v>600957</v>
      </c>
      <c r="AH20" s="12">
        <f t="shared" si="1"/>
        <v>662687.35</v>
      </c>
      <c r="AI20" s="12">
        <v>1.2934956134042861</v>
      </c>
      <c r="AJ20" s="12">
        <v>20859</v>
      </c>
      <c r="AK20" s="12">
        <f t="shared" si="21"/>
        <v>26981.025000000005</v>
      </c>
      <c r="AL20" s="12">
        <f t="shared" si="8"/>
        <v>621816</v>
      </c>
      <c r="AM20" s="12">
        <f t="shared" si="8"/>
        <v>689668.375</v>
      </c>
      <c r="AN20" s="12">
        <v>1.5408192005752983</v>
      </c>
      <c r="AO20" s="12">
        <v>33374</v>
      </c>
      <c r="AP20" s="12">
        <f t="shared" si="17"/>
        <v>51423.3</v>
      </c>
      <c r="AQ20" s="12">
        <v>0.46106453240463308</v>
      </c>
      <c r="AR20" s="12">
        <v>549011</v>
      </c>
      <c r="AS20" s="12">
        <f t="shared" si="2"/>
        <v>253129.5</v>
      </c>
      <c r="AT20" s="12">
        <v>0.35365655515967276</v>
      </c>
      <c r="AU20" s="12">
        <v>121248</v>
      </c>
      <c r="AV20" s="12">
        <f t="shared" si="11"/>
        <v>42880.15</v>
      </c>
      <c r="AW20" s="12"/>
      <c r="AX20" s="12"/>
      <c r="AY20" s="12"/>
      <c r="AZ20" s="12"/>
      <c r="BA20" s="12"/>
      <c r="BB20" s="12"/>
      <c r="BC20" s="12"/>
      <c r="BD20" s="12"/>
      <c r="BE20" s="12"/>
      <c r="BF20" s="12"/>
      <c r="BG20" s="12"/>
      <c r="BH20" s="12">
        <v>7.8492406456032091</v>
      </c>
      <c r="BI20" s="12">
        <v>50792.808247422683</v>
      </c>
      <c r="BJ20" s="12">
        <f t="shared" si="16"/>
        <v>398684.97500000003</v>
      </c>
      <c r="BK20" s="12"/>
      <c r="BL20" s="12"/>
      <c r="BM20" s="12"/>
      <c r="BN20" s="12"/>
      <c r="BO20" s="12"/>
      <c r="BP20" s="12"/>
      <c r="BQ20" s="12"/>
      <c r="BR20" s="12"/>
      <c r="BS20" s="12"/>
      <c r="BT20" s="12">
        <f t="shared" ref="BT20:BU83" si="24">SUM(BR20,BO20,BL20,BI20)</f>
        <v>50792.808247422683</v>
      </c>
      <c r="BU20" s="12">
        <f t="shared" si="24"/>
        <v>398684.97500000003</v>
      </c>
      <c r="BV20" s="12">
        <v>3328697.9249999998</v>
      </c>
    </row>
    <row r="21" spans="1:74">
      <c r="A21" s="14">
        <v>1668</v>
      </c>
      <c r="B21" s="12"/>
      <c r="C21" s="12"/>
      <c r="D21" s="12"/>
      <c r="E21" s="12">
        <v>14.002205246835121</v>
      </c>
      <c r="F21" s="12">
        <v>39338</v>
      </c>
      <c r="G21" s="12">
        <f t="shared" si="3"/>
        <v>550818.75</v>
      </c>
      <c r="H21" s="12">
        <v>2.2438294288176763</v>
      </c>
      <c r="I21" s="12">
        <v>127630</v>
      </c>
      <c r="J21" s="12">
        <f t="shared" si="4"/>
        <v>286379.95</v>
      </c>
      <c r="K21" s="12">
        <v>4.8777076186632593</v>
      </c>
      <c r="L21" s="12">
        <v>89202</v>
      </c>
      <c r="M21" s="12">
        <f>L21*K21</f>
        <v>435101.27500000008</v>
      </c>
      <c r="N21" s="12"/>
      <c r="O21" s="12"/>
      <c r="P21" s="12"/>
      <c r="Q21" s="12">
        <v>0.58035685335298448</v>
      </c>
      <c r="R21" s="12">
        <v>135700</v>
      </c>
      <c r="S21" s="12">
        <f t="shared" si="14"/>
        <v>78754.424999999988</v>
      </c>
      <c r="T21" s="12">
        <v>1.293759664450286</v>
      </c>
      <c r="U21" s="12">
        <v>25868</v>
      </c>
      <c r="V21" s="12">
        <f t="shared" si="5"/>
        <v>33466.974999999999</v>
      </c>
      <c r="W21" s="12">
        <v>2.6124490450970952</v>
      </c>
      <c r="X21" s="12">
        <v>31155</v>
      </c>
      <c r="Y21" s="12">
        <f t="shared" si="6"/>
        <v>81390.850000000006</v>
      </c>
      <c r="Z21" s="12">
        <v>5.3673210580264508</v>
      </c>
      <c r="AA21" s="12">
        <v>39999</v>
      </c>
      <c r="AB21" s="12">
        <f t="shared" si="23"/>
        <v>214687.47500000001</v>
      </c>
      <c r="AC21" s="12">
        <v>2.2519269035784468</v>
      </c>
      <c r="AD21" s="12">
        <v>121114</v>
      </c>
      <c r="AE21" s="12">
        <f t="shared" si="7"/>
        <v>272739.875</v>
      </c>
      <c r="AF21" s="12">
        <v>0.65574975787239498</v>
      </c>
      <c r="AG21" s="12">
        <v>1116147</v>
      </c>
      <c r="AH21" s="12">
        <f t="shared" si="1"/>
        <v>731913.125</v>
      </c>
      <c r="AI21" s="12">
        <v>0.69727441121989941</v>
      </c>
      <c r="AJ21" s="12">
        <v>26453</v>
      </c>
      <c r="AK21" s="12">
        <f t="shared" si="21"/>
        <v>18445</v>
      </c>
      <c r="AL21" s="12">
        <f t="shared" si="8"/>
        <v>1142600</v>
      </c>
      <c r="AM21" s="12">
        <f t="shared" si="8"/>
        <v>750358.125</v>
      </c>
      <c r="AN21" s="12"/>
      <c r="AO21" s="12"/>
      <c r="AP21" s="12"/>
      <c r="AQ21" s="12">
        <v>0.31519657105376153</v>
      </c>
      <c r="AR21" s="12">
        <v>759242</v>
      </c>
      <c r="AS21" s="12">
        <f t="shared" si="2"/>
        <v>239310.47500000001</v>
      </c>
      <c r="AT21" s="12">
        <v>0.29915058724832216</v>
      </c>
      <c r="AU21" s="12">
        <v>42912</v>
      </c>
      <c r="AV21" s="12">
        <f t="shared" si="11"/>
        <v>12837.150000000001</v>
      </c>
      <c r="AW21" s="12">
        <v>0.51377520967153789</v>
      </c>
      <c r="AX21" s="12">
        <v>35651</v>
      </c>
      <c r="AY21" s="12">
        <f>AX21*AW21</f>
        <v>18316.599999999999</v>
      </c>
      <c r="AZ21" s="12">
        <v>5.7181568088033021</v>
      </c>
      <c r="BA21" s="12">
        <v>727</v>
      </c>
      <c r="BB21" s="12">
        <f t="shared" ref="BB21:BB22" si="25">BA21*AZ21</f>
        <v>4157.1000000000004</v>
      </c>
      <c r="BC21" s="12"/>
      <c r="BD21" s="12"/>
      <c r="BE21" s="12"/>
      <c r="BF21" s="12">
        <f t="shared" si="18"/>
        <v>727</v>
      </c>
      <c r="BG21" s="12">
        <f t="shared" si="19"/>
        <v>4157.1000000000004</v>
      </c>
      <c r="BH21" s="12">
        <v>6.8546666384992392</v>
      </c>
      <c r="BI21" s="12">
        <v>23668</v>
      </c>
      <c r="BJ21" s="12">
        <f t="shared" si="16"/>
        <v>162236.25</v>
      </c>
      <c r="BK21" s="12"/>
      <c r="BL21" s="12"/>
      <c r="BM21" s="12"/>
      <c r="BN21" s="12"/>
      <c r="BO21" s="12"/>
      <c r="BP21" s="12"/>
      <c r="BQ21" s="12"/>
      <c r="BR21" s="12"/>
      <c r="BS21" s="12"/>
      <c r="BT21" s="12">
        <f t="shared" si="24"/>
        <v>23668</v>
      </c>
      <c r="BU21" s="12">
        <f t="shared" si="24"/>
        <v>162236.25</v>
      </c>
      <c r="BV21" s="12">
        <v>3459073.375</v>
      </c>
    </row>
    <row r="22" spans="1:74">
      <c r="A22" s="14">
        <v>1669</v>
      </c>
      <c r="B22" s="12">
        <v>14.243249999999998</v>
      </c>
      <c r="C22" s="12">
        <v>300</v>
      </c>
      <c r="D22" s="12">
        <f>C22*B22</f>
        <v>4272.9749999999995</v>
      </c>
      <c r="E22" s="12">
        <v>10.236939856828815</v>
      </c>
      <c r="F22" s="12">
        <v>53223</v>
      </c>
      <c r="G22" s="12">
        <f t="shared" si="3"/>
        <v>544840.65</v>
      </c>
      <c r="H22" s="12">
        <v>2.6086652737731075</v>
      </c>
      <c r="I22" s="12">
        <v>136646</v>
      </c>
      <c r="J22" s="12">
        <f t="shared" si="4"/>
        <v>356463.67500000005</v>
      </c>
      <c r="K22" s="12">
        <v>5.572805568779085</v>
      </c>
      <c r="L22" s="12">
        <v>102931</v>
      </c>
      <c r="M22" s="12">
        <f>L22*K22</f>
        <v>573614.44999999995</v>
      </c>
      <c r="N22" s="12"/>
      <c r="O22" s="12"/>
      <c r="P22" s="12"/>
      <c r="Q22" s="12">
        <v>0.54975136363636368</v>
      </c>
      <c r="R22" s="12">
        <v>275000</v>
      </c>
      <c r="S22" s="12">
        <f t="shared" si="14"/>
        <v>151181.625</v>
      </c>
      <c r="T22" s="12">
        <v>1.2505421538461539</v>
      </c>
      <c r="U22" s="12">
        <v>40625</v>
      </c>
      <c r="V22" s="12">
        <f t="shared" si="5"/>
        <v>50803.275000000001</v>
      </c>
      <c r="W22" s="12">
        <v>2.4805380181169365</v>
      </c>
      <c r="X22" s="12">
        <v>7286</v>
      </c>
      <c r="Y22" s="12">
        <f t="shared" si="6"/>
        <v>18073.2</v>
      </c>
      <c r="Z22" s="12">
        <v>5.4944387560720065</v>
      </c>
      <c r="AA22" s="12">
        <v>20998</v>
      </c>
      <c r="AB22" s="12">
        <f t="shared" si="23"/>
        <v>115372.22499999999</v>
      </c>
      <c r="AC22" s="12">
        <v>2.2326002918126981</v>
      </c>
      <c r="AD22" s="12">
        <v>199443</v>
      </c>
      <c r="AE22" s="12">
        <f t="shared" si="7"/>
        <v>445276.49999999994</v>
      </c>
      <c r="AF22" s="12">
        <v>0.64140807719479465</v>
      </c>
      <c r="AG22" s="12">
        <v>2342645</v>
      </c>
      <c r="AH22" s="12">
        <f t="shared" si="1"/>
        <v>1502591.4249999998</v>
      </c>
      <c r="AI22" s="12"/>
      <c r="AJ22" s="12"/>
      <c r="AK22" s="12"/>
      <c r="AL22" s="12">
        <f t="shared" si="8"/>
        <v>2342645</v>
      </c>
      <c r="AM22" s="12">
        <f t="shared" si="8"/>
        <v>1502591.4249999998</v>
      </c>
      <c r="AN22" s="12">
        <v>1.5788755020080321</v>
      </c>
      <c r="AO22" s="12">
        <v>2490</v>
      </c>
      <c r="AP22" s="12">
        <f>AO22*AN22</f>
        <v>3931.3999999999996</v>
      </c>
      <c r="AQ22" s="12">
        <v>0.30159032428819899</v>
      </c>
      <c r="AR22" s="12">
        <v>978574</v>
      </c>
      <c r="AS22" s="12">
        <f t="shared" si="2"/>
        <v>295128.45</v>
      </c>
      <c r="AT22" s="12">
        <v>0.27495008098194579</v>
      </c>
      <c r="AU22" s="12">
        <v>251908</v>
      </c>
      <c r="AV22" s="12">
        <f t="shared" si="11"/>
        <v>69262.125</v>
      </c>
      <c r="AW22" s="12">
        <v>0.52507473253618631</v>
      </c>
      <c r="AX22" s="12">
        <v>6356</v>
      </c>
      <c r="AY22" s="12">
        <f t="shared" ref="AY22:AY25" si="26">AX22*AW22</f>
        <v>3337.375</v>
      </c>
      <c r="AZ22" s="12">
        <v>4.2735578583765106</v>
      </c>
      <c r="BA22" s="12">
        <v>1447.5</v>
      </c>
      <c r="BB22" s="12">
        <f t="shared" si="25"/>
        <v>6185.9749999999995</v>
      </c>
      <c r="BC22" s="12"/>
      <c r="BD22" s="12"/>
      <c r="BE22" s="12"/>
      <c r="BF22" s="12">
        <f t="shared" si="18"/>
        <v>1447.5</v>
      </c>
      <c r="BG22" s="12">
        <f t="shared" si="19"/>
        <v>6185.9749999999995</v>
      </c>
      <c r="BH22" s="12">
        <v>5.1903279481004994</v>
      </c>
      <c r="BI22" s="12">
        <v>62220.808247422683</v>
      </c>
      <c r="BJ22" s="12">
        <f t="shared" si="16"/>
        <v>322946.40000000002</v>
      </c>
      <c r="BK22" s="12"/>
      <c r="BL22" s="12"/>
      <c r="BM22" s="12"/>
      <c r="BN22" s="12"/>
      <c r="BO22" s="12"/>
      <c r="BP22" s="12"/>
      <c r="BQ22" s="12"/>
      <c r="BR22" s="12"/>
      <c r="BS22" s="12"/>
      <c r="BT22" s="12">
        <f t="shared" si="24"/>
        <v>62220.808247422683</v>
      </c>
      <c r="BU22" s="12">
        <f t="shared" si="24"/>
        <v>322946.40000000002</v>
      </c>
      <c r="BV22" s="12">
        <v>4732665.1500000004</v>
      </c>
    </row>
    <row r="23" spans="1:74">
      <c r="A23" s="14">
        <v>1670</v>
      </c>
      <c r="B23" s="12">
        <v>20.082555555555555</v>
      </c>
      <c r="C23" s="12">
        <v>900</v>
      </c>
      <c r="D23" s="12">
        <f t="shared" ref="D23" si="27">C23*B23</f>
        <v>18074.3</v>
      </c>
      <c r="E23" s="12">
        <v>13.843839962608826</v>
      </c>
      <c r="F23" s="12">
        <v>63116.5</v>
      </c>
      <c r="G23" s="12">
        <f t="shared" si="3"/>
        <v>873774.72499999998</v>
      </c>
      <c r="H23" s="12">
        <v>3.3640572013116223</v>
      </c>
      <c r="I23" s="12">
        <v>142724</v>
      </c>
      <c r="J23" s="12">
        <f t="shared" si="4"/>
        <v>480131.7</v>
      </c>
      <c r="K23" s="12">
        <v>4.6258866925924389</v>
      </c>
      <c r="L23" s="12">
        <v>96172</v>
      </c>
      <c r="M23" s="12">
        <f>L23*K23</f>
        <v>444880.77500000002</v>
      </c>
      <c r="N23" s="12"/>
      <c r="O23" s="12"/>
      <c r="P23" s="12"/>
      <c r="Q23" s="12">
        <v>0.5864935947165133</v>
      </c>
      <c r="R23" s="12">
        <v>243627</v>
      </c>
      <c r="S23" s="12">
        <f t="shared" si="14"/>
        <v>142885.67499999999</v>
      </c>
      <c r="T23" s="12">
        <v>1.2518699186991871</v>
      </c>
      <c r="U23" s="12">
        <v>7995</v>
      </c>
      <c r="V23" s="12">
        <f t="shared" si="5"/>
        <v>10008.700000000001</v>
      </c>
      <c r="W23" s="12">
        <v>2.4156819223875621</v>
      </c>
      <c r="X23" s="12">
        <v>23991</v>
      </c>
      <c r="Y23" s="12">
        <f t="shared" si="6"/>
        <v>57954.625</v>
      </c>
      <c r="Z23" s="12">
        <v>5.6226174617271418</v>
      </c>
      <c r="AA23" s="12">
        <v>47292</v>
      </c>
      <c r="AB23" s="12">
        <f t="shared" si="23"/>
        <v>265904.82500000001</v>
      </c>
      <c r="AC23" s="12">
        <v>2.2871694739500934</v>
      </c>
      <c r="AD23" s="12">
        <v>150442</v>
      </c>
      <c r="AE23" s="12">
        <f t="shared" si="7"/>
        <v>344086.35</v>
      </c>
      <c r="AF23" s="12">
        <v>0.46656996822043384</v>
      </c>
      <c r="AG23" s="12">
        <v>3347434</v>
      </c>
      <c r="AH23" s="12">
        <f t="shared" si="1"/>
        <v>1561812.1749999998</v>
      </c>
      <c r="AI23" s="12"/>
      <c r="AJ23" s="12"/>
      <c r="AK23" s="12"/>
      <c r="AL23" s="12">
        <f t="shared" si="8"/>
        <v>3347434</v>
      </c>
      <c r="AM23" s="12">
        <f t="shared" si="8"/>
        <v>1561812.1749999998</v>
      </c>
      <c r="AN23" s="12"/>
      <c r="AO23" s="12"/>
      <c r="AP23" s="12"/>
      <c r="AQ23" s="12">
        <v>0.31388064954200812</v>
      </c>
      <c r="AR23" s="12">
        <v>1871103</v>
      </c>
      <c r="AS23" s="12">
        <f t="shared" si="2"/>
        <v>587303.02500000002</v>
      </c>
      <c r="AT23" s="12">
        <v>0.25805846114045655</v>
      </c>
      <c r="AU23" s="12">
        <v>517968</v>
      </c>
      <c r="AV23" s="12">
        <f t="shared" si="11"/>
        <v>133666.02499999999</v>
      </c>
      <c r="AW23" s="12">
        <v>0.48663633030099707</v>
      </c>
      <c r="AX23" s="12">
        <v>256348</v>
      </c>
      <c r="AY23" s="12">
        <f t="shared" si="26"/>
        <v>124748.25</v>
      </c>
      <c r="AZ23" s="12"/>
      <c r="BA23" s="12"/>
      <c r="BB23" s="12"/>
      <c r="BC23" s="12"/>
      <c r="BD23" s="12"/>
      <c r="BE23" s="12"/>
      <c r="BF23" s="12"/>
      <c r="BG23" s="12"/>
      <c r="BH23" s="12">
        <v>6.1613200716511676</v>
      </c>
      <c r="BI23" s="12">
        <v>111269.90515463917</v>
      </c>
      <c r="BJ23" s="12">
        <f t="shared" si="16"/>
        <v>685569.5</v>
      </c>
      <c r="BK23" s="12"/>
      <c r="BL23" s="12"/>
      <c r="BM23" s="12"/>
      <c r="BN23" s="12"/>
      <c r="BO23" s="12"/>
      <c r="BP23" s="12"/>
      <c r="BQ23" s="12"/>
      <c r="BR23" s="12"/>
      <c r="BS23" s="12"/>
      <c r="BT23" s="12">
        <f t="shared" si="24"/>
        <v>111269.90515463917</v>
      </c>
      <c r="BU23" s="12">
        <f t="shared" si="24"/>
        <v>685569.5</v>
      </c>
      <c r="BV23" s="12">
        <v>6083703.3750000019</v>
      </c>
    </row>
    <row r="24" spans="1:74">
      <c r="A24" s="14">
        <v>1671</v>
      </c>
      <c r="B24" s="12"/>
      <c r="C24" s="12"/>
      <c r="D24" s="12"/>
      <c r="E24" s="12">
        <v>13.965586673988652</v>
      </c>
      <c r="F24" s="12">
        <v>71019</v>
      </c>
      <c r="G24" s="12">
        <f t="shared" si="3"/>
        <v>991822</v>
      </c>
      <c r="H24" s="12">
        <v>3.0377785572513862</v>
      </c>
      <c r="I24" s="12">
        <v>146110</v>
      </c>
      <c r="J24" s="12">
        <f t="shared" si="4"/>
        <v>443849.82500000007</v>
      </c>
      <c r="K24" s="12">
        <v>5.3507580955434433</v>
      </c>
      <c r="L24" s="12">
        <v>155950</v>
      </c>
      <c r="M24" s="12">
        <f t="shared" ref="M24:M25" si="28">L24*K24</f>
        <v>834450.72499999998</v>
      </c>
      <c r="N24" s="12"/>
      <c r="O24" s="12"/>
      <c r="P24" s="12"/>
      <c r="Q24" s="12">
        <v>0.60822791469859228</v>
      </c>
      <c r="R24" s="12">
        <v>85532</v>
      </c>
      <c r="S24" s="12">
        <f t="shared" si="14"/>
        <v>52022.95</v>
      </c>
      <c r="T24" s="12">
        <v>1.0561963119917535</v>
      </c>
      <c r="U24" s="12">
        <v>96041</v>
      </c>
      <c r="V24" s="12">
        <f t="shared" si="5"/>
        <v>101438.15</v>
      </c>
      <c r="W24" s="12">
        <v>2.5878303167420817</v>
      </c>
      <c r="X24" s="12">
        <v>44200</v>
      </c>
      <c r="Y24" s="12">
        <f t="shared" si="6"/>
        <v>114382.10000000002</v>
      </c>
      <c r="Z24" s="12">
        <v>5.9754456153492574</v>
      </c>
      <c r="AA24" s="12">
        <v>58739</v>
      </c>
      <c r="AB24" s="12">
        <f t="shared" si="23"/>
        <v>350991.7</v>
      </c>
      <c r="AC24" s="12">
        <v>2.2634134276749696</v>
      </c>
      <c r="AD24" s="12">
        <v>156170</v>
      </c>
      <c r="AE24" s="12">
        <f t="shared" si="7"/>
        <v>353477.27500000002</v>
      </c>
      <c r="AF24" s="12">
        <v>0.42658418715611157</v>
      </c>
      <c r="AG24" s="12">
        <v>4887577.5</v>
      </c>
      <c r="AH24" s="12">
        <f t="shared" si="1"/>
        <v>2084963.2749999999</v>
      </c>
      <c r="AI24" s="12"/>
      <c r="AJ24" s="12"/>
      <c r="AK24" s="12"/>
      <c r="AL24" s="12">
        <f t="shared" si="8"/>
        <v>4887577.5</v>
      </c>
      <c r="AM24" s="12">
        <f t="shared" si="8"/>
        <v>2084963.2749999999</v>
      </c>
      <c r="AN24" s="12"/>
      <c r="AO24" s="12"/>
      <c r="AP24" s="12"/>
      <c r="AQ24" s="12">
        <v>0.28172061673452264</v>
      </c>
      <c r="AR24" s="12">
        <v>1678064</v>
      </c>
      <c r="AS24" s="12">
        <f t="shared" si="2"/>
        <v>472745.22500000003</v>
      </c>
      <c r="AT24" s="12">
        <v>0.21827525002440962</v>
      </c>
      <c r="AU24" s="12">
        <v>716930</v>
      </c>
      <c r="AV24" s="12">
        <f t="shared" si="11"/>
        <v>156488.07499999998</v>
      </c>
      <c r="AW24" s="12">
        <v>0.47063259746282005</v>
      </c>
      <c r="AX24" s="12">
        <v>120764</v>
      </c>
      <c r="AY24" s="12">
        <f t="shared" si="26"/>
        <v>56835.474999999999</v>
      </c>
      <c r="AZ24" s="12"/>
      <c r="BA24" s="12"/>
      <c r="BB24" s="12"/>
      <c r="BC24" s="12"/>
      <c r="BD24" s="12"/>
      <c r="BE24" s="12"/>
      <c r="BF24" s="12"/>
      <c r="BG24" s="12"/>
      <c r="BH24" s="12">
        <v>6.0565417202528105</v>
      </c>
      <c r="BI24" s="12">
        <v>87122.461855670103</v>
      </c>
      <c r="BJ24" s="12">
        <f t="shared" si="16"/>
        <v>527660.82500000007</v>
      </c>
      <c r="BK24" s="12"/>
      <c r="BL24" s="12"/>
      <c r="BM24" s="12"/>
      <c r="BN24" s="12"/>
      <c r="BO24" s="12"/>
      <c r="BP24" s="12"/>
      <c r="BQ24" s="12"/>
      <c r="BR24" s="12"/>
      <c r="BS24" s="12"/>
      <c r="BT24" s="12">
        <f t="shared" si="24"/>
        <v>87122.461855670103</v>
      </c>
      <c r="BU24" s="12">
        <f t="shared" si="24"/>
        <v>527660.82500000007</v>
      </c>
      <c r="BV24" s="12">
        <v>6943477.7999999989</v>
      </c>
    </row>
    <row r="25" spans="1:74">
      <c r="A25" s="14">
        <v>1672</v>
      </c>
      <c r="B25" s="12"/>
      <c r="C25" s="12"/>
      <c r="D25" s="12"/>
      <c r="E25" s="12">
        <v>8.1851494723715792</v>
      </c>
      <c r="F25" s="12">
        <v>149158</v>
      </c>
      <c r="G25" s="12">
        <f t="shared" si="3"/>
        <v>1220880.5249999999</v>
      </c>
      <c r="H25" s="12">
        <v>3.5750536069018439</v>
      </c>
      <c r="I25" s="12">
        <v>139441</v>
      </c>
      <c r="J25" s="12">
        <f t="shared" si="4"/>
        <v>498509.05000000005</v>
      </c>
      <c r="K25" s="12">
        <v>5.4039365243791213</v>
      </c>
      <c r="L25" s="12">
        <v>153492</v>
      </c>
      <c r="M25" s="12">
        <f t="shared" si="28"/>
        <v>829461.02500000014</v>
      </c>
      <c r="N25" s="12"/>
      <c r="O25" s="12"/>
      <c r="P25" s="12"/>
      <c r="Q25" s="12">
        <v>0.61772737857978421</v>
      </c>
      <c r="R25" s="12">
        <v>184648</v>
      </c>
      <c r="S25" s="12">
        <f t="shared" si="14"/>
        <v>114062.125</v>
      </c>
      <c r="T25" s="12">
        <v>1.2129536428375789</v>
      </c>
      <c r="U25" s="12">
        <v>14604</v>
      </c>
      <c r="V25" s="12">
        <f t="shared" si="5"/>
        <v>17713.975000000002</v>
      </c>
      <c r="W25" s="12">
        <v>2.373704240236532</v>
      </c>
      <c r="X25" s="12">
        <v>84217</v>
      </c>
      <c r="Y25" s="12">
        <f t="shared" si="6"/>
        <v>199906.25000000003</v>
      </c>
      <c r="Z25" s="12">
        <v>5.9754456153492574</v>
      </c>
      <c r="AA25" s="12">
        <v>51519</v>
      </c>
      <c r="AB25" s="12">
        <f t="shared" si="23"/>
        <v>307848.98265717842</v>
      </c>
      <c r="AC25" s="12">
        <v>2.2952738855578727</v>
      </c>
      <c r="AD25" s="12">
        <v>153440</v>
      </c>
      <c r="AE25" s="12">
        <f t="shared" si="7"/>
        <v>352186.82500000001</v>
      </c>
      <c r="AF25" s="12">
        <v>0.41512381535918252</v>
      </c>
      <c r="AG25" s="12">
        <v>3259268.5</v>
      </c>
      <c r="AH25" s="12">
        <f t="shared" si="1"/>
        <v>1352999.9749999999</v>
      </c>
      <c r="AI25" s="12"/>
      <c r="AJ25" s="12"/>
      <c r="AK25" s="12"/>
      <c r="AL25" s="12">
        <f t="shared" si="8"/>
        <v>3259268.5</v>
      </c>
      <c r="AM25" s="12">
        <f t="shared" si="8"/>
        <v>1352999.9749999999</v>
      </c>
      <c r="AN25" s="12"/>
      <c r="AO25" s="12"/>
      <c r="AP25" s="12"/>
      <c r="AQ25" s="12">
        <v>0.28738808228059493</v>
      </c>
      <c r="AR25" s="12">
        <v>1272475</v>
      </c>
      <c r="AS25" s="12">
        <f t="shared" si="2"/>
        <v>365694.15</v>
      </c>
      <c r="AT25" s="12">
        <v>0.18101535226331353</v>
      </c>
      <c r="AU25" s="12">
        <v>580631</v>
      </c>
      <c r="AV25" s="12">
        <f t="shared" si="11"/>
        <v>105103.125</v>
      </c>
      <c r="AW25" s="12">
        <v>0.50845327965106524</v>
      </c>
      <c r="AX25" s="12">
        <v>59610</v>
      </c>
      <c r="AY25" s="12">
        <f t="shared" si="26"/>
        <v>30308.899999999998</v>
      </c>
      <c r="AZ25" s="12"/>
      <c r="BA25" s="12"/>
      <c r="BB25" s="12"/>
      <c r="BC25" s="12"/>
      <c r="BD25" s="12"/>
      <c r="BE25" s="12"/>
      <c r="BF25" s="12"/>
      <c r="BG25" s="12"/>
      <c r="BH25" s="12">
        <v>5.2906918366505709</v>
      </c>
      <c r="BI25" s="12">
        <v>90836.173195876283</v>
      </c>
      <c r="BJ25" s="12">
        <f t="shared" si="16"/>
        <v>480586.20000000007</v>
      </c>
      <c r="BK25" s="12"/>
      <c r="BL25" s="12"/>
      <c r="BM25" s="12"/>
      <c r="BN25" s="12"/>
      <c r="BO25" s="12"/>
      <c r="BP25" s="12"/>
      <c r="BQ25" s="12"/>
      <c r="BR25" s="12"/>
      <c r="BS25" s="12"/>
      <c r="BT25" s="12">
        <f t="shared" si="24"/>
        <v>90836.173195876283</v>
      </c>
      <c r="BU25" s="12">
        <f t="shared" si="24"/>
        <v>480586.20000000007</v>
      </c>
      <c r="BV25" s="12">
        <v>6167279.5999999996</v>
      </c>
    </row>
    <row r="26" spans="1:74">
      <c r="A26" s="14">
        <v>1673</v>
      </c>
      <c r="B26" s="12">
        <v>14.577500000000001</v>
      </c>
      <c r="C26" s="12">
        <v>600</v>
      </c>
      <c r="D26" s="12">
        <f>C26*B26</f>
        <v>8746.5</v>
      </c>
      <c r="E26" s="12">
        <v>8.3858567559219743</v>
      </c>
      <c r="F26" s="12">
        <v>42089</v>
      </c>
      <c r="G26" s="12">
        <f t="shared" si="3"/>
        <v>352952.32499999995</v>
      </c>
      <c r="H26" s="12">
        <v>2.7071520085149996</v>
      </c>
      <c r="I26" s="12">
        <v>50734</v>
      </c>
      <c r="J26" s="12">
        <f t="shared" si="4"/>
        <v>137344.65</v>
      </c>
      <c r="K26" s="12"/>
      <c r="L26" s="12"/>
      <c r="M26" s="12"/>
      <c r="N26" s="12"/>
      <c r="O26" s="12"/>
      <c r="P26" s="12"/>
      <c r="Q26" s="12">
        <v>0.56146290909090901</v>
      </c>
      <c r="R26" s="12">
        <v>275000</v>
      </c>
      <c r="S26" s="12">
        <f t="shared" si="14"/>
        <v>154402.29999999999</v>
      </c>
      <c r="T26" s="12">
        <v>0.7497980776043266</v>
      </c>
      <c r="U26" s="12">
        <v>21171.5</v>
      </c>
      <c r="V26" s="12">
        <f t="shared" si="5"/>
        <v>15874.35</v>
      </c>
      <c r="W26" s="12">
        <v>1.7114053797366473</v>
      </c>
      <c r="X26" s="12">
        <v>62122</v>
      </c>
      <c r="Y26" s="12">
        <f t="shared" si="6"/>
        <v>106315.925</v>
      </c>
      <c r="Z26" s="12"/>
      <c r="AA26" s="12"/>
      <c r="AB26" s="12"/>
      <c r="AC26" s="12"/>
      <c r="AD26" s="12"/>
      <c r="AE26" s="12"/>
      <c r="AF26" s="12">
        <v>0.39698829827864018</v>
      </c>
      <c r="AG26" s="12">
        <v>1327497</v>
      </c>
      <c r="AH26" s="12">
        <f t="shared" si="1"/>
        <v>527000.77500000002</v>
      </c>
      <c r="AI26" s="12">
        <v>0.51139400505597687</v>
      </c>
      <c r="AJ26" s="12">
        <v>22152</v>
      </c>
      <c r="AK26" s="12">
        <f t="shared" ref="AK26:AK30" si="29">AJ26*AI26</f>
        <v>11328.4</v>
      </c>
      <c r="AL26" s="12">
        <f t="shared" si="8"/>
        <v>1349649</v>
      </c>
      <c r="AM26" s="12">
        <f t="shared" si="8"/>
        <v>538329.17500000005</v>
      </c>
      <c r="AN26" s="12"/>
      <c r="AO26" s="12"/>
      <c r="AP26" s="12"/>
      <c r="AQ26" s="12">
        <v>0.27445772926412365</v>
      </c>
      <c r="AR26" s="12">
        <v>862346</v>
      </c>
      <c r="AS26" s="12">
        <f t="shared" si="2"/>
        <v>236677.52499999997</v>
      </c>
      <c r="AT26" s="12">
        <v>0.18044233863533515</v>
      </c>
      <c r="AU26" s="12">
        <v>238652</v>
      </c>
      <c r="AV26" s="12">
        <f t="shared" si="11"/>
        <v>43062.925000000003</v>
      </c>
      <c r="AW26" s="12"/>
      <c r="AX26" s="12"/>
      <c r="AY26" s="12"/>
      <c r="AZ26" s="12"/>
      <c r="BA26" s="12"/>
      <c r="BB26" s="12"/>
      <c r="BC26" s="12"/>
      <c r="BD26" s="12"/>
      <c r="BE26" s="12"/>
      <c r="BF26" s="12"/>
      <c r="BG26" s="12"/>
      <c r="BH26" s="12"/>
      <c r="BI26" s="12"/>
      <c r="BJ26" s="12"/>
      <c r="BK26" s="12">
        <v>5.2271010288137765</v>
      </c>
      <c r="BL26" s="12">
        <v>5364.1875</v>
      </c>
      <c r="BM26" s="12">
        <f t="shared" ref="BM26:BM28" si="30">BL26*BK26</f>
        <v>28039.149999999998</v>
      </c>
      <c r="BN26" s="12"/>
      <c r="BO26" s="12"/>
      <c r="BP26" s="12"/>
      <c r="BQ26" s="12">
        <v>5.2082220078092245</v>
      </c>
      <c r="BR26" s="12">
        <v>9218.8082474226812</v>
      </c>
      <c r="BS26" s="12">
        <f>BR26*BQ26</f>
        <v>48013.599999999999</v>
      </c>
      <c r="BT26" s="12">
        <f t="shared" si="24"/>
        <v>14582.995747422681</v>
      </c>
      <c r="BU26" s="12">
        <f t="shared" si="24"/>
        <v>76052.75</v>
      </c>
      <c r="BV26" s="12">
        <v>1759650.9499999997</v>
      </c>
    </row>
    <row r="27" spans="1:74">
      <c r="A27" s="14">
        <v>1674</v>
      </c>
      <c r="B27" s="12"/>
      <c r="C27" s="12"/>
      <c r="D27" s="12"/>
      <c r="E27" s="12">
        <v>7.6266772141784127</v>
      </c>
      <c r="F27" s="12">
        <v>31287</v>
      </c>
      <c r="G27" s="12">
        <f t="shared" si="3"/>
        <v>238615.85</v>
      </c>
      <c r="H27" s="12">
        <v>2.6719553935432736</v>
      </c>
      <c r="I27" s="12">
        <v>184211</v>
      </c>
      <c r="J27" s="12">
        <f t="shared" si="4"/>
        <v>492203.57499999995</v>
      </c>
      <c r="K27" s="12">
        <v>4.7630703741310629</v>
      </c>
      <c r="L27" s="12">
        <v>128030</v>
      </c>
      <c r="M27" s="12">
        <f>L27*K27</f>
        <v>609815.9</v>
      </c>
      <c r="N27" s="12"/>
      <c r="O27" s="12"/>
      <c r="P27" s="12"/>
      <c r="Q27" s="12">
        <v>0.58427498429259561</v>
      </c>
      <c r="R27" s="12">
        <v>105046</v>
      </c>
      <c r="S27" s="12">
        <f t="shared" si="14"/>
        <v>61375.75</v>
      </c>
      <c r="T27" s="12">
        <v>0.52385538787727615</v>
      </c>
      <c r="U27" s="12">
        <v>80180</v>
      </c>
      <c r="V27" s="12">
        <f t="shared" si="5"/>
        <v>42002.724999999999</v>
      </c>
      <c r="W27" s="12">
        <v>1.7837735954741498</v>
      </c>
      <c r="X27" s="12">
        <v>89265</v>
      </c>
      <c r="Y27" s="12">
        <f t="shared" si="6"/>
        <v>159228.54999999999</v>
      </c>
      <c r="Z27" s="12">
        <v>6.0255074650260587</v>
      </c>
      <c r="AA27" s="12">
        <v>51038</v>
      </c>
      <c r="AB27" s="12">
        <f t="shared" ref="AB27:AB90" si="31">AA27*Z27</f>
        <v>307529.84999999998</v>
      </c>
      <c r="AC27" s="12">
        <v>2.2797517904444229</v>
      </c>
      <c r="AD27" s="12">
        <v>152895</v>
      </c>
      <c r="AE27" s="12">
        <f t="shared" ref="AE27:AE36" si="32">AD27*AC27</f>
        <v>348562.65</v>
      </c>
      <c r="AF27" s="12">
        <v>0.44693222783681857</v>
      </c>
      <c r="AG27" s="12">
        <v>1034407</v>
      </c>
      <c r="AH27" s="12">
        <f t="shared" si="1"/>
        <v>462309.82500000001</v>
      </c>
      <c r="AI27" s="12">
        <v>0.62408928924965357</v>
      </c>
      <c r="AJ27" s="12">
        <v>10102</v>
      </c>
      <c r="AK27" s="12">
        <f t="shared" si="29"/>
        <v>6304.55</v>
      </c>
      <c r="AL27" s="12">
        <f t="shared" si="8"/>
        <v>1044509</v>
      </c>
      <c r="AM27" s="12">
        <f t="shared" si="8"/>
        <v>468614.375</v>
      </c>
      <c r="AN27" s="12"/>
      <c r="AO27" s="12"/>
      <c r="AP27" s="12"/>
      <c r="AQ27" s="12">
        <v>0.26672649802053278</v>
      </c>
      <c r="AR27" s="12">
        <v>536508</v>
      </c>
      <c r="AS27" s="12">
        <f t="shared" si="2"/>
        <v>143100.9</v>
      </c>
      <c r="AT27" s="12">
        <v>0.18298873978174204</v>
      </c>
      <c r="AU27" s="12">
        <v>198664</v>
      </c>
      <c r="AV27" s="12">
        <f t="shared" si="11"/>
        <v>36353.275000000001</v>
      </c>
      <c r="AW27" s="12"/>
      <c r="AX27" s="12"/>
      <c r="AY27" s="12"/>
      <c r="AZ27" s="12"/>
      <c r="BA27" s="12"/>
      <c r="BB27" s="12"/>
      <c r="BC27" s="12"/>
      <c r="BD27" s="12"/>
      <c r="BE27" s="12"/>
      <c r="BF27" s="12"/>
      <c r="BG27" s="12"/>
      <c r="BH27" s="12"/>
      <c r="BI27" s="12"/>
      <c r="BJ27" s="12"/>
      <c r="BK27" s="12">
        <v>6.9999613653161337</v>
      </c>
      <c r="BL27" s="12">
        <v>5063.2886597938141</v>
      </c>
      <c r="BM27" s="12">
        <f t="shared" si="30"/>
        <v>35442.825000000004</v>
      </c>
      <c r="BN27" s="12"/>
      <c r="BO27" s="12"/>
      <c r="BP27" s="12"/>
      <c r="BQ27" s="12"/>
      <c r="BR27" s="12"/>
      <c r="BS27" s="12"/>
      <c r="BT27" s="12">
        <f t="shared" si="24"/>
        <v>5063.2886597938141</v>
      </c>
      <c r="BU27" s="12">
        <f t="shared" si="24"/>
        <v>35442.825000000004</v>
      </c>
      <c r="BV27" s="12">
        <v>3050526.7750000004</v>
      </c>
    </row>
    <row r="28" spans="1:74">
      <c r="A28" s="14">
        <v>1675</v>
      </c>
      <c r="B28" s="12">
        <v>16.422826086956523</v>
      </c>
      <c r="C28" s="12">
        <v>92</v>
      </c>
      <c r="D28" s="12">
        <f t="shared" ref="D28:D41" si="33">C28*B28</f>
        <v>1510.9</v>
      </c>
      <c r="E28" s="12">
        <v>9.3758060240226779</v>
      </c>
      <c r="F28" s="12">
        <v>49037</v>
      </c>
      <c r="G28" s="12">
        <f t="shared" si="3"/>
        <v>459761.40000000008</v>
      </c>
      <c r="H28" s="12">
        <v>3.0758019436908057</v>
      </c>
      <c r="I28" s="12">
        <v>262799</v>
      </c>
      <c r="J28" s="12">
        <f t="shared" si="4"/>
        <v>808317.67500000005</v>
      </c>
      <c r="K28" s="12">
        <v>4.2791429712835454</v>
      </c>
      <c r="L28" s="12">
        <v>127662</v>
      </c>
      <c r="M28" s="12">
        <f t="shared" ref="M28:M29" si="34">L28*K28</f>
        <v>546283.94999999995</v>
      </c>
      <c r="N28" s="12"/>
      <c r="O28" s="12"/>
      <c r="P28" s="12"/>
      <c r="Q28" s="12">
        <v>0.56236524035019197</v>
      </c>
      <c r="R28" s="12">
        <v>245808</v>
      </c>
      <c r="S28" s="12">
        <f t="shared" si="14"/>
        <v>138233.875</v>
      </c>
      <c r="T28" s="12">
        <v>0.92800800366432823</v>
      </c>
      <c r="U28" s="12">
        <v>20740.5</v>
      </c>
      <c r="V28" s="12">
        <f t="shared" si="5"/>
        <v>19247.349999999999</v>
      </c>
      <c r="W28" s="12">
        <v>1.3433425647572377</v>
      </c>
      <c r="X28" s="12">
        <v>48566</v>
      </c>
      <c r="Y28" s="12">
        <f t="shared" si="6"/>
        <v>65240.775000000001</v>
      </c>
      <c r="Z28" s="12">
        <v>5.6597151335885254</v>
      </c>
      <c r="AA28" s="12">
        <v>51726</v>
      </c>
      <c r="AB28" s="12">
        <f t="shared" si="31"/>
        <v>292754.42500000005</v>
      </c>
      <c r="AC28" s="12">
        <v>2.2773795655979194</v>
      </c>
      <c r="AD28" s="12">
        <v>162246</v>
      </c>
      <c r="AE28" s="12">
        <f t="shared" si="32"/>
        <v>369495.72500000003</v>
      </c>
      <c r="AF28" s="12">
        <v>0.40968934228210058</v>
      </c>
      <c r="AG28" s="12">
        <v>1212830</v>
      </c>
      <c r="AH28" s="12">
        <f t="shared" si="1"/>
        <v>496883.52500000002</v>
      </c>
      <c r="AI28" s="12">
        <v>0.72688880041650072</v>
      </c>
      <c r="AJ28" s="12">
        <v>32653</v>
      </c>
      <c r="AK28" s="12">
        <f t="shared" si="29"/>
        <v>23735.1</v>
      </c>
      <c r="AL28" s="12">
        <f t="shared" si="8"/>
        <v>1245483</v>
      </c>
      <c r="AM28" s="12">
        <f t="shared" si="8"/>
        <v>520618.625</v>
      </c>
      <c r="AN28" s="12">
        <v>1.8646685878962534</v>
      </c>
      <c r="AO28" s="12">
        <v>1735</v>
      </c>
      <c r="AP28" s="12">
        <f>AO28*AN28</f>
        <v>3235.2</v>
      </c>
      <c r="AQ28" s="12">
        <v>0.28954611721863838</v>
      </c>
      <c r="AR28" s="12">
        <v>159821</v>
      </c>
      <c r="AS28" s="12">
        <f t="shared" si="2"/>
        <v>46275.55</v>
      </c>
      <c r="AT28" s="12">
        <v>0.18620344065656566</v>
      </c>
      <c r="AU28" s="12">
        <v>126720</v>
      </c>
      <c r="AV28" s="12">
        <f t="shared" si="11"/>
        <v>23595.7</v>
      </c>
      <c r="AW28" s="12">
        <v>0.5822692238348508</v>
      </c>
      <c r="AX28" s="12">
        <v>44372</v>
      </c>
      <c r="AY28" s="12">
        <f t="shared" ref="AY28:AY30" si="35">AX28*AW28</f>
        <v>25836.45</v>
      </c>
      <c r="AZ28" s="12"/>
      <c r="BA28" s="12"/>
      <c r="BB28" s="12"/>
      <c r="BC28" s="12"/>
      <c r="BD28" s="12"/>
      <c r="BE28" s="12"/>
      <c r="BF28" s="12"/>
      <c r="BG28" s="12"/>
      <c r="BH28" s="12"/>
      <c r="BI28" s="12"/>
      <c r="BJ28" s="12"/>
      <c r="BK28" s="12">
        <v>8.0253485622533081</v>
      </c>
      <c r="BL28" s="12">
        <v>3993.5773195876291</v>
      </c>
      <c r="BM28" s="12">
        <f t="shared" si="30"/>
        <v>32049.85</v>
      </c>
      <c r="BN28" s="12"/>
      <c r="BO28" s="12"/>
      <c r="BP28" s="12"/>
      <c r="BQ28" s="12"/>
      <c r="BR28" s="12"/>
      <c r="BS28" s="12"/>
      <c r="BT28" s="12">
        <f t="shared" si="24"/>
        <v>3993.5773195876291</v>
      </c>
      <c r="BU28" s="12">
        <f t="shared" si="24"/>
        <v>32049.85</v>
      </c>
      <c r="BV28" s="12">
        <v>3579172.6750000003</v>
      </c>
    </row>
    <row r="29" spans="1:74">
      <c r="A29" s="14">
        <v>1676</v>
      </c>
      <c r="B29" s="12">
        <v>22.133766233766234</v>
      </c>
      <c r="C29" s="12">
        <v>385</v>
      </c>
      <c r="D29" s="12">
        <f t="shared" si="33"/>
        <v>8521.5</v>
      </c>
      <c r="E29" s="12">
        <v>11.438752945553764</v>
      </c>
      <c r="F29" s="12">
        <v>40315</v>
      </c>
      <c r="G29" s="12">
        <f t="shared" si="3"/>
        <v>461153.32500000001</v>
      </c>
      <c r="H29" s="12">
        <v>3.0022161574192032</v>
      </c>
      <c r="I29" s="12">
        <v>204092</v>
      </c>
      <c r="J29" s="12">
        <f t="shared" si="4"/>
        <v>612728.30000000005</v>
      </c>
      <c r="K29" s="12">
        <v>4.0006804000222846</v>
      </c>
      <c r="L29" s="12">
        <v>143592</v>
      </c>
      <c r="M29" s="12">
        <f t="shared" si="34"/>
        <v>574465.69999999995</v>
      </c>
      <c r="N29" s="12"/>
      <c r="O29" s="12"/>
      <c r="P29" s="12"/>
      <c r="Q29" s="12">
        <v>0.55361058007554564</v>
      </c>
      <c r="R29" s="12">
        <v>216558</v>
      </c>
      <c r="S29" s="12">
        <f t="shared" si="14"/>
        <v>119888.80000000002</v>
      </c>
      <c r="T29" s="12">
        <v>0.77801566032368663</v>
      </c>
      <c r="U29" s="12">
        <v>33396.5</v>
      </c>
      <c r="V29" s="12">
        <f t="shared" si="5"/>
        <v>25983</v>
      </c>
      <c r="W29" s="12"/>
      <c r="X29" s="12"/>
      <c r="Y29" s="12"/>
      <c r="Z29" s="12">
        <v>5.4623298393683637</v>
      </c>
      <c r="AA29" s="12">
        <v>88152</v>
      </c>
      <c r="AB29" s="12">
        <f t="shared" si="31"/>
        <v>481515.3</v>
      </c>
      <c r="AC29" s="12">
        <v>2.5409547400516632</v>
      </c>
      <c r="AD29" s="12">
        <v>386346</v>
      </c>
      <c r="AE29" s="12">
        <f t="shared" si="32"/>
        <v>981687.69999999984</v>
      </c>
      <c r="AF29" s="12">
        <v>0.33705485700971771</v>
      </c>
      <c r="AG29" s="12">
        <v>3055872</v>
      </c>
      <c r="AH29" s="12">
        <f t="shared" si="1"/>
        <v>1029996.5000000001</v>
      </c>
      <c r="AI29" s="12">
        <v>0.73703108470990319</v>
      </c>
      <c r="AJ29" s="12">
        <v>24578</v>
      </c>
      <c r="AK29" s="12">
        <f t="shared" si="29"/>
        <v>18114.75</v>
      </c>
      <c r="AL29" s="12">
        <f t="shared" si="8"/>
        <v>3080450</v>
      </c>
      <c r="AM29" s="12">
        <f t="shared" si="8"/>
        <v>1048111.2500000001</v>
      </c>
      <c r="AN29" s="12"/>
      <c r="AO29" s="12"/>
      <c r="AP29" s="12"/>
      <c r="AQ29" s="12">
        <v>0.24939096253538226</v>
      </c>
      <c r="AR29" s="12">
        <v>1079285</v>
      </c>
      <c r="AS29" s="12">
        <f t="shared" si="2"/>
        <v>269163.92500000005</v>
      </c>
      <c r="AT29" s="12">
        <v>0.19886169513118221</v>
      </c>
      <c r="AU29" s="12">
        <v>241763</v>
      </c>
      <c r="AV29" s="12">
        <f t="shared" si="11"/>
        <v>48077.4</v>
      </c>
      <c r="AW29" s="12">
        <v>0.43959973129031132</v>
      </c>
      <c r="AX29" s="12">
        <v>257527</v>
      </c>
      <c r="AY29" s="12">
        <f t="shared" si="35"/>
        <v>113208.8</v>
      </c>
      <c r="AZ29" s="12"/>
      <c r="BA29" s="12"/>
      <c r="BB29" s="12"/>
      <c r="BC29" s="12"/>
      <c r="BD29" s="12"/>
      <c r="BE29" s="12"/>
      <c r="BF29" s="12"/>
      <c r="BG29" s="12"/>
      <c r="BH29" s="12"/>
      <c r="BI29" s="12"/>
      <c r="BJ29" s="12"/>
      <c r="BK29" s="12"/>
      <c r="BL29" s="12"/>
      <c r="BM29" s="12"/>
      <c r="BN29" s="12"/>
      <c r="BO29" s="12"/>
      <c r="BP29" s="12"/>
      <c r="BQ29" s="12">
        <v>5.3399450334644483</v>
      </c>
      <c r="BR29" s="12">
        <v>37324.115463917529</v>
      </c>
      <c r="BS29" s="12">
        <f t="shared" ref="BS29:BS38" si="36">BR29*BQ29</f>
        <v>199308.72500000003</v>
      </c>
      <c r="BT29" s="12">
        <f t="shared" si="24"/>
        <v>37324.115463917529</v>
      </c>
      <c r="BU29" s="12">
        <f t="shared" si="24"/>
        <v>199308.72500000003</v>
      </c>
      <c r="BV29" s="12">
        <v>5224113.0749999993</v>
      </c>
    </row>
    <row r="30" spans="1:74">
      <c r="A30" s="14">
        <v>1677</v>
      </c>
      <c r="B30" s="12">
        <v>17.433539944903583</v>
      </c>
      <c r="C30" s="12">
        <v>726</v>
      </c>
      <c r="D30" s="12">
        <f t="shared" si="33"/>
        <v>12656.750000000002</v>
      </c>
      <c r="E30" s="12">
        <v>8.4565868317921016</v>
      </c>
      <c r="F30" s="12">
        <v>109977</v>
      </c>
      <c r="G30" s="12">
        <f t="shared" si="3"/>
        <v>930030.04999999993</v>
      </c>
      <c r="H30" s="12">
        <v>3.13662322914973</v>
      </c>
      <c r="I30" s="12">
        <v>190657</v>
      </c>
      <c r="J30" s="12">
        <f t="shared" si="4"/>
        <v>598019.17500000005</v>
      </c>
      <c r="K30" s="12">
        <v>3.7544501434890836</v>
      </c>
      <c r="L30" s="12">
        <v>63071</v>
      </c>
      <c r="M30" s="12">
        <f>L30*K30</f>
        <v>236796.92499999999</v>
      </c>
      <c r="N30" s="12"/>
      <c r="O30" s="12"/>
      <c r="P30" s="12"/>
      <c r="Q30" s="12">
        <v>0.62010759025562801</v>
      </c>
      <c r="R30" s="12">
        <v>173064</v>
      </c>
      <c r="S30" s="12">
        <f t="shared" si="14"/>
        <v>107318.3</v>
      </c>
      <c r="T30" s="12">
        <v>0.62413127789362899</v>
      </c>
      <c r="U30" s="12">
        <v>51311</v>
      </c>
      <c r="V30" s="12">
        <f t="shared" si="5"/>
        <v>32024.799999999996</v>
      </c>
      <c r="W30" s="12">
        <v>1.7264946460440216</v>
      </c>
      <c r="X30" s="12">
        <v>47068</v>
      </c>
      <c r="Y30" s="12">
        <f t="shared" si="6"/>
        <v>81262.650000000009</v>
      </c>
      <c r="Z30" s="12">
        <v>5.0877933720786448</v>
      </c>
      <c r="AA30" s="12">
        <v>40435</v>
      </c>
      <c r="AB30" s="12">
        <f t="shared" si="31"/>
        <v>205724.92499999999</v>
      </c>
      <c r="AC30" s="12">
        <v>2.22006180715035</v>
      </c>
      <c r="AD30" s="12">
        <v>176355</v>
      </c>
      <c r="AE30" s="12">
        <f t="shared" si="32"/>
        <v>391518.99999999994</v>
      </c>
      <c r="AF30" s="12">
        <v>0.28179777243805859</v>
      </c>
      <c r="AG30" s="12">
        <v>2936484</v>
      </c>
      <c r="AH30" s="12">
        <f t="shared" si="1"/>
        <v>827494.65</v>
      </c>
      <c r="AI30" s="12">
        <v>0.67288217639655334</v>
      </c>
      <c r="AJ30" s="12">
        <v>20658</v>
      </c>
      <c r="AK30" s="12">
        <f t="shared" si="29"/>
        <v>13900.4</v>
      </c>
      <c r="AL30" s="12">
        <f t="shared" si="8"/>
        <v>2957142</v>
      </c>
      <c r="AM30" s="12">
        <f t="shared" si="8"/>
        <v>841395.05</v>
      </c>
      <c r="AN30" s="12"/>
      <c r="AO30" s="12"/>
      <c r="AP30" s="12"/>
      <c r="AQ30" s="12">
        <v>0.22511082352375533</v>
      </c>
      <c r="AR30" s="12">
        <v>1247930</v>
      </c>
      <c r="AS30" s="12">
        <f t="shared" si="2"/>
        <v>280922.55</v>
      </c>
      <c r="AT30" s="12">
        <v>0.19770684596839772</v>
      </c>
      <c r="AU30" s="12">
        <v>279157</v>
      </c>
      <c r="AV30" s="12">
        <f t="shared" si="11"/>
        <v>55191.25</v>
      </c>
      <c r="AW30" s="12">
        <v>0.43941409423233141</v>
      </c>
      <c r="AX30" s="12">
        <v>29544</v>
      </c>
      <c r="AY30" s="12">
        <f t="shared" si="35"/>
        <v>12982.05</v>
      </c>
      <c r="AZ30" s="12"/>
      <c r="BA30" s="12"/>
      <c r="BB30" s="12"/>
      <c r="BC30" s="12"/>
      <c r="BD30" s="12"/>
      <c r="BE30" s="12"/>
      <c r="BF30" s="12"/>
      <c r="BG30" s="12"/>
      <c r="BH30" s="12">
        <v>5.182673525478215</v>
      </c>
      <c r="BI30" s="12">
        <v>81501</v>
      </c>
      <c r="BJ30" s="12">
        <f>BI30*BH30</f>
        <v>422393.07500000001</v>
      </c>
      <c r="BK30" s="12"/>
      <c r="BL30" s="12"/>
      <c r="BM30" s="12"/>
      <c r="BN30" s="12"/>
      <c r="BO30" s="12"/>
      <c r="BP30" s="12"/>
      <c r="BQ30" s="12">
        <v>6.8902451466374233</v>
      </c>
      <c r="BR30" s="12">
        <v>14227.461855670103</v>
      </c>
      <c r="BS30" s="12">
        <f t="shared" si="36"/>
        <v>98030.7</v>
      </c>
      <c r="BT30" s="12">
        <f t="shared" si="24"/>
        <v>95728.461855670103</v>
      </c>
      <c r="BU30" s="12">
        <f t="shared" si="24"/>
        <v>520423.77500000002</v>
      </c>
      <c r="BV30" s="12">
        <v>4452274.6749999989</v>
      </c>
    </row>
    <row r="31" spans="1:74">
      <c r="A31" s="14">
        <v>1678</v>
      </c>
      <c r="B31" s="12">
        <v>17.813446838082001</v>
      </c>
      <c r="C31" s="12">
        <v>1439</v>
      </c>
      <c r="D31" s="12">
        <f t="shared" si="33"/>
        <v>25633.55</v>
      </c>
      <c r="E31" s="12">
        <v>7.4599569226118501</v>
      </c>
      <c r="F31" s="12">
        <v>66160</v>
      </c>
      <c r="G31" s="12">
        <f t="shared" si="3"/>
        <v>493550.75</v>
      </c>
      <c r="H31" s="12">
        <v>3.0581847833322238</v>
      </c>
      <c r="I31" s="12">
        <v>150230</v>
      </c>
      <c r="J31" s="12">
        <f t="shared" si="4"/>
        <v>459431.1</v>
      </c>
      <c r="K31" s="12"/>
      <c r="L31" s="12"/>
      <c r="M31" s="12"/>
      <c r="N31" s="12"/>
      <c r="O31" s="12"/>
      <c r="P31" s="12"/>
      <c r="Q31" s="12">
        <v>0.34347070506454819</v>
      </c>
      <c r="R31" s="12">
        <v>2014</v>
      </c>
      <c r="S31" s="12">
        <f>R31*Q31</f>
        <v>691.75</v>
      </c>
      <c r="T31" s="12">
        <v>1.5207317073170732</v>
      </c>
      <c r="U31" s="12">
        <v>123</v>
      </c>
      <c r="V31" s="12">
        <f t="shared" si="5"/>
        <v>187.05</v>
      </c>
      <c r="W31" s="12">
        <v>1.6427698272562263</v>
      </c>
      <c r="X31" s="12">
        <v>80987</v>
      </c>
      <c r="Y31" s="12">
        <f t="shared" si="6"/>
        <v>133043</v>
      </c>
      <c r="Z31" s="12">
        <v>4.4990778896169701</v>
      </c>
      <c r="AA31" s="12">
        <v>29606</v>
      </c>
      <c r="AB31" s="12">
        <f t="shared" si="31"/>
        <v>133199.70000000001</v>
      </c>
      <c r="AC31" s="12">
        <v>2.1257423984320019</v>
      </c>
      <c r="AD31" s="12">
        <v>152041</v>
      </c>
      <c r="AE31" s="12">
        <f t="shared" si="32"/>
        <v>323200</v>
      </c>
      <c r="AF31" s="12">
        <v>0.2590353250560703</v>
      </c>
      <c r="AG31" s="12">
        <v>2635976</v>
      </c>
      <c r="AH31" s="12">
        <f t="shared" si="1"/>
        <v>682810.89999999991</v>
      </c>
      <c r="AI31" s="12"/>
      <c r="AJ31" s="12"/>
      <c r="AK31" s="12"/>
      <c r="AL31" s="12">
        <f t="shared" si="8"/>
        <v>2635976</v>
      </c>
      <c r="AM31" s="12">
        <f t="shared" si="8"/>
        <v>682810.89999999991</v>
      </c>
      <c r="AN31" s="12"/>
      <c r="AO31" s="12"/>
      <c r="AP31" s="12"/>
      <c r="AQ31" s="12">
        <v>0.27997171778578533</v>
      </c>
      <c r="AR31" s="12">
        <v>1177772</v>
      </c>
      <c r="AS31" s="12">
        <f t="shared" si="2"/>
        <v>329742.84999999998</v>
      </c>
      <c r="AT31" s="12">
        <v>0.19971694366150003</v>
      </c>
      <c r="AU31" s="12">
        <v>208969</v>
      </c>
      <c r="AV31" s="12">
        <f t="shared" si="11"/>
        <v>41734.65</v>
      </c>
      <c r="AW31" s="12"/>
      <c r="AX31" s="12"/>
      <c r="AY31" s="12"/>
      <c r="AZ31" s="12"/>
      <c r="BA31" s="12"/>
      <c r="BB31" s="12"/>
      <c r="BC31" s="12"/>
      <c r="BD31" s="12"/>
      <c r="BE31" s="12"/>
      <c r="BF31" s="12"/>
      <c r="BG31" s="12"/>
      <c r="BH31" s="12"/>
      <c r="BI31" s="12"/>
      <c r="BJ31" s="12"/>
      <c r="BK31" s="12"/>
      <c r="BL31" s="12"/>
      <c r="BM31" s="12"/>
      <c r="BN31" s="12"/>
      <c r="BO31" s="12"/>
      <c r="BP31" s="12"/>
      <c r="BQ31" s="12">
        <v>6.4146298960353594</v>
      </c>
      <c r="BR31" s="12">
        <v>43331.346391752581</v>
      </c>
      <c r="BS31" s="12">
        <f t="shared" si="36"/>
        <v>277954.55</v>
      </c>
      <c r="BT31" s="12">
        <f t="shared" si="24"/>
        <v>43331.346391752581</v>
      </c>
      <c r="BU31" s="12">
        <f t="shared" si="24"/>
        <v>277954.55</v>
      </c>
      <c r="BV31" s="12">
        <v>3155186.7250000006</v>
      </c>
    </row>
    <row r="32" spans="1:74">
      <c r="A32" s="14">
        <v>1679</v>
      </c>
      <c r="B32" s="12">
        <v>13.818734335839599</v>
      </c>
      <c r="C32" s="12">
        <v>1596</v>
      </c>
      <c r="D32" s="12">
        <f t="shared" si="33"/>
        <v>22054.7</v>
      </c>
      <c r="E32" s="12">
        <v>8.5850483973341802</v>
      </c>
      <c r="F32" s="12">
        <v>63020</v>
      </c>
      <c r="G32" s="12">
        <f t="shared" si="3"/>
        <v>541029.75</v>
      </c>
      <c r="H32" s="12">
        <v>2.6090317965823888</v>
      </c>
      <c r="I32" s="12">
        <v>278206</v>
      </c>
      <c r="J32" s="12">
        <f t="shared" si="4"/>
        <v>725848.3</v>
      </c>
      <c r="K32" s="12">
        <v>3.6770614389652381</v>
      </c>
      <c r="L32" s="12">
        <v>4948</v>
      </c>
      <c r="M32" s="12">
        <f>L32*K32</f>
        <v>18194.099999999999</v>
      </c>
      <c r="N32" s="12"/>
      <c r="O32" s="12"/>
      <c r="P32" s="12"/>
      <c r="Q32" s="12"/>
      <c r="R32" s="12"/>
      <c r="S32" s="12"/>
      <c r="T32" s="12">
        <v>0.88415523781733296</v>
      </c>
      <c r="U32" s="12">
        <v>6854</v>
      </c>
      <c r="V32" s="12">
        <f t="shared" si="5"/>
        <v>6060</v>
      </c>
      <c r="W32" s="12">
        <v>1.9350033557046979</v>
      </c>
      <c r="X32" s="12">
        <v>29800</v>
      </c>
      <c r="Y32" s="12">
        <f t="shared" si="6"/>
        <v>57663.1</v>
      </c>
      <c r="Z32" s="12">
        <v>5.9072032987434291</v>
      </c>
      <c r="AA32" s="12">
        <v>51171</v>
      </c>
      <c r="AB32" s="12">
        <f t="shared" si="31"/>
        <v>302277.5</v>
      </c>
      <c r="AC32" s="12">
        <v>2.9973358886954484</v>
      </c>
      <c r="AD32" s="12">
        <v>136706</v>
      </c>
      <c r="AE32" s="12">
        <f t="shared" si="32"/>
        <v>409753.8</v>
      </c>
      <c r="AF32" s="12">
        <v>0.32409288675990044</v>
      </c>
      <c r="AG32" s="12">
        <v>1711611</v>
      </c>
      <c r="AH32" s="12">
        <f t="shared" si="1"/>
        <v>554720.94999999995</v>
      </c>
      <c r="AI32" s="12">
        <v>0.66976337982041978</v>
      </c>
      <c r="AJ32" s="12">
        <v>36641</v>
      </c>
      <c r="AK32" s="12">
        <f>AJ32*AI32</f>
        <v>24540.800000000003</v>
      </c>
      <c r="AL32" s="12">
        <f t="shared" si="8"/>
        <v>1748252</v>
      </c>
      <c r="AM32" s="12">
        <f t="shared" si="8"/>
        <v>579261.75</v>
      </c>
      <c r="AN32" s="12"/>
      <c r="AO32" s="12"/>
      <c r="AP32" s="12"/>
      <c r="AQ32" s="12">
        <v>0.23669584555618456</v>
      </c>
      <c r="AR32" s="12">
        <v>641217</v>
      </c>
      <c r="AS32" s="12">
        <f t="shared" si="2"/>
        <v>151773.4</v>
      </c>
      <c r="AT32" s="12"/>
      <c r="AU32" s="12"/>
      <c r="AV32" s="12"/>
      <c r="AW32" s="12"/>
      <c r="AX32" s="12"/>
      <c r="AY32" s="12"/>
      <c r="AZ32" s="12"/>
      <c r="BA32" s="12"/>
      <c r="BB32" s="12"/>
      <c r="BC32" s="12"/>
      <c r="BD32" s="12"/>
      <c r="BE32" s="12"/>
      <c r="BF32" s="12"/>
      <c r="BG32" s="12"/>
      <c r="BH32" s="12"/>
      <c r="BI32" s="12"/>
      <c r="BJ32" s="12"/>
      <c r="BK32" s="12">
        <v>6.4646850443693147</v>
      </c>
      <c r="BL32" s="12">
        <v>18835.577319587628</v>
      </c>
      <c r="BM32" s="12">
        <f t="shared" ref="BM32:BM95" si="37">BL32*BK32</f>
        <v>121766.075</v>
      </c>
      <c r="BN32" s="12"/>
      <c r="BO32" s="12"/>
      <c r="BP32" s="12"/>
      <c r="BQ32" s="12">
        <v>5.4938519036972826</v>
      </c>
      <c r="BR32" s="12">
        <v>55123.17319587629</v>
      </c>
      <c r="BS32" s="12">
        <f t="shared" si="36"/>
        <v>302838.55</v>
      </c>
      <c r="BT32" s="12">
        <f t="shared" si="24"/>
        <v>73958.750515463922</v>
      </c>
      <c r="BU32" s="12">
        <f t="shared" si="24"/>
        <v>424604.625</v>
      </c>
      <c r="BV32" s="12">
        <v>3420259.4000000004</v>
      </c>
    </row>
    <row r="33" spans="1:74">
      <c r="A33" s="14">
        <v>1680</v>
      </c>
      <c r="B33" s="12">
        <v>15.653249656121046</v>
      </c>
      <c r="C33" s="12">
        <v>1454</v>
      </c>
      <c r="D33" s="12">
        <f t="shared" si="33"/>
        <v>22759.825000000001</v>
      </c>
      <c r="E33" s="12">
        <v>10.003450667128979</v>
      </c>
      <c r="F33" s="12">
        <v>74985.5</v>
      </c>
      <c r="G33" s="12">
        <f t="shared" si="3"/>
        <v>750113.75</v>
      </c>
      <c r="H33" s="12">
        <v>3.3514133723243664</v>
      </c>
      <c r="I33" s="12">
        <v>158327</v>
      </c>
      <c r="J33" s="12">
        <f t="shared" si="4"/>
        <v>530619.22499999998</v>
      </c>
      <c r="K33" s="12">
        <v>3.6790556273180357</v>
      </c>
      <c r="L33" s="12">
        <v>180379</v>
      </c>
      <c r="M33" s="12">
        <f>L33*K33</f>
        <v>663624.375</v>
      </c>
      <c r="N33" s="12"/>
      <c r="O33" s="12"/>
      <c r="P33" s="12"/>
      <c r="Q33" s="12">
        <v>0.51574532005553697</v>
      </c>
      <c r="R33" s="12">
        <v>417740</v>
      </c>
      <c r="S33" s="12">
        <f t="shared" ref="S33:S34" si="38">R33*Q33</f>
        <v>215447.45</v>
      </c>
      <c r="T33" s="12">
        <v>1.050129795211999</v>
      </c>
      <c r="U33" s="12">
        <v>1733.5</v>
      </c>
      <c r="V33" s="12">
        <f t="shared" si="5"/>
        <v>1820.4000000000003</v>
      </c>
      <c r="W33" s="12">
        <v>1.5635929341839812</v>
      </c>
      <c r="X33" s="12">
        <v>25349</v>
      </c>
      <c r="Y33" s="12">
        <f t="shared" si="6"/>
        <v>39635.517288629737</v>
      </c>
      <c r="Z33" s="12">
        <v>7.3538761029327073</v>
      </c>
      <c r="AA33" s="12">
        <v>43407</v>
      </c>
      <c r="AB33" s="12">
        <f t="shared" si="31"/>
        <v>319209.7</v>
      </c>
      <c r="AC33" s="12">
        <v>3.0506628497810775</v>
      </c>
      <c r="AD33" s="12">
        <v>110998</v>
      </c>
      <c r="AE33" s="12">
        <f t="shared" si="32"/>
        <v>338617.47500000003</v>
      </c>
      <c r="AF33" s="12">
        <v>0.34693444165691528</v>
      </c>
      <c r="AG33" s="12">
        <v>445237</v>
      </c>
      <c r="AH33" s="12">
        <f t="shared" si="1"/>
        <v>154468.04999999999</v>
      </c>
      <c r="AI33" s="12"/>
      <c r="AJ33" s="12"/>
      <c r="AK33" s="12"/>
      <c r="AL33" s="12">
        <f t="shared" si="8"/>
        <v>445237</v>
      </c>
      <c r="AM33" s="12">
        <f t="shared" si="8"/>
        <v>154468.04999999999</v>
      </c>
      <c r="AN33" s="12"/>
      <c r="AO33" s="12"/>
      <c r="AP33" s="12"/>
      <c r="AQ33" s="12">
        <v>0.25365743079058412</v>
      </c>
      <c r="AR33" s="12">
        <v>502894</v>
      </c>
      <c r="AS33" s="12">
        <f t="shared" si="2"/>
        <v>127562.8</v>
      </c>
      <c r="AT33" s="12">
        <v>0.19942627329320156</v>
      </c>
      <c r="AU33" s="12">
        <v>48673</v>
      </c>
      <c r="AV33" s="12">
        <f>AU33*AT33</f>
        <v>9706.6749999999993</v>
      </c>
      <c r="AW33" s="12">
        <v>0.38865610986547083</v>
      </c>
      <c r="AX33" s="12">
        <v>64224</v>
      </c>
      <c r="AY33" s="12">
        <f t="shared" ref="AY33:AY36" si="39">AX33*AW33</f>
        <v>24961.05</v>
      </c>
      <c r="AZ33" s="12">
        <v>5.5811845286059629</v>
      </c>
      <c r="BA33" s="12">
        <v>620.5</v>
      </c>
      <c r="BB33" s="12">
        <f>BA33*AZ33</f>
        <v>3463.125</v>
      </c>
      <c r="BC33" s="12"/>
      <c r="BD33" s="12"/>
      <c r="BE33" s="12"/>
      <c r="BF33" s="12">
        <f t="shared" si="18"/>
        <v>620.5</v>
      </c>
      <c r="BG33" s="12">
        <f t="shared" si="19"/>
        <v>3463.125</v>
      </c>
      <c r="BH33" s="12"/>
      <c r="BI33" s="12"/>
      <c r="BJ33" s="12"/>
      <c r="BK33" s="12">
        <v>6.5249223936216421</v>
      </c>
      <c r="BL33" s="12">
        <v>21283.057731958765</v>
      </c>
      <c r="BM33" s="12">
        <f t="shared" si="37"/>
        <v>138870.29999999999</v>
      </c>
      <c r="BN33" s="12">
        <v>7.8224871088354044</v>
      </c>
      <c r="BO33" s="12">
        <v>9018.4041237113397</v>
      </c>
      <c r="BP33" s="12">
        <f>BO33*BN33</f>
        <v>70546.350000000006</v>
      </c>
      <c r="BQ33" s="12">
        <v>4.9977637171306624</v>
      </c>
      <c r="BR33" s="12">
        <v>63017.635051546393</v>
      </c>
      <c r="BS33" s="12">
        <f t="shared" si="36"/>
        <v>314947.25</v>
      </c>
      <c r="BT33" s="12">
        <f t="shared" si="24"/>
        <v>93319.096907216488</v>
      </c>
      <c r="BU33" s="12">
        <f t="shared" si="24"/>
        <v>524363.89999999991</v>
      </c>
      <c r="BV33" s="12">
        <v>4001104.5999999996</v>
      </c>
    </row>
    <row r="34" spans="1:74">
      <c r="A34" s="14">
        <v>1681</v>
      </c>
      <c r="B34" s="12">
        <v>14.528226817042606</v>
      </c>
      <c r="C34" s="12">
        <v>1596</v>
      </c>
      <c r="D34" s="12">
        <f t="shared" si="33"/>
        <v>23187.05</v>
      </c>
      <c r="E34" s="12">
        <v>9.2890260721315112</v>
      </c>
      <c r="F34" s="12">
        <v>72146</v>
      </c>
      <c r="G34" s="12">
        <f t="shared" si="3"/>
        <v>670166.07499999995</v>
      </c>
      <c r="H34" s="12">
        <v>3.1770027115927579</v>
      </c>
      <c r="I34" s="12">
        <v>107317</v>
      </c>
      <c r="J34" s="12">
        <f t="shared" si="4"/>
        <v>340946.4</v>
      </c>
      <c r="K34" s="12">
        <v>3.6790554858269897</v>
      </c>
      <c r="L34" s="12">
        <v>245396</v>
      </c>
      <c r="M34" s="12">
        <f t="shared" ref="M34:M97" si="40">L34*K34</f>
        <v>902825.5</v>
      </c>
      <c r="N34" s="12"/>
      <c r="O34" s="12"/>
      <c r="P34" s="12"/>
      <c r="Q34" s="12">
        <v>0.55025049339608323</v>
      </c>
      <c r="R34" s="12">
        <v>13174</v>
      </c>
      <c r="S34" s="12">
        <f t="shared" si="38"/>
        <v>7249.0000000000009</v>
      </c>
      <c r="T34" s="12"/>
      <c r="U34" s="12"/>
      <c r="V34" s="12"/>
      <c r="W34" s="12">
        <v>1.6456283931610081</v>
      </c>
      <c r="X34" s="12">
        <v>24682</v>
      </c>
      <c r="Y34" s="12">
        <f t="shared" si="6"/>
        <v>40617.4</v>
      </c>
      <c r="Z34" s="12">
        <v>7.8345925223983466</v>
      </c>
      <c r="AA34" s="12">
        <v>40628</v>
      </c>
      <c r="AB34" s="12">
        <f t="shared" si="31"/>
        <v>318303.82500000001</v>
      </c>
      <c r="AC34" s="12">
        <v>3.377748017839445</v>
      </c>
      <c r="AD34" s="12">
        <v>100900</v>
      </c>
      <c r="AE34" s="12">
        <f t="shared" si="32"/>
        <v>340814.77500000002</v>
      </c>
      <c r="AF34" s="12">
        <v>0.32848137542631273</v>
      </c>
      <c r="AG34" s="12">
        <v>840932</v>
      </c>
      <c r="AH34" s="12">
        <f t="shared" si="1"/>
        <v>276230.5</v>
      </c>
      <c r="AI34" s="12">
        <v>0.95292343883661246</v>
      </c>
      <c r="AJ34" s="12">
        <v>11690</v>
      </c>
      <c r="AK34" s="12">
        <f>AJ34*AI34</f>
        <v>11139.674999999999</v>
      </c>
      <c r="AL34" s="12">
        <f t="shared" si="8"/>
        <v>852622</v>
      </c>
      <c r="AM34" s="12">
        <f t="shared" si="8"/>
        <v>287370.17499999999</v>
      </c>
      <c r="AN34" s="12">
        <v>2.006854954180985</v>
      </c>
      <c r="AO34" s="12">
        <v>6984</v>
      </c>
      <c r="AP34" s="12">
        <f t="shared" ref="AP34:AP38" si="41">AO34*AN34</f>
        <v>14015.875</v>
      </c>
      <c r="AQ34" s="12">
        <v>0.24809500384807634</v>
      </c>
      <c r="AR34" s="12">
        <v>378111</v>
      </c>
      <c r="AS34" s="12">
        <f t="shared" si="2"/>
        <v>93807.45</v>
      </c>
      <c r="AT34" s="12"/>
      <c r="AU34" s="12"/>
      <c r="AV34" s="12"/>
      <c r="AW34" s="12">
        <v>0.36400112140078594</v>
      </c>
      <c r="AX34" s="12">
        <v>300517</v>
      </c>
      <c r="AY34" s="12">
        <f t="shared" si="39"/>
        <v>109388.52499999999</v>
      </c>
      <c r="AZ34" s="12">
        <v>16.417886178861789</v>
      </c>
      <c r="BA34" s="12">
        <v>399.75</v>
      </c>
      <c r="BB34" s="12">
        <f>BA34*AZ34</f>
        <v>6563.05</v>
      </c>
      <c r="BC34" s="12"/>
      <c r="BD34" s="12"/>
      <c r="BE34" s="12"/>
      <c r="BF34" s="12">
        <f t="shared" si="18"/>
        <v>399.75</v>
      </c>
      <c r="BG34" s="12">
        <f t="shared" si="19"/>
        <v>6563.05</v>
      </c>
      <c r="BH34" s="12"/>
      <c r="BI34" s="12"/>
      <c r="BJ34" s="12"/>
      <c r="BK34" s="12">
        <v>5.9991700783683362</v>
      </c>
      <c r="BL34" s="12">
        <v>46772.519587628864</v>
      </c>
      <c r="BM34" s="12">
        <f t="shared" si="37"/>
        <v>280596.3</v>
      </c>
      <c r="BN34" s="12">
        <v>6.9993268936067272</v>
      </c>
      <c r="BO34" s="12">
        <v>17201.750515463918</v>
      </c>
      <c r="BP34" s="12">
        <f>BO34*BN34</f>
        <v>120400.67499999999</v>
      </c>
      <c r="BQ34" s="12">
        <v>4.7468812255172903</v>
      </c>
      <c r="BR34" s="12">
        <v>53038.692783505154</v>
      </c>
      <c r="BS34" s="12">
        <f t="shared" si="36"/>
        <v>251768.375</v>
      </c>
      <c r="BT34" s="12">
        <f t="shared" si="24"/>
        <v>117012.96288659793</v>
      </c>
      <c r="BU34" s="12">
        <f t="shared" si="24"/>
        <v>652765.35</v>
      </c>
      <c r="BV34" s="12">
        <v>4176202.7749999999</v>
      </c>
    </row>
    <row r="35" spans="1:74">
      <c r="A35" s="14">
        <v>1682</v>
      </c>
      <c r="B35" s="12">
        <v>13.909773182121414</v>
      </c>
      <c r="C35" s="12">
        <v>5996</v>
      </c>
      <c r="D35" s="12">
        <f t="shared" si="33"/>
        <v>83403</v>
      </c>
      <c r="E35" s="12">
        <v>8.2213676896722845</v>
      </c>
      <c r="F35" s="12">
        <v>156157.5</v>
      </c>
      <c r="G35" s="12">
        <f t="shared" si="3"/>
        <v>1283828.2249999999</v>
      </c>
      <c r="H35" s="12">
        <v>2.6547060194257028</v>
      </c>
      <c r="I35" s="12">
        <v>188822</v>
      </c>
      <c r="J35" s="12">
        <f t="shared" si="4"/>
        <v>501266.90000000008</v>
      </c>
      <c r="K35" s="12">
        <v>3.6790542297423277</v>
      </c>
      <c r="L35" s="12">
        <v>157681</v>
      </c>
      <c r="M35" s="12">
        <f t="shared" si="40"/>
        <v>580116.94999999995</v>
      </c>
      <c r="N35" s="12"/>
      <c r="O35" s="12"/>
      <c r="P35" s="12"/>
      <c r="Q35" s="12"/>
      <c r="R35" s="12"/>
      <c r="S35" s="12"/>
      <c r="T35" s="12">
        <v>1.2388217522658611</v>
      </c>
      <c r="U35" s="12">
        <v>662</v>
      </c>
      <c r="V35" s="12">
        <f t="shared" si="5"/>
        <v>820.1</v>
      </c>
      <c r="W35" s="12">
        <v>1.9783835292854457</v>
      </c>
      <c r="X35" s="12">
        <v>18627</v>
      </c>
      <c r="Y35" s="12">
        <f t="shared" si="6"/>
        <v>36851.35</v>
      </c>
      <c r="Z35" s="12">
        <v>7.050870075973827</v>
      </c>
      <c r="AA35" s="12">
        <v>45542</v>
      </c>
      <c r="AB35" s="12">
        <f t="shared" si="31"/>
        <v>321110.72500000003</v>
      </c>
      <c r="AC35" s="12">
        <v>3.9892034444035898</v>
      </c>
      <c r="AD35" s="12">
        <v>100627</v>
      </c>
      <c r="AE35" s="12">
        <f t="shared" si="32"/>
        <v>401421.57500000001</v>
      </c>
      <c r="AF35" s="12">
        <v>0.29075885229796683</v>
      </c>
      <c r="AG35" s="12">
        <v>1872960</v>
      </c>
      <c r="AH35" s="12">
        <f t="shared" si="1"/>
        <v>544579.69999999995</v>
      </c>
      <c r="AI35" s="12"/>
      <c r="AJ35" s="12"/>
      <c r="AK35" s="12"/>
      <c r="AL35" s="12">
        <f t="shared" si="8"/>
        <v>1872960</v>
      </c>
      <c r="AM35" s="12">
        <f t="shared" si="8"/>
        <v>544579.69999999995</v>
      </c>
      <c r="AN35" s="12">
        <v>1.7727523027633161</v>
      </c>
      <c r="AO35" s="12">
        <v>4994</v>
      </c>
      <c r="AP35" s="12">
        <f t="shared" si="41"/>
        <v>8853.125</v>
      </c>
      <c r="AQ35" s="12">
        <v>0.25793135963520175</v>
      </c>
      <c r="AR35" s="12">
        <v>756144</v>
      </c>
      <c r="AS35" s="12">
        <f t="shared" si="2"/>
        <v>195033.25</v>
      </c>
      <c r="AT35" s="12"/>
      <c r="AU35" s="12"/>
      <c r="AV35" s="12"/>
      <c r="AW35" s="12">
        <v>0.46098150555289502</v>
      </c>
      <c r="AX35" s="12">
        <v>43851</v>
      </c>
      <c r="AY35" s="12">
        <f t="shared" si="39"/>
        <v>20214.5</v>
      </c>
      <c r="AZ35" s="12"/>
      <c r="BA35" s="12"/>
      <c r="BB35" s="12"/>
      <c r="BC35" s="12"/>
      <c r="BD35" s="12"/>
      <c r="BE35" s="12"/>
      <c r="BF35" s="12"/>
      <c r="BG35" s="12"/>
      <c r="BH35" s="12"/>
      <c r="BI35" s="12"/>
      <c r="BJ35" s="12"/>
      <c r="BK35" s="12">
        <v>6.511491152005652</v>
      </c>
      <c r="BL35" s="12">
        <v>31137</v>
      </c>
      <c r="BM35" s="12">
        <f t="shared" si="37"/>
        <v>202748.3</v>
      </c>
      <c r="BN35" s="12"/>
      <c r="BO35" s="12"/>
      <c r="BP35" s="12"/>
      <c r="BQ35" s="12">
        <v>4.7224078677976014</v>
      </c>
      <c r="BR35" s="12">
        <v>54704</v>
      </c>
      <c r="BS35" s="12">
        <f t="shared" si="36"/>
        <v>258334.59999999998</v>
      </c>
      <c r="BT35" s="12">
        <f t="shared" si="24"/>
        <v>85841</v>
      </c>
      <c r="BU35" s="12">
        <f t="shared" si="24"/>
        <v>461082.89999999997</v>
      </c>
      <c r="BV35" s="12">
        <v>4901443.3249999983</v>
      </c>
    </row>
    <row r="36" spans="1:74">
      <c r="A36" s="14">
        <v>1683</v>
      </c>
      <c r="B36" s="12">
        <v>17.705166666666667</v>
      </c>
      <c r="C36" s="12">
        <v>600</v>
      </c>
      <c r="D36" s="12">
        <f t="shared" si="33"/>
        <v>10623.1</v>
      </c>
      <c r="E36" s="12">
        <v>6.6747967895011699</v>
      </c>
      <c r="F36" s="12">
        <v>176172</v>
      </c>
      <c r="G36" s="12">
        <f t="shared" si="3"/>
        <v>1175912.3</v>
      </c>
      <c r="H36" s="12">
        <v>2.4983509857382549</v>
      </c>
      <c r="I36" s="12">
        <v>190720</v>
      </c>
      <c r="J36" s="12">
        <f t="shared" si="4"/>
        <v>476485.49999999994</v>
      </c>
      <c r="K36" s="12">
        <v>3.6864653554494056</v>
      </c>
      <c r="L36" s="12">
        <v>171037</v>
      </c>
      <c r="M36" s="12">
        <f t="shared" si="40"/>
        <v>630521.97499999998</v>
      </c>
      <c r="N36" s="12"/>
      <c r="O36" s="12"/>
      <c r="P36" s="12"/>
      <c r="Q36" s="12"/>
      <c r="R36" s="12"/>
      <c r="S36" s="12"/>
      <c r="T36" s="12">
        <v>1.5063018867924527</v>
      </c>
      <c r="U36" s="12">
        <v>1325</v>
      </c>
      <c r="V36" s="12">
        <f t="shared" si="5"/>
        <v>1995.85</v>
      </c>
      <c r="W36" s="12">
        <v>2.7739880882410564</v>
      </c>
      <c r="X36" s="12">
        <v>25521</v>
      </c>
      <c r="Y36" s="12">
        <f t="shared" si="6"/>
        <v>70794.95</v>
      </c>
      <c r="Z36" s="12">
        <v>5.903264884030138</v>
      </c>
      <c r="AA36" s="12">
        <v>40614</v>
      </c>
      <c r="AB36" s="12">
        <f t="shared" si="31"/>
        <v>239755.20000000004</v>
      </c>
      <c r="AC36" s="12">
        <v>3.3951087548387737</v>
      </c>
      <c r="AD36" s="12">
        <v>101007</v>
      </c>
      <c r="AE36" s="12">
        <f t="shared" si="32"/>
        <v>342929.75</v>
      </c>
      <c r="AF36" s="12">
        <v>0.25836821994004477</v>
      </c>
      <c r="AG36" s="12">
        <v>3208729</v>
      </c>
      <c r="AH36" s="12">
        <f t="shared" si="1"/>
        <v>829033.6</v>
      </c>
      <c r="AI36" s="12"/>
      <c r="AJ36" s="12"/>
      <c r="AK36" s="12"/>
      <c r="AL36" s="12">
        <f t="shared" si="8"/>
        <v>3208729</v>
      </c>
      <c r="AM36" s="12">
        <f t="shared" si="8"/>
        <v>829033.6</v>
      </c>
      <c r="AN36" s="12">
        <v>0.87227285408723143</v>
      </c>
      <c r="AO36" s="12">
        <v>10753</v>
      </c>
      <c r="AP36" s="12">
        <f t="shared" si="41"/>
        <v>9379.5499999999993</v>
      </c>
      <c r="AQ36" s="12">
        <v>0.1785884536697212</v>
      </c>
      <c r="AR36" s="12">
        <v>1797766</v>
      </c>
      <c r="AS36" s="12">
        <f t="shared" si="2"/>
        <v>321060.25</v>
      </c>
      <c r="AT36" s="12"/>
      <c r="AU36" s="12"/>
      <c r="AV36" s="12"/>
      <c r="AW36" s="12">
        <v>0.47726344799428394</v>
      </c>
      <c r="AX36" s="12">
        <v>29391</v>
      </c>
      <c r="AY36" s="12">
        <f t="shared" si="39"/>
        <v>14027.25</v>
      </c>
      <c r="AZ36" s="12"/>
      <c r="BA36" s="12"/>
      <c r="BB36" s="12"/>
      <c r="BC36" s="12"/>
      <c r="BD36" s="12"/>
      <c r="BE36" s="12"/>
      <c r="BF36" s="12"/>
      <c r="BG36" s="12"/>
      <c r="BH36" s="12"/>
      <c r="BI36" s="12"/>
      <c r="BJ36" s="12"/>
      <c r="BK36" s="12">
        <v>5.6259777624942684</v>
      </c>
      <c r="BL36" s="12">
        <v>43620</v>
      </c>
      <c r="BM36" s="12">
        <f t="shared" si="37"/>
        <v>245405.15</v>
      </c>
      <c r="BN36" s="12"/>
      <c r="BO36" s="12"/>
      <c r="BP36" s="12"/>
      <c r="BQ36" s="12">
        <v>4.187838542381253</v>
      </c>
      <c r="BR36" s="12">
        <v>72886</v>
      </c>
      <c r="BS36" s="12">
        <f t="shared" si="36"/>
        <v>305234.8</v>
      </c>
      <c r="BT36" s="12">
        <f t="shared" si="24"/>
        <v>116506</v>
      </c>
      <c r="BU36" s="12">
        <f t="shared" si="24"/>
        <v>550639.94999999995</v>
      </c>
      <c r="BV36" s="12">
        <v>5004006.200000002</v>
      </c>
    </row>
    <row r="37" spans="1:74">
      <c r="A37" s="14">
        <v>1684</v>
      </c>
      <c r="B37" s="12">
        <v>15.987416666666666</v>
      </c>
      <c r="C37" s="12">
        <v>1800</v>
      </c>
      <c r="D37" s="12">
        <f t="shared" si="33"/>
        <v>28777.35</v>
      </c>
      <c r="E37" s="12">
        <v>7.0071766397124886</v>
      </c>
      <c r="F37" s="12">
        <v>139125</v>
      </c>
      <c r="G37" s="12">
        <f>F37*E37</f>
        <v>974873.45</v>
      </c>
      <c r="H37" s="12">
        <v>2.5021166601127276</v>
      </c>
      <c r="I37" s="12">
        <v>190725</v>
      </c>
      <c r="J37" s="12">
        <f t="shared" si="4"/>
        <v>477216.19999999995</v>
      </c>
      <c r="K37" s="12">
        <v>3.7162169212270575</v>
      </c>
      <c r="L37" s="12">
        <v>201262</v>
      </c>
      <c r="M37" s="12">
        <f t="shared" si="40"/>
        <v>747933.25</v>
      </c>
      <c r="N37" s="12"/>
      <c r="O37" s="12"/>
      <c r="P37" s="12"/>
      <c r="Q37" s="12"/>
      <c r="R37" s="12"/>
      <c r="S37" s="12"/>
      <c r="T37" s="12">
        <v>2.5139318572439593</v>
      </c>
      <c r="U37" s="12">
        <v>4945.5</v>
      </c>
      <c r="V37" s="12">
        <f t="shared" si="5"/>
        <v>12432.650000000001</v>
      </c>
      <c r="W37" s="12">
        <v>2.0177225821934246</v>
      </c>
      <c r="X37" s="12">
        <v>45837</v>
      </c>
      <c r="Y37" s="12">
        <f t="shared" si="6"/>
        <v>92486.35</v>
      </c>
      <c r="Z37" s="12">
        <v>6.7550491912417403</v>
      </c>
      <c r="AA37" s="12">
        <v>40556</v>
      </c>
      <c r="AB37" s="12">
        <f t="shared" si="31"/>
        <v>273957.77500000002</v>
      </c>
      <c r="AC37" s="12"/>
      <c r="AD37" s="12"/>
      <c r="AE37" s="12"/>
      <c r="AF37" s="12">
        <v>0.34818529254044778</v>
      </c>
      <c r="AG37" s="12">
        <v>1821919</v>
      </c>
      <c r="AH37" s="12">
        <f t="shared" si="1"/>
        <v>634365.4</v>
      </c>
      <c r="AI37" s="12"/>
      <c r="AJ37" s="12"/>
      <c r="AK37" s="12"/>
      <c r="AL37" s="12">
        <f t="shared" si="8"/>
        <v>1821919</v>
      </c>
      <c r="AM37" s="12">
        <f t="shared" si="8"/>
        <v>634365.4</v>
      </c>
      <c r="AN37" s="12">
        <v>1.5374417055296468</v>
      </c>
      <c r="AO37" s="12">
        <v>1501</v>
      </c>
      <c r="AP37" s="12">
        <f t="shared" si="41"/>
        <v>2307.6999999999998</v>
      </c>
      <c r="AQ37" s="12">
        <v>0.18025155107826202</v>
      </c>
      <c r="AR37" s="12">
        <v>1651593</v>
      </c>
      <c r="AS37" s="12">
        <f t="shared" si="2"/>
        <v>297702.2</v>
      </c>
      <c r="AT37" s="12"/>
      <c r="AU37" s="12"/>
      <c r="AV37" s="12"/>
      <c r="AW37" s="12"/>
      <c r="AX37" s="12"/>
      <c r="AY37" s="12"/>
      <c r="AZ37" s="12">
        <v>28.519869706840392</v>
      </c>
      <c r="BA37" s="12">
        <v>307</v>
      </c>
      <c r="BB37" s="12">
        <f t="shared" ref="BB37:BB56" si="42">BA37*AZ37</f>
        <v>8755.6</v>
      </c>
      <c r="BC37" s="12"/>
      <c r="BD37" s="12"/>
      <c r="BE37" s="12"/>
      <c r="BF37" s="12">
        <f t="shared" si="18"/>
        <v>307</v>
      </c>
      <c r="BG37" s="12">
        <f t="shared" si="19"/>
        <v>8755.6</v>
      </c>
      <c r="BH37" s="12"/>
      <c r="BI37" s="12"/>
      <c r="BJ37" s="12"/>
      <c r="BK37" s="12">
        <v>5.8713952853754279</v>
      </c>
      <c r="BL37" s="12">
        <v>23819.5</v>
      </c>
      <c r="BM37" s="12">
        <f t="shared" si="37"/>
        <v>139853.70000000001</v>
      </c>
      <c r="BN37" s="12"/>
      <c r="BO37" s="12"/>
      <c r="BP37" s="12"/>
      <c r="BQ37" s="12">
        <v>4.2925134866553094</v>
      </c>
      <c r="BR37" s="12">
        <v>70440</v>
      </c>
      <c r="BS37" s="12">
        <f t="shared" si="36"/>
        <v>302364.65000000002</v>
      </c>
      <c r="BT37" s="12">
        <f t="shared" si="24"/>
        <v>94259.5</v>
      </c>
      <c r="BU37" s="12">
        <f t="shared" si="24"/>
        <v>442218.35000000003</v>
      </c>
      <c r="BV37" s="12">
        <v>4330551.5249999994</v>
      </c>
    </row>
    <row r="38" spans="1:74">
      <c r="A38" s="14">
        <v>1685</v>
      </c>
      <c r="B38" s="12">
        <v>15.185993925075936</v>
      </c>
      <c r="C38" s="12">
        <v>5926</v>
      </c>
      <c r="D38" s="12">
        <f t="shared" si="33"/>
        <v>89992.2</v>
      </c>
      <c r="E38" s="12">
        <v>7.4875448254356609</v>
      </c>
      <c r="F38" s="12">
        <v>291826.5</v>
      </c>
      <c r="G38" s="12">
        <f t="shared" si="3"/>
        <v>2185064</v>
      </c>
      <c r="H38" s="12">
        <v>2.6754362207227196</v>
      </c>
      <c r="I38" s="12">
        <v>151013</v>
      </c>
      <c r="J38" s="12">
        <f t="shared" si="4"/>
        <v>404025.65</v>
      </c>
      <c r="K38" s="12">
        <v>3.7162099009433223</v>
      </c>
      <c r="L38" s="12">
        <v>126998</v>
      </c>
      <c r="M38" s="12">
        <f t="shared" si="40"/>
        <v>471951.22500000003</v>
      </c>
      <c r="N38" s="12"/>
      <c r="O38" s="12"/>
      <c r="P38" s="12"/>
      <c r="Q38" s="12"/>
      <c r="R38" s="12"/>
      <c r="S38" s="12"/>
      <c r="T38" s="12">
        <v>0.82772971969556342</v>
      </c>
      <c r="U38" s="12">
        <v>13467.5</v>
      </c>
      <c r="V38" s="12">
        <f t="shared" si="5"/>
        <v>11147.45</v>
      </c>
      <c r="W38" s="12">
        <v>1.4780155424482153</v>
      </c>
      <c r="X38" s="12">
        <v>35773</v>
      </c>
      <c r="Y38" s="12">
        <f t="shared" si="6"/>
        <v>52873.05</v>
      </c>
      <c r="Z38" s="12">
        <v>5.6949687045226556</v>
      </c>
      <c r="AA38" s="12">
        <v>70777</v>
      </c>
      <c r="AB38" s="12">
        <f t="shared" si="31"/>
        <v>403072.8</v>
      </c>
      <c r="AC38" s="12">
        <v>2.8262531284023584</v>
      </c>
      <c r="AD38" s="12">
        <v>70723</v>
      </c>
      <c r="AE38" s="12">
        <f t="shared" ref="AE38:AE101" si="43">AD38*AC38</f>
        <v>199881.1</v>
      </c>
      <c r="AF38" s="12">
        <v>0.37940485384414541</v>
      </c>
      <c r="AG38" s="12">
        <v>2726952</v>
      </c>
      <c r="AH38" s="12">
        <f t="shared" si="1"/>
        <v>1034618.825</v>
      </c>
      <c r="AI38" s="12">
        <v>0.64672266227207487</v>
      </c>
      <c r="AJ38" s="12">
        <v>37622</v>
      </c>
      <c r="AK38" s="12">
        <f t="shared" ref="AK38:AK44" si="44">AJ38*AI38</f>
        <v>24331</v>
      </c>
      <c r="AL38" s="12">
        <f t="shared" si="8"/>
        <v>2764574</v>
      </c>
      <c r="AM38" s="12">
        <f t="shared" si="8"/>
        <v>1058949.825</v>
      </c>
      <c r="AN38" s="12">
        <v>0.86637078878353846</v>
      </c>
      <c r="AO38" s="12">
        <v>4957</v>
      </c>
      <c r="AP38" s="12">
        <f t="shared" si="41"/>
        <v>4294.6000000000004</v>
      </c>
      <c r="AQ38" s="12">
        <v>0.1885978685686831</v>
      </c>
      <c r="AR38" s="12">
        <v>1871137</v>
      </c>
      <c r="AS38" s="12">
        <f t="shared" si="2"/>
        <v>352892.45</v>
      </c>
      <c r="AT38" s="12"/>
      <c r="AU38" s="12"/>
      <c r="AV38" s="12"/>
      <c r="AW38" s="12">
        <v>0.4972364353480439</v>
      </c>
      <c r="AX38" s="12">
        <v>18762</v>
      </c>
      <c r="AY38" s="12">
        <f t="shared" ref="AY38:AY59" si="45">AX38*AW38</f>
        <v>9329.15</v>
      </c>
      <c r="AZ38" s="12">
        <v>8.3648503841488075</v>
      </c>
      <c r="BA38" s="12">
        <v>2473</v>
      </c>
      <c r="BB38" s="12">
        <f t="shared" si="42"/>
        <v>20686.275000000001</v>
      </c>
      <c r="BC38" s="12"/>
      <c r="BD38" s="12"/>
      <c r="BE38" s="12"/>
      <c r="BF38" s="12">
        <f t="shared" si="18"/>
        <v>2473</v>
      </c>
      <c r="BG38" s="12">
        <f t="shared" si="19"/>
        <v>20686.275000000001</v>
      </c>
      <c r="BH38" s="12"/>
      <c r="BI38" s="12"/>
      <c r="BJ38" s="12"/>
      <c r="BK38" s="12">
        <v>6.0217243180361333</v>
      </c>
      <c r="BL38" s="12">
        <v>84242</v>
      </c>
      <c r="BM38" s="12">
        <f t="shared" si="37"/>
        <v>507282.09999999992</v>
      </c>
      <c r="BN38" s="12"/>
      <c r="BO38" s="12"/>
      <c r="BP38" s="12"/>
      <c r="BQ38" s="12">
        <v>3.9838900118319862</v>
      </c>
      <c r="BR38" s="12">
        <v>40568</v>
      </c>
      <c r="BS38" s="12">
        <f t="shared" si="36"/>
        <v>161618.45000000001</v>
      </c>
      <c r="BT38" s="12">
        <f t="shared" si="24"/>
        <v>124810</v>
      </c>
      <c r="BU38" s="12">
        <f t="shared" si="24"/>
        <v>668900.54999999993</v>
      </c>
      <c r="BV38" s="12">
        <v>6297857.6750000007</v>
      </c>
    </row>
    <row r="39" spans="1:74">
      <c r="A39" s="14">
        <v>1686</v>
      </c>
      <c r="B39" s="12">
        <v>14.941362745098038</v>
      </c>
      <c r="C39" s="12">
        <v>5100</v>
      </c>
      <c r="D39" s="12">
        <f t="shared" si="33"/>
        <v>76200.95</v>
      </c>
      <c r="E39" s="12">
        <v>6.4710666686003506</v>
      </c>
      <c r="F39" s="12">
        <v>172382.5</v>
      </c>
      <c r="G39" s="12">
        <f t="shared" si="3"/>
        <v>1115498.6499999999</v>
      </c>
      <c r="H39" s="12">
        <v>2.9009912446704216</v>
      </c>
      <c r="I39" s="12">
        <v>131577</v>
      </c>
      <c r="J39" s="12">
        <f t="shared" si="4"/>
        <v>381703.72500000003</v>
      </c>
      <c r="K39" s="12">
        <v>3.7162105505096137</v>
      </c>
      <c r="L39" s="12">
        <v>126174</v>
      </c>
      <c r="M39" s="12">
        <f t="shared" si="40"/>
        <v>468889.15</v>
      </c>
      <c r="N39" s="12">
        <v>0.74771205357142867</v>
      </c>
      <c r="O39" s="12">
        <v>1792</v>
      </c>
      <c r="P39" s="12">
        <f t="shared" ref="P39:P40" si="46">O39*N39</f>
        <v>1339.9</v>
      </c>
      <c r="Q39" s="12"/>
      <c r="R39" s="12"/>
      <c r="S39" s="12"/>
      <c r="T39" s="12">
        <v>0.78626545848293161</v>
      </c>
      <c r="U39" s="12">
        <v>8773.5</v>
      </c>
      <c r="V39" s="12">
        <f t="shared" si="5"/>
        <v>6898.3</v>
      </c>
      <c r="W39" s="12">
        <v>1.8953109841543603</v>
      </c>
      <c r="X39" s="12">
        <v>46385</v>
      </c>
      <c r="Y39" s="12">
        <f t="shared" si="6"/>
        <v>87914</v>
      </c>
      <c r="Z39" s="12">
        <v>5.8494509015379172</v>
      </c>
      <c r="AA39" s="12">
        <v>45256</v>
      </c>
      <c r="AB39" s="12">
        <f t="shared" si="31"/>
        <v>264722.75</v>
      </c>
      <c r="AC39" s="12">
        <v>2.9729684948106003</v>
      </c>
      <c r="AD39" s="12">
        <v>94905</v>
      </c>
      <c r="AE39" s="12">
        <f t="shared" si="43"/>
        <v>282149.57500000001</v>
      </c>
      <c r="AF39" s="12">
        <v>0.3508475683981826</v>
      </c>
      <c r="AG39" s="12">
        <v>941015.5</v>
      </c>
      <c r="AH39" s="12">
        <f t="shared" si="1"/>
        <v>330153</v>
      </c>
      <c r="AI39" s="12">
        <v>0.24211553901175095</v>
      </c>
      <c r="AJ39" s="12">
        <v>82206</v>
      </c>
      <c r="AK39" s="12">
        <f t="shared" si="44"/>
        <v>19903.349999999999</v>
      </c>
      <c r="AL39" s="12">
        <f t="shared" si="8"/>
        <v>1023221.5</v>
      </c>
      <c r="AM39" s="12">
        <f t="shared" si="8"/>
        <v>350056.35</v>
      </c>
      <c r="AN39" s="12"/>
      <c r="AO39" s="12"/>
      <c r="AP39" s="12"/>
      <c r="AQ39" s="12">
        <v>0.18421055009575749</v>
      </c>
      <c r="AR39" s="12">
        <v>1770619</v>
      </c>
      <c r="AS39" s="12">
        <f t="shared" si="2"/>
        <v>326166.7</v>
      </c>
      <c r="AT39" s="12"/>
      <c r="AU39" s="12"/>
      <c r="AV39" s="12"/>
      <c r="AW39" s="12">
        <v>0.3907686036720886</v>
      </c>
      <c r="AX39" s="12">
        <v>336103</v>
      </c>
      <c r="AY39" s="12">
        <f t="shared" si="45"/>
        <v>131338.5</v>
      </c>
      <c r="AZ39" s="12">
        <v>3.7191497894525765</v>
      </c>
      <c r="BA39" s="12">
        <v>7480.5</v>
      </c>
      <c r="BB39" s="12">
        <f t="shared" si="42"/>
        <v>27821.1</v>
      </c>
      <c r="BC39" s="12"/>
      <c r="BD39" s="12"/>
      <c r="BE39" s="12"/>
      <c r="BF39" s="12">
        <f t="shared" si="18"/>
        <v>7480.5</v>
      </c>
      <c r="BG39" s="12">
        <f t="shared" si="19"/>
        <v>27821.1</v>
      </c>
      <c r="BH39" s="12"/>
      <c r="BI39" s="12"/>
      <c r="BJ39" s="12"/>
      <c r="BK39" s="12">
        <v>5.5435107368628183</v>
      </c>
      <c r="BL39" s="12">
        <v>60981.5</v>
      </c>
      <c r="BM39" s="12">
        <f t="shared" si="37"/>
        <v>338051.6</v>
      </c>
      <c r="BN39" s="12"/>
      <c r="BO39" s="12"/>
      <c r="BP39" s="12"/>
      <c r="BQ39" s="12">
        <v>3.9516426014681794</v>
      </c>
      <c r="BR39" s="12">
        <v>32966</v>
      </c>
      <c r="BS39" s="12">
        <f>BR39*BQ39</f>
        <v>130269.85</v>
      </c>
      <c r="BT39" s="12">
        <f t="shared" si="24"/>
        <v>93947.5</v>
      </c>
      <c r="BU39" s="12">
        <f t="shared" si="24"/>
        <v>468321.44999999995</v>
      </c>
      <c r="BV39" s="12">
        <v>4343626.8500000006</v>
      </c>
    </row>
    <row r="40" spans="1:74">
      <c r="A40" s="14">
        <v>1687</v>
      </c>
      <c r="B40" s="12">
        <v>14.570656406452811</v>
      </c>
      <c r="C40" s="12">
        <v>5393</v>
      </c>
      <c r="D40" s="12">
        <f t="shared" si="33"/>
        <v>78579.55</v>
      </c>
      <c r="E40" s="12">
        <v>6.8344809798532538</v>
      </c>
      <c r="F40" s="12">
        <v>242322</v>
      </c>
      <c r="G40" s="12">
        <f t="shared" si="3"/>
        <v>1656145.1</v>
      </c>
      <c r="H40" s="12">
        <v>2.6756254014173066</v>
      </c>
      <c r="I40" s="12">
        <v>185281</v>
      </c>
      <c r="J40" s="12">
        <f t="shared" si="4"/>
        <v>495742.55</v>
      </c>
      <c r="K40" s="12">
        <v>3.7161980790026079</v>
      </c>
      <c r="L40" s="12">
        <v>125768</v>
      </c>
      <c r="M40" s="12">
        <f t="shared" si="40"/>
        <v>467378.8</v>
      </c>
      <c r="N40" s="12">
        <v>1.2482405259087392</v>
      </c>
      <c r="O40" s="12">
        <v>2586</v>
      </c>
      <c r="P40" s="12">
        <f t="shared" si="46"/>
        <v>3227.95</v>
      </c>
      <c r="Q40" s="12"/>
      <c r="R40" s="12"/>
      <c r="S40" s="12"/>
      <c r="T40" s="12">
        <v>1.5718619246861925</v>
      </c>
      <c r="U40" s="12">
        <v>10994</v>
      </c>
      <c r="V40" s="12">
        <f t="shared" si="5"/>
        <v>17281.05</v>
      </c>
      <c r="W40" s="12">
        <v>2.8900743994263176</v>
      </c>
      <c r="X40" s="12">
        <v>55780</v>
      </c>
      <c r="Y40" s="12">
        <f t="shared" si="6"/>
        <v>161208.35</v>
      </c>
      <c r="Z40" s="12">
        <v>5.7861530566090256</v>
      </c>
      <c r="AA40" s="12">
        <v>57482</v>
      </c>
      <c r="AB40" s="12">
        <f t="shared" si="31"/>
        <v>332599.65000000002</v>
      </c>
      <c r="AC40" s="12">
        <v>2.9729574415280999</v>
      </c>
      <c r="AD40" s="12">
        <v>116851</v>
      </c>
      <c r="AE40" s="12">
        <f t="shared" si="43"/>
        <v>347393.05</v>
      </c>
      <c r="AF40" s="12">
        <v>0.37001285337762213</v>
      </c>
      <c r="AG40" s="12">
        <v>1384850</v>
      </c>
      <c r="AH40" s="12">
        <f t="shared" si="1"/>
        <v>512412.3</v>
      </c>
      <c r="AI40" s="12">
        <v>0.78578763983128541</v>
      </c>
      <c r="AJ40" s="12">
        <v>5453</v>
      </c>
      <c r="AK40" s="12">
        <f t="shared" si="44"/>
        <v>4284.8999999999996</v>
      </c>
      <c r="AL40" s="12">
        <f t="shared" si="8"/>
        <v>1390303</v>
      </c>
      <c r="AM40" s="12">
        <f t="shared" si="8"/>
        <v>516697.2</v>
      </c>
      <c r="AN40" s="12"/>
      <c r="AO40" s="12"/>
      <c r="AP40" s="12"/>
      <c r="AQ40" s="12">
        <v>0.22945039746610463</v>
      </c>
      <c r="AR40" s="12">
        <v>1148903</v>
      </c>
      <c r="AS40" s="12">
        <f t="shared" si="2"/>
        <v>263616.25</v>
      </c>
      <c r="AT40" s="12"/>
      <c r="AU40" s="12"/>
      <c r="AV40" s="12"/>
      <c r="AW40" s="12">
        <v>0.41552582683017469</v>
      </c>
      <c r="AX40" s="12">
        <v>255645</v>
      </c>
      <c r="AY40" s="12">
        <f t="shared" si="45"/>
        <v>106227.1</v>
      </c>
      <c r="AZ40" s="12">
        <v>3.7211351311195302</v>
      </c>
      <c r="BA40" s="12">
        <v>3365.25</v>
      </c>
      <c r="BB40" s="12">
        <f t="shared" si="42"/>
        <v>12522.55</v>
      </c>
      <c r="BC40" s="12"/>
      <c r="BD40" s="12"/>
      <c r="BE40" s="12"/>
      <c r="BF40" s="12">
        <f t="shared" si="18"/>
        <v>3365.25</v>
      </c>
      <c r="BG40" s="12">
        <f t="shared" si="19"/>
        <v>12522.55</v>
      </c>
      <c r="BH40" s="12"/>
      <c r="BI40" s="12"/>
      <c r="BJ40" s="12"/>
      <c r="BK40" s="12">
        <v>7.1492865782406358</v>
      </c>
      <c r="BL40" s="12">
        <v>48779</v>
      </c>
      <c r="BM40" s="12">
        <f t="shared" si="37"/>
        <v>348735.05</v>
      </c>
      <c r="BN40" s="12"/>
      <c r="BO40" s="12"/>
      <c r="BP40" s="12"/>
      <c r="BQ40" s="12"/>
      <c r="BR40" s="12"/>
      <c r="BS40" s="12"/>
      <c r="BT40" s="12">
        <f t="shared" si="24"/>
        <v>48779</v>
      </c>
      <c r="BU40" s="12">
        <f t="shared" si="24"/>
        <v>348735.05</v>
      </c>
      <c r="BV40" s="12">
        <v>5131078.9249999989</v>
      </c>
    </row>
    <row r="41" spans="1:74">
      <c r="A41" s="14">
        <v>1688</v>
      </c>
      <c r="B41" s="12">
        <v>3.6178562924157638</v>
      </c>
      <c r="C41" s="12">
        <v>16798</v>
      </c>
      <c r="D41" s="12">
        <f t="shared" si="33"/>
        <v>60772.75</v>
      </c>
      <c r="E41" s="12">
        <v>7.5530687751192582</v>
      </c>
      <c r="F41" s="12">
        <v>266230</v>
      </c>
      <c r="G41" s="12">
        <f t="shared" si="3"/>
        <v>2010853.5000000002</v>
      </c>
      <c r="H41" s="12">
        <v>2.7713350721594816</v>
      </c>
      <c r="I41" s="12">
        <v>184799</v>
      </c>
      <c r="J41" s="12">
        <f t="shared" si="4"/>
        <v>512139.95000000007</v>
      </c>
      <c r="K41" s="12">
        <v>3.7162016920637608</v>
      </c>
      <c r="L41" s="12">
        <v>165242</v>
      </c>
      <c r="M41" s="12">
        <f t="shared" si="40"/>
        <v>614072.6</v>
      </c>
      <c r="N41" s="12"/>
      <c r="O41" s="12"/>
      <c r="P41" s="12"/>
      <c r="Q41" s="12"/>
      <c r="R41" s="12"/>
      <c r="S41" s="12"/>
      <c r="T41" s="12">
        <v>1.6238198253882405</v>
      </c>
      <c r="U41" s="12">
        <v>6471.5</v>
      </c>
      <c r="V41" s="12">
        <f t="shared" si="5"/>
        <v>10508.55</v>
      </c>
      <c r="W41" s="12">
        <v>3.3978481721462281</v>
      </c>
      <c r="X41" s="12">
        <v>50004</v>
      </c>
      <c r="Y41" s="12">
        <f t="shared" si="6"/>
        <v>169906</v>
      </c>
      <c r="Z41" s="12">
        <v>5.9769815713861094</v>
      </c>
      <c r="AA41" s="12">
        <v>60558</v>
      </c>
      <c r="AB41" s="12">
        <f t="shared" si="31"/>
        <v>361954.05</v>
      </c>
      <c r="AC41" s="12">
        <v>2.9729618211826634</v>
      </c>
      <c r="AD41" s="12">
        <v>137537</v>
      </c>
      <c r="AE41" s="12">
        <f t="shared" si="43"/>
        <v>408892.25</v>
      </c>
      <c r="AF41" s="12">
        <v>0.44492346889217149</v>
      </c>
      <c r="AG41" s="12">
        <v>1389827</v>
      </c>
      <c r="AH41" s="12">
        <f t="shared" si="1"/>
        <v>618366.65</v>
      </c>
      <c r="AI41" s="12">
        <v>0.93852530120481936</v>
      </c>
      <c r="AJ41" s="12">
        <v>10375</v>
      </c>
      <c r="AK41" s="12">
        <f t="shared" si="44"/>
        <v>9737.2000000000007</v>
      </c>
      <c r="AL41" s="12">
        <f t="shared" si="8"/>
        <v>1400202</v>
      </c>
      <c r="AM41" s="12">
        <f t="shared" si="8"/>
        <v>628103.85</v>
      </c>
      <c r="AN41" s="12"/>
      <c r="AO41" s="12"/>
      <c r="AP41" s="12"/>
      <c r="AQ41" s="12">
        <v>0.22749091650139919</v>
      </c>
      <c r="AR41" s="12">
        <v>1005945</v>
      </c>
      <c r="AS41" s="12">
        <f t="shared" si="2"/>
        <v>228843.35</v>
      </c>
      <c r="AT41" s="12"/>
      <c r="AU41" s="12"/>
      <c r="AV41" s="12"/>
      <c r="AW41" s="12">
        <v>0.44582632755134621</v>
      </c>
      <c r="AX41" s="12">
        <v>93970</v>
      </c>
      <c r="AY41" s="12">
        <f t="shared" si="45"/>
        <v>41894.300000000003</v>
      </c>
      <c r="AZ41" s="12">
        <v>10.513322179232459</v>
      </c>
      <c r="BA41" s="12">
        <v>4781.5</v>
      </c>
      <c r="BB41" s="12">
        <f t="shared" si="42"/>
        <v>50269.450000000004</v>
      </c>
      <c r="BC41" s="12"/>
      <c r="BD41" s="12"/>
      <c r="BE41" s="12"/>
      <c r="BF41" s="12">
        <f t="shared" si="18"/>
        <v>4781.5</v>
      </c>
      <c r="BG41" s="12">
        <f t="shared" si="19"/>
        <v>50269.450000000004</v>
      </c>
      <c r="BH41" s="12"/>
      <c r="BI41" s="12"/>
      <c r="BJ41" s="12"/>
      <c r="BK41" s="12">
        <v>6.5973740817403295</v>
      </c>
      <c r="BL41" s="12">
        <v>86236.5</v>
      </c>
      <c r="BM41" s="12">
        <f t="shared" si="37"/>
        <v>568934.44999999995</v>
      </c>
      <c r="BN41" s="12">
        <v>8.5606304935383495</v>
      </c>
      <c r="BO41" s="12">
        <v>22014.5</v>
      </c>
      <c r="BP41" s="12">
        <f t="shared" ref="BP41:BP45" si="47">BO41*BN41</f>
        <v>188458</v>
      </c>
      <c r="BQ41" s="12">
        <v>4.9860157568936412</v>
      </c>
      <c r="BR41" s="12">
        <v>8860.15</v>
      </c>
      <c r="BS41" s="12">
        <f>BR41*BQ41</f>
        <v>44176.847508441191</v>
      </c>
      <c r="BT41" s="12">
        <f t="shared" si="24"/>
        <v>117111.15</v>
      </c>
      <c r="BU41" s="12">
        <f t="shared" si="24"/>
        <v>801569.29750844114</v>
      </c>
      <c r="BV41" s="12">
        <v>6194477.5500000007</v>
      </c>
    </row>
    <row r="42" spans="1:74">
      <c r="A42" s="14">
        <v>1689</v>
      </c>
      <c r="B42" s="12"/>
      <c r="C42" s="12"/>
      <c r="D42" s="12"/>
      <c r="E42" s="12">
        <v>9.7519295135490314</v>
      </c>
      <c r="F42" s="12">
        <v>146099</v>
      </c>
      <c r="G42" s="12">
        <f t="shared" si="3"/>
        <v>1424747.15</v>
      </c>
      <c r="H42" s="12">
        <v>2.4705480379623408</v>
      </c>
      <c r="I42" s="12">
        <v>184604</v>
      </c>
      <c r="J42" s="12">
        <f t="shared" si="4"/>
        <v>456073.05</v>
      </c>
      <c r="K42" s="12">
        <v>3.7162076023391815</v>
      </c>
      <c r="L42" s="12">
        <v>171000</v>
      </c>
      <c r="M42" s="12">
        <f t="shared" si="40"/>
        <v>635471.5</v>
      </c>
      <c r="N42" s="12"/>
      <c r="O42" s="12"/>
      <c r="P42" s="12"/>
      <c r="Q42" s="12"/>
      <c r="R42" s="12"/>
      <c r="S42" s="12"/>
      <c r="T42" s="12">
        <v>1.2656944393933884</v>
      </c>
      <c r="U42" s="12">
        <v>13748.5</v>
      </c>
      <c r="V42" s="12">
        <f t="shared" si="5"/>
        <v>17401.400000000001</v>
      </c>
      <c r="W42" s="12">
        <v>3.9799971982691527</v>
      </c>
      <c r="X42" s="12">
        <v>32123</v>
      </c>
      <c r="Y42" s="12">
        <f t="shared" si="6"/>
        <v>127849.45</v>
      </c>
      <c r="Z42" s="12">
        <v>6.0634142250055909</v>
      </c>
      <c r="AA42" s="12">
        <v>62594</v>
      </c>
      <c r="AB42" s="12">
        <f t="shared" si="31"/>
        <v>379533.35</v>
      </c>
      <c r="AC42" s="12">
        <v>2.9729641004690794</v>
      </c>
      <c r="AD42" s="12">
        <v>137077</v>
      </c>
      <c r="AE42" s="12">
        <f t="shared" si="43"/>
        <v>407525</v>
      </c>
      <c r="AF42" s="12">
        <v>0.55735243470008655</v>
      </c>
      <c r="AG42" s="12">
        <v>1187559</v>
      </c>
      <c r="AH42" s="12">
        <f t="shared" si="1"/>
        <v>661888.90000000014</v>
      </c>
      <c r="AI42" s="12">
        <v>0.87048700055943229</v>
      </c>
      <c r="AJ42" s="12">
        <v>33963</v>
      </c>
      <c r="AK42" s="12">
        <f t="shared" si="44"/>
        <v>29564.35</v>
      </c>
      <c r="AL42" s="12">
        <f t="shared" si="8"/>
        <v>1221522</v>
      </c>
      <c r="AM42" s="12">
        <f t="shared" si="8"/>
        <v>691453.25000000012</v>
      </c>
      <c r="AN42" s="12"/>
      <c r="AO42" s="12"/>
      <c r="AP42" s="12"/>
      <c r="AQ42" s="12">
        <v>0.24370240613492136</v>
      </c>
      <c r="AR42" s="12">
        <v>1100063</v>
      </c>
      <c r="AS42" s="12">
        <f t="shared" si="2"/>
        <v>268088</v>
      </c>
      <c r="AT42" s="12"/>
      <c r="AU42" s="12"/>
      <c r="AV42" s="12"/>
      <c r="AW42" s="12">
        <v>0.47942748682987296</v>
      </c>
      <c r="AX42" s="12">
        <v>90356</v>
      </c>
      <c r="AY42" s="12">
        <f t="shared" si="45"/>
        <v>43319.15</v>
      </c>
      <c r="AZ42" s="12">
        <v>8.7452965996525194</v>
      </c>
      <c r="BA42" s="12">
        <v>1007.25</v>
      </c>
      <c r="BB42" s="12">
        <f t="shared" si="42"/>
        <v>8808.7000000000007</v>
      </c>
      <c r="BC42" s="12"/>
      <c r="BD42" s="12"/>
      <c r="BE42" s="12"/>
      <c r="BF42" s="12">
        <f t="shared" si="18"/>
        <v>1007.25</v>
      </c>
      <c r="BG42" s="12">
        <f t="shared" si="19"/>
        <v>8808.7000000000007</v>
      </c>
      <c r="BH42" s="12"/>
      <c r="BI42" s="12"/>
      <c r="BJ42" s="12"/>
      <c r="BK42" s="12">
        <v>6.2900065854461635</v>
      </c>
      <c r="BL42" s="12">
        <v>78962</v>
      </c>
      <c r="BM42" s="12">
        <f t="shared" si="37"/>
        <v>496671.49999999994</v>
      </c>
      <c r="BN42" s="12">
        <v>6.3172822347285198</v>
      </c>
      <c r="BO42" s="12">
        <v>21944.5</v>
      </c>
      <c r="BP42" s="12">
        <f t="shared" si="47"/>
        <v>138629.6</v>
      </c>
      <c r="BQ42" s="12"/>
      <c r="BR42" s="12"/>
      <c r="BS42" s="12"/>
      <c r="BT42" s="12">
        <f t="shared" si="24"/>
        <v>100906.5</v>
      </c>
      <c r="BU42" s="12">
        <f t="shared" si="24"/>
        <v>635301.1</v>
      </c>
      <c r="BV42" s="12">
        <v>5658801.1499999994</v>
      </c>
    </row>
    <row r="43" spans="1:74">
      <c r="A43" s="14">
        <v>1690</v>
      </c>
      <c r="B43" s="12"/>
      <c r="C43" s="12"/>
      <c r="D43" s="12"/>
      <c r="E43" s="12">
        <v>10.311680927162787</v>
      </c>
      <c r="F43" s="12">
        <v>101212</v>
      </c>
      <c r="G43" s="12">
        <f t="shared" si="3"/>
        <v>1043665.85</v>
      </c>
      <c r="H43" s="12">
        <v>2.3298769026347914</v>
      </c>
      <c r="I43" s="12">
        <v>185138</v>
      </c>
      <c r="J43" s="12">
        <f t="shared" si="4"/>
        <v>431348.75</v>
      </c>
      <c r="K43" s="12">
        <v>3.7162029255896614</v>
      </c>
      <c r="L43" s="12">
        <v>124351</v>
      </c>
      <c r="M43" s="12">
        <f t="shared" si="40"/>
        <v>462113.55</v>
      </c>
      <c r="N43" s="12"/>
      <c r="O43" s="12"/>
      <c r="P43" s="12"/>
      <c r="Q43" s="12">
        <v>0.57053707327679926</v>
      </c>
      <c r="R43" s="12">
        <v>27594</v>
      </c>
      <c r="S43" s="12">
        <f t="shared" ref="S43:S65" si="48">R43*Q43</f>
        <v>15743.399999999998</v>
      </c>
      <c r="T43" s="12">
        <v>1.1520058669626576</v>
      </c>
      <c r="U43" s="12">
        <v>12613</v>
      </c>
      <c r="V43" s="12">
        <f t="shared" si="5"/>
        <v>14530.25</v>
      </c>
      <c r="W43" s="12">
        <v>4.0791949060253936</v>
      </c>
      <c r="X43" s="12">
        <v>78053</v>
      </c>
      <c r="Y43" s="12">
        <f t="shared" si="6"/>
        <v>318393.40000000002</v>
      </c>
      <c r="Z43" s="12">
        <v>6.1905358502395993</v>
      </c>
      <c r="AA43" s="12">
        <v>44658</v>
      </c>
      <c r="AB43" s="12">
        <f t="shared" si="31"/>
        <v>276456.95</v>
      </c>
      <c r="AC43" s="12">
        <v>2.972959714894658</v>
      </c>
      <c r="AD43" s="12">
        <v>143105</v>
      </c>
      <c r="AE43" s="12">
        <f t="shared" si="43"/>
        <v>425445.4</v>
      </c>
      <c r="AF43" s="12">
        <v>0.64515129830686246</v>
      </c>
      <c r="AG43" s="12">
        <v>1590302</v>
      </c>
      <c r="AH43" s="12">
        <f t="shared" si="1"/>
        <v>1025985.4</v>
      </c>
      <c r="AI43" s="12">
        <v>1.1060361726522914</v>
      </c>
      <c r="AJ43" s="12">
        <v>27037</v>
      </c>
      <c r="AK43" s="12">
        <f t="shared" si="44"/>
        <v>29903.9</v>
      </c>
      <c r="AL43" s="12">
        <f t="shared" si="8"/>
        <v>1617339</v>
      </c>
      <c r="AM43" s="12">
        <f t="shared" si="8"/>
        <v>1055889.3</v>
      </c>
      <c r="AN43" s="12"/>
      <c r="AO43" s="12"/>
      <c r="AP43" s="12"/>
      <c r="AQ43" s="12">
        <v>0.32972732243102204</v>
      </c>
      <c r="AR43" s="12">
        <v>389581</v>
      </c>
      <c r="AS43" s="12">
        <f t="shared" si="2"/>
        <v>128455.5</v>
      </c>
      <c r="AT43" s="12"/>
      <c r="AU43" s="12"/>
      <c r="AV43" s="12"/>
      <c r="AW43" s="12">
        <v>0.38772910932833637</v>
      </c>
      <c r="AX43" s="12">
        <v>170770</v>
      </c>
      <c r="AY43" s="12">
        <f t="shared" si="45"/>
        <v>66212.5</v>
      </c>
      <c r="AZ43" s="12">
        <v>8.8139692585895126</v>
      </c>
      <c r="BA43" s="12">
        <v>1106</v>
      </c>
      <c r="BB43" s="12">
        <f t="shared" si="42"/>
        <v>9748.2500000000018</v>
      </c>
      <c r="BC43" s="12"/>
      <c r="BD43" s="12"/>
      <c r="BE43" s="12"/>
      <c r="BF43" s="12">
        <f t="shared" si="18"/>
        <v>1106</v>
      </c>
      <c r="BG43" s="12">
        <f t="shared" si="19"/>
        <v>9748.2500000000018</v>
      </c>
      <c r="BH43" s="12"/>
      <c r="BI43" s="12"/>
      <c r="BJ43" s="12"/>
      <c r="BK43" s="12">
        <v>6.4260308383876783</v>
      </c>
      <c r="BL43" s="12">
        <v>90763.5</v>
      </c>
      <c r="BM43" s="12">
        <f t="shared" si="37"/>
        <v>583249.05000000005</v>
      </c>
      <c r="BN43" s="12">
        <v>6.5009191617245072</v>
      </c>
      <c r="BO43" s="12">
        <v>31278.5</v>
      </c>
      <c r="BP43" s="12">
        <f t="shared" si="47"/>
        <v>203339</v>
      </c>
      <c r="BQ43" s="12"/>
      <c r="BR43" s="12"/>
      <c r="BS43" s="12"/>
      <c r="BT43" s="12">
        <f t="shared" si="24"/>
        <v>122042</v>
      </c>
      <c r="BU43" s="12">
        <f t="shared" si="24"/>
        <v>786588.05</v>
      </c>
      <c r="BV43" s="12">
        <v>5349387.8</v>
      </c>
    </row>
    <row r="44" spans="1:74">
      <c r="A44" s="14">
        <v>1691</v>
      </c>
      <c r="B44" s="12"/>
      <c r="C44" s="12"/>
      <c r="D44" s="12"/>
      <c r="E44" s="12">
        <v>10.970371125265393</v>
      </c>
      <c r="F44" s="12">
        <v>58875</v>
      </c>
      <c r="G44" s="12">
        <f t="shared" si="3"/>
        <v>645880.6</v>
      </c>
      <c r="H44" s="12">
        <v>2.4478851738346936</v>
      </c>
      <c r="I44" s="12">
        <v>174246</v>
      </c>
      <c r="J44" s="12">
        <f t="shared" si="4"/>
        <v>426534.2</v>
      </c>
      <c r="K44" s="12">
        <v>3.7162013851469142</v>
      </c>
      <c r="L44" s="12">
        <v>126196</v>
      </c>
      <c r="M44" s="12">
        <f t="shared" si="40"/>
        <v>468969.75</v>
      </c>
      <c r="N44" s="12">
        <v>0.85637394729693017</v>
      </c>
      <c r="O44" s="12">
        <v>14724</v>
      </c>
      <c r="P44" s="12">
        <f t="shared" ref="P44:P45" si="49">O44*N44</f>
        <v>12609.25</v>
      </c>
      <c r="Q44" s="12">
        <v>0.53834546481869239</v>
      </c>
      <c r="R44" s="12">
        <v>90261</v>
      </c>
      <c r="S44" s="12">
        <f t="shared" si="48"/>
        <v>48591.599999999991</v>
      </c>
      <c r="T44" s="12">
        <v>1.4849386213408875</v>
      </c>
      <c r="U44" s="12">
        <v>2118</v>
      </c>
      <c r="V44" s="12">
        <f t="shared" si="5"/>
        <v>3145.1</v>
      </c>
      <c r="W44" s="12">
        <v>4.8108327920320448</v>
      </c>
      <c r="X44" s="12">
        <v>36948</v>
      </c>
      <c r="Y44" s="12">
        <f t="shared" si="6"/>
        <v>177750.65</v>
      </c>
      <c r="Z44" s="12">
        <v>6.4585869481470066</v>
      </c>
      <c r="AA44" s="12">
        <v>51916</v>
      </c>
      <c r="AB44" s="12">
        <f t="shared" si="31"/>
        <v>335304</v>
      </c>
      <c r="AC44" s="12">
        <v>2.9729648944789235</v>
      </c>
      <c r="AD44" s="12">
        <v>127131</v>
      </c>
      <c r="AE44" s="12">
        <f t="shared" si="43"/>
        <v>377956</v>
      </c>
      <c r="AF44" s="12">
        <v>0.62517468035927126</v>
      </c>
      <c r="AG44" s="12">
        <v>1284489</v>
      </c>
      <c r="AH44" s="12">
        <f t="shared" si="1"/>
        <v>803030</v>
      </c>
      <c r="AI44" s="12">
        <v>1.0823381836427495</v>
      </c>
      <c r="AJ44" s="12">
        <v>1993</v>
      </c>
      <c r="AK44" s="12">
        <f t="shared" si="44"/>
        <v>2157.1</v>
      </c>
      <c r="AL44" s="12">
        <f t="shared" si="8"/>
        <v>1286482</v>
      </c>
      <c r="AM44" s="12">
        <f t="shared" si="8"/>
        <v>805187.1</v>
      </c>
      <c r="AN44" s="12"/>
      <c r="AO44" s="12"/>
      <c r="AP44" s="12"/>
      <c r="AQ44" s="12">
        <v>0.30720690155511171</v>
      </c>
      <c r="AR44" s="12">
        <v>937296</v>
      </c>
      <c r="AS44" s="12">
        <f t="shared" si="2"/>
        <v>287943.8</v>
      </c>
      <c r="AT44" s="12"/>
      <c r="AU44" s="12"/>
      <c r="AV44" s="12"/>
      <c r="AW44" s="12">
        <v>0.35546002245877711</v>
      </c>
      <c r="AX44" s="12">
        <v>326821</v>
      </c>
      <c r="AY44" s="12">
        <f t="shared" si="45"/>
        <v>116171.79999999999</v>
      </c>
      <c r="AZ44" s="12">
        <v>7.6521667580910586</v>
      </c>
      <c r="BA44" s="12">
        <v>911.5</v>
      </c>
      <c r="BB44" s="12">
        <f t="shared" si="42"/>
        <v>6974.95</v>
      </c>
      <c r="BC44" s="12"/>
      <c r="BD44" s="12"/>
      <c r="BE44" s="12"/>
      <c r="BF44" s="12">
        <f t="shared" si="18"/>
        <v>911.5</v>
      </c>
      <c r="BG44" s="12">
        <f t="shared" si="19"/>
        <v>6974.95</v>
      </c>
      <c r="BH44" s="12"/>
      <c r="BI44" s="12"/>
      <c r="BJ44" s="12"/>
      <c r="BK44" s="12">
        <v>7.7901377589760283</v>
      </c>
      <c r="BL44" s="12">
        <v>92190</v>
      </c>
      <c r="BM44" s="12">
        <f t="shared" si="37"/>
        <v>718172.8</v>
      </c>
      <c r="BN44" s="12">
        <v>6.9982705738886226</v>
      </c>
      <c r="BO44" s="12">
        <v>13530.5</v>
      </c>
      <c r="BP44" s="12">
        <f t="shared" si="47"/>
        <v>94690.1</v>
      </c>
      <c r="BQ44" s="12"/>
      <c r="BR44" s="12"/>
      <c r="BS44" s="12"/>
      <c r="BT44" s="12">
        <f t="shared" si="24"/>
        <v>105720.5</v>
      </c>
      <c r="BU44" s="12">
        <f t="shared" si="24"/>
        <v>812862.9</v>
      </c>
      <c r="BV44" s="12">
        <v>4850080.9000000004</v>
      </c>
    </row>
    <row r="45" spans="1:74">
      <c r="A45" s="14">
        <v>1692</v>
      </c>
      <c r="B45" s="12"/>
      <c r="C45" s="12"/>
      <c r="D45" s="12"/>
      <c r="E45" s="12">
        <v>10.269324039045632</v>
      </c>
      <c r="F45" s="12">
        <v>166267</v>
      </c>
      <c r="G45" s="12">
        <f t="shared" si="3"/>
        <v>1707449.7</v>
      </c>
      <c r="H45" s="12">
        <v>2.8015328859615565</v>
      </c>
      <c r="I45" s="12">
        <v>193426</v>
      </c>
      <c r="J45" s="12">
        <f t="shared" si="4"/>
        <v>541889.30000000005</v>
      </c>
      <c r="K45" s="12">
        <v>3.716201122879669</v>
      </c>
      <c r="L45" s="12">
        <v>100456</v>
      </c>
      <c r="M45" s="12">
        <f t="shared" si="40"/>
        <v>373314.7</v>
      </c>
      <c r="N45" s="12">
        <v>0.5745683446678943</v>
      </c>
      <c r="O45" s="12">
        <v>54847</v>
      </c>
      <c r="P45" s="12">
        <f t="shared" si="49"/>
        <v>31513.35</v>
      </c>
      <c r="Q45" s="12">
        <v>0.59641005673601066</v>
      </c>
      <c r="R45" s="12">
        <v>44945</v>
      </c>
      <c r="S45" s="12">
        <f t="shared" si="48"/>
        <v>26805.649999999998</v>
      </c>
      <c r="T45" s="12">
        <v>1.7395063097429531</v>
      </c>
      <c r="U45" s="12">
        <v>22544.5</v>
      </c>
      <c r="V45" s="12">
        <f t="shared" si="5"/>
        <v>39216.300000000003</v>
      </c>
      <c r="W45" s="12">
        <v>4.5964468181537255</v>
      </c>
      <c r="X45" s="12">
        <v>97082</v>
      </c>
      <c r="Y45" s="12">
        <f t="shared" si="6"/>
        <v>446232.25</v>
      </c>
      <c r="Z45" s="12">
        <v>6.8666235062868548</v>
      </c>
      <c r="AA45" s="12">
        <v>32051</v>
      </c>
      <c r="AB45" s="12">
        <f t="shared" si="31"/>
        <v>220082.15</v>
      </c>
      <c r="AC45" s="12">
        <v>2.9729639090610518</v>
      </c>
      <c r="AD45" s="12">
        <v>137015</v>
      </c>
      <c r="AE45" s="12">
        <f t="shared" si="43"/>
        <v>407340.65</v>
      </c>
      <c r="AF45" s="12">
        <v>0.71804197906512768</v>
      </c>
      <c r="AG45" s="12">
        <v>768383</v>
      </c>
      <c r="AH45" s="12">
        <f t="shared" si="1"/>
        <v>551731.25</v>
      </c>
      <c r="AI45" s="12"/>
      <c r="AJ45" s="12"/>
      <c r="AK45" s="12"/>
      <c r="AL45" s="12">
        <f t="shared" si="8"/>
        <v>768383</v>
      </c>
      <c r="AM45" s="12">
        <f t="shared" si="8"/>
        <v>551731.25</v>
      </c>
      <c r="AN45" s="12"/>
      <c r="AO45" s="12"/>
      <c r="AP45" s="12"/>
      <c r="AQ45" s="12">
        <v>0.31416610341939033</v>
      </c>
      <c r="AR45" s="12">
        <v>1112596</v>
      </c>
      <c r="AS45" s="12">
        <f t="shared" si="2"/>
        <v>349539.95</v>
      </c>
      <c r="AT45" s="12"/>
      <c r="AU45" s="12"/>
      <c r="AV45" s="12"/>
      <c r="AW45" s="12">
        <v>0.40767359342338705</v>
      </c>
      <c r="AX45" s="12">
        <v>113858</v>
      </c>
      <c r="AY45" s="12">
        <f t="shared" si="45"/>
        <v>46416.9</v>
      </c>
      <c r="AZ45" s="12">
        <v>8.4049767171129215</v>
      </c>
      <c r="BA45" s="12">
        <v>1718</v>
      </c>
      <c r="BB45" s="12">
        <f t="shared" si="42"/>
        <v>14439.75</v>
      </c>
      <c r="BC45" s="12"/>
      <c r="BD45" s="12"/>
      <c r="BE45" s="12"/>
      <c r="BF45" s="12">
        <f t="shared" si="18"/>
        <v>1718</v>
      </c>
      <c r="BG45" s="12">
        <f t="shared" si="19"/>
        <v>14439.75</v>
      </c>
      <c r="BH45" s="12"/>
      <c r="BI45" s="12"/>
      <c r="BJ45" s="12"/>
      <c r="BK45" s="12">
        <v>8.324086986435649</v>
      </c>
      <c r="BL45" s="12">
        <v>135170.5</v>
      </c>
      <c r="BM45" s="12">
        <f t="shared" si="37"/>
        <v>1125171</v>
      </c>
      <c r="BN45" s="12">
        <v>8.217266091572661</v>
      </c>
      <c r="BO45" s="12">
        <v>7535</v>
      </c>
      <c r="BP45" s="12">
        <f t="shared" si="47"/>
        <v>61917.1</v>
      </c>
      <c r="BQ45" s="12"/>
      <c r="BR45" s="12"/>
      <c r="BS45" s="12"/>
      <c r="BT45" s="12">
        <f t="shared" si="24"/>
        <v>142705.5</v>
      </c>
      <c r="BU45" s="12">
        <f t="shared" si="24"/>
        <v>1187088.1000000001</v>
      </c>
      <c r="BV45" s="12">
        <v>6513413.7000000002</v>
      </c>
    </row>
    <row r="46" spans="1:74">
      <c r="A46" s="14">
        <v>1693</v>
      </c>
      <c r="B46" s="12">
        <v>18.942729091328768</v>
      </c>
      <c r="C46" s="12">
        <v>12997</v>
      </c>
      <c r="D46" s="12">
        <f t="shared" ref="D46:D65" si="50">C46*B46</f>
        <v>246198.65</v>
      </c>
      <c r="E46" s="12">
        <v>12.114766616726479</v>
      </c>
      <c r="F46" s="12">
        <v>86103</v>
      </c>
      <c r="G46" s="12">
        <f t="shared" si="3"/>
        <v>1043117.75</v>
      </c>
      <c r="H46" s="12">
        <v>2.4956062244935286</v>
      </c>
      <c r="I46" s="12">
        <v>191373</v>
      </c>
      <c r="J46" s="12">
        <f t="shared" si="4"/>
        <v>477591.65000000008</v>
      </c>
      <c r="K46" s="12">
        <v>3.716200347744282</v>
      </c>
      <c r="L46" s="12">
        <v>119053</v>
      </c>
      <c r="M46" s="12">
        <f t="shared" si="40"/>
        <v>442424.8</v>
      </c>
      <c r="N46" s="12"/>
      <c r="O46" s="12"/>
      <c r="P46" s="12"/>
      <c r="Q46" s="12">
        <v>0.60510105580693807</v>
      </c>
      <c r="R46" s="12">
        <v>33150</v>
      </c>
      <c r="S46" s="12">
        <f t="shared" si="48"/>
        <v>20059.099999999999</v>
      </c>
      <c r="T46" s="12">
        <v>1.2521233246600225</v>
      </c>
      <c r="U46" s="12">
        <v>10184.5</v>
      </c>
      <c r="V46" s="12">
        <f t="shared" si="5"/>
        <v>12752.25</v>
      </c>
      <c r="W46" s="12">
        <v>4.8556877985588214</v>
      </c>
      <c r="X46" s="12">
        <v>12351</v>
      </c>
      <c r="Y46" s="12">
        <f t="shared" si="6"/>
        <v>59972.600000000006</v>
      </c>
      <c r="Z46" s="12">
        <v>7.8046049887377995</v>
      </c>
      <c r="AA46" s="12">
        <v>35961</v>
      </c>
      <c r="AB46" s="12">
        <f t="shared" si="31"/>
        <v>280661.40000000002</v>
      </c>
      <c r="AC46" s="12">
        <v>2.9729631000211461</v>
      </c>
      <c r="AD46" s="12">
        <v>94580</v>
      </c>
      <c r="AE46" s="12">
        <f t="shared" si="43"/>
        <v>281182.84999999998</v>
      </c>
      <c r="AF46" s="12">
        <v>0.5416866730797999</v>
      </c>
      <c r="AG46" s="12">
        <v>1925216</v>
      </c>
      <c r="AH46" s="12">
        <f t="shared" si="1"/>
        <v>1042863.8500000001</v>
      </c>
      <c r="AI46" s="12"/>
      <c r="AJ46" s="12"/>
      <c r="AK46" s="12"/>
      <c r="AL46" s="12">
        <f t="shared" si="8"/>
        <v>1925216</v>
      </c>
      <c r="AM46" s="12">
        <f t="shared" si="8"/>
        <v>1042863.8500000001</v>
      </c>
      <c r="AN46" s="12"/>
      <c r="AO46" s="12"/>
      <c r="AP46" s="12"/>
      <c r="AQ46" s="12">
        <v>0.32114256113782874</v>
      </c>
      <c r="AR46" s="12">
        <v>390920</v>
      </c>
      <c r="AS46" s="12">
        <f t="shared" si="2"/>
        <v>125541.05000000002</v>
      </c>
      <c r="AT46" s="12"/>
      <c r="AU46" s="12"/>
      <c r="AV46" s="12"/>
      <c r="AW46" s="12">
        <v>0.39164144066225987</v>
      </c>
      <c r="AX46" s="12">
        <v>129496</v>
      </c>
      <c r="AY46" s="12">
        <f t="shared" si="45"/>
        <v>50716</v>
      </c>
      <c r="AZ46" s="12">
        <v>4.2067760459392947</v>
      </c>
      <c r="BA46" s="12">
        <v>3047.5</v>
      </c>
      <c r="BB46" s="12">
        <f t="shared" si="42"/>
        <v>12820.15</v>
      </c>
      <c r="BC46" s="12"/>
      <c r="BD46" s="12"/>
      <c r="BE46" s="12"/>
      <c r="BF46" s="12">
        <f t="shared" si="18"/>
        <v>3047.5</v>
      </c>
      <c r="BG46" s="12">
        <f t="shared" si="19"/>
        <v>12820.15</v>
      </c>
      <c r="BH46" s="12"/>
      <c r="BI46" s="12"/>
      <c r="BJ46" s="12"/>
      <c r="BK46" s="12">
        <v>7.4890075786538333</v>
      </c>
      <c r="BL46" s="12">
        <v>88934</v>
      </c>
      <c r="BM46" s="12">
        <f t="shared" si="37"/>
        <v>666027.4</v>
      </c>
      <c r="BN46" s="12"/>
      <c r="BO46" s="12"/>
      <c r="BP46" s="12"/>
      <c r="BQ46" s="12">
        <v>4.7332201411365205</v>
      </c>
      <c r="BR46" s="12">
        <v>18847</v>
      </c>
      <c r="BS46" s="12">
        <f t="shared" ref="BS46:BS47" si="51">BR46*BQ46</f>
        <v>89207</v>
      </c>
      <c r="BT46" s="12">
        <f t="shared" si="24"/>
        <v>107781</v>
      </c>
      <c r="BU46" s="12">
        <f t="shared" si="24"/>
        <v>755234.4</v>
      </c>
      <c r="BV46" s="12">
        <v>5079499.9000000004</v>
      </c>
    </row>
    <row r="47" spans="1:74">
      <c r="A47" s="14">
        <v>1694</v>
      </c>
      <c r="B47" s="12">
        <v>17.38758394269512</v>
      </c>
      <c r="C47" s="12">
        <v>13402</v>
      </c>
      <c r="D47" s="12">
        <f t="shared" si="50"/>
        <v>233028.4</v>
      </c>
      <c r="E47" s="12">
        <v>10.989264759033828</v>
      </c>
      <c r="F47" s="12">
        <v>130039</v>
      </c>
      <c r="G47" s="12">
        <f t="shared" si="3"/>
        <v>1429033</v>
      </c>
      <c r="H47" s="12">
        <v>2.3493153642512388</v>
      </c>
      <c r="I47" s="12">
        <v>247796</v>
      </c>
      <c r="J47" s="12">
        <f t="shared" si="4"/>
        <v>582150.94999999995</v>
      </c>
      <c r="K47" s="12">
        <v>3.7162096607928983</v>
      </c>
      <c r="L47" s="12">
        <v>82457</v>
      </c>
      <c r="M47" s="12">
        <f t="shared" si="40"/>
        <v>306427.5</v>
      </c>
      <c r="N47" s="12">
        <v>0.80642028647049657</v>
      </c>
      <c r="O47" s="12">
        <v>25692</v>
      </c>
      <c r="P47" s="12">
        <f t="shared" ref="P47:P49" si="52">O47*N47</f>
        <v>20718.55</v>
      </c>
      <c r="Q47" s="12">
        <v>0.58036900030571692</v>
      </c>
      <c r="R47" s="12">
        <v>163550</v>
      </c>
      <c r="S47" s="12">
        <f t="shared" si="48"/>
        <v>94919.35</v>
      </c>
      <c r="T47" s="12"/>
      <c r="U47" s="12"/>
      <c r="V47" s="12"/>
      <c r="W47" s="12">
        <v>2.2250868055555557</v>
      </c>
      <c r="X47" s="12">
        <v>7488</v>
      </c>
      <c r="Y47" s="12">
        <f t="shared" si="6"/>
        <v>16661.45</v>
      </c>
      <c r="Z47" s="12">
        <v>5.8988604235900999</v>
      </c>
      <c r="AA47" s="12">
        <v>40322</v>
      </c>
      <c r="AB47" s="12">
        <f t="shared" si="31"/>
        <v>237853.85</v>
      </c>
      <c r="AC47" s="12">
        <v>2.9729696903381111</v>
      </c>
      <c r="AD47" s="12">
        <v>137085</v>
      </c>
      <c r="AE47" s="12">
        <f t="shared" si="43"/>
        <v>407549.54999999993</v>
      </c>
      <c r="AF47" s="12">
        <v>0.42515947740297461</v>
      </c>
      <c r="AG47" s="12">
        <v>1669202</v>
      </c>
      <c r="AH47" s="12">
        <f t="shared" si="1"/>
        <v>709677.05</v>
      </c>
      <c r="AI47" s="12">
        <v>0.62805247225025229</v>
      </c>
      <c r="AJ47" s="12">
        <v>15856</v>
      </c>
      <c r="AK47" s="12">
        <f t="shared" ref="AK47:AK63" si="53">AJ47*AI47</f>
        <v>9958.4</v>
      </c>
      <c r="AL47" s="12">
        <f t="shared" si="8"/>
        <v>1685058</v>
      </c>
      <c r="AM47" s="12">
        <f t="shared" si="8"/>
        <v>719635.45000000007</v>
      </c>
      <c r="AN47" s="12">
        <v>0.71514881095943272</v>
      </c>
      <c r="AO47" s="12">
        <v>20731</v>
      </c>
      <c r="AP47" s="12">
        <f t="shared" ref="AP47:AP50" si="54">AO47*AN47</f>
        <v>14825.75</v>
      </c>
      <c r="AQ47" s="12"/>
      <c r="AR47" s="12"/>
      <c r="AS47" s="12">
        <v>268280.75</v>
      </c>
      <c r="AT47" s="12">
        <v>0.2627543604651163</v>
      </c>
      <c r="AU47" s="12">
        <v>2752</v>
      </c>
      <c r="AV47" s="12">
        <f t="shared" ref="AV47:AV49" si="55">AU47*AT47</f>
        <v>723.1</v>
      </c>
      <c r="AW47" s="12">
        <v>0.39564123898490977</v>
      </c>
      <c r="AX47" s="12">
        <v>52882</v>
      </c>
      <c r="AY47" s="12">
        <f t="shared" si="45"/>
        <v>20922.3</v>
      </c>
      <c r="AZ47" s="12">
        <v>4.1349129166298297</v>
      </c>
      <c r="BA47" s="12">
        <v>2827.75</v>
      </c>
      <c r="BB47" s="12">
        <f t="shared" si="42"/>
        <v>11692.500000000002</v>
      </c>
      <c r="BC47" s="12"/>
      <c r="BD47" s="12"/>
      <c r="BE47" s="12"/>
      <c r="BF47" s="12">
        <f t="shared" si="18"/>
        <v>2827.75</v>
      </c>
      <c r="BG47" s="12">
        <f t="shared" si="19"/>
        <v>11692.500000000002</v>
      </c>
      <c r="BH47" s="12"/>
      <c r="BI47" s="12"/>
      <c r="BJ47" s="12"/>
      <c r="BK47" s="12">
        <v>8.7785343297029446</v>
      </c>
      <c r="BL47" s="12">
        <v>75474</v>
      </c>
      <c r="BM47" s="12">
        <f t="shared" si="37"/>
        <v>662551.10000000009</v>
      </c>
      <c r="BN47" s="12">
        <v>9.934341688274273</v>
      </c>
      <c r="BO47" s="12">
        <v>1735.5</v>
      </c>
      <c r="BP47" s="12">
        <f t="shared" ref="BP47:BP63" si="56">BO47*BN47</f>
        <v>17241.05</v>
      </c>
      <c r="BQ47" s="12">
        <v>4.9044134215037962</v>
      </c>
      <c r="BR47" s="12">
        <v>40830</v>
      </c>
      <c r="BS47" s="12">
        <f t="shared" si="51"/>
        <v>200247.2</v>
      </c>
      <c r="BT47" s="12">
        <f t="shared" si="24"/>
        <v>118039.5</v>
      </c>
      <c r="BU47" s="12">
        <f t="shared" si="24"/>
        <v>880039.35000000009</v>
      </c>
      <c r="BV47" s="12">
        <v>5740717.0500000007</v>
      </c>
    </row>
    <row r="48" spans="1:74">
      <c r="A48" s="14">
        <v>1695</v>
      </c>
      <c r="B48" s="12">
        <v>19.084963099630993</v>
      </c>
      <c r="C48" s="12">
        <v>5149</v>
      </c>
      <c r="D48" s="12">
        <f t="shared" si="50"/>
        <v>98268.474999999991</v>
      </c>
      <c r="E48" s="12">
        <v>12.88335589549208</v>
      </c>
      <c r="F48" s="12">
        <v>66483</v>
      </c>
      <c r="G48" s="12">
        <f t="shared" si="3"/>
        <v>856524.15</v>
      </c>
      <c r="H48" s="12">
        <v>2.4949890608571961</v>
      </c>
      <c r="I48" s="12">
        <v>258704</v>
      </c>
      <c r="J48" s="12">
        <f t="shared" si="4"/>
        <v>645463.65</v>
      </c>
      <c r="K48" s="12">
        <v>3.7162043210106086</v>
      </c>
      <c r="L48" s="12">
        <v>188243</v>
      </c>
      <c r="M48" s="12">
        <f t="shared" si="40"/>
        <v>699549.45</v>
      </c>
      <c r="N48" s="12">
        <v>1.2714618315225061</v>
      </c>
      <c r="O48" s="12">
        <v>7087</v>
      </c>
      <c r="P48" s="12">
        <f t="shared" si="52"/>
        <v>9010.85</v>
      </c>
      <c r="Q48" s="12">
        <v>0.5382678137892396</v>
      </c>
      <c r="R48" s="12">
        <v>235604</v>
      </c>
      <c r="S48" s="12">
        <f t="shared" si="48"/>
        <v>126818.05</v>
      </c>
      <c r="T48" s="12">
        <v>2.4401245895306163</v>
      </c>
      <c r="U48" s="12">
        <v>10354</v>
      </c>
      <c r="V48" s="12">
        <f t="shared" si="5"/>
        <v>25265.05</v>
      </c>
      <c r="W48" s="12"/>
      <c r="X48" s="12"/>
      <c r="Y48" s="12"/>
      <c r="Z48" s="12">
        <v>5.8242314850468491</v>
      </c>
      <c r="AA48" s="12">
        <v>31164</v>
      </c>
      <c r="AB48" s="12">
        <f t="shared" si="31"/>
        <v>181506.35</v>
      </c>
      <c r="AC48" s="12">
        <v>2.9729664418926971</v>
      </c>
      <c r="AD48" s="12">
        <v>139251</v>
      </c>
      <c r="AE48" s="12">
        <f t="shared" si="43"/>
        <v>413988.55</v>
      </c>
      <c r="AF48" s="12">
        <v>0.40120903301347027</v>
      </c>
      <c r="AG48" s="12">
        <v>1542431</v>
      </c>
      <c r="AH48" s="12">
        <f t="shared" si="1"/>
        <v>618837.25</v>
      </c>
      <c r="AI48" s="12">
        <v>0.52576570316842686</v>
      </c>
      <c r="AJ48" s="12">
        <v>35980</v>
      </c>
      <c r="AK48" s="12">
        <f t="shared" si="53"/>
        <v>18917.05</v>
      </c>
      <c r="AL48" s="12">
        <f t="shared" si="8"/>
        <v>1578411</v>
      </c>
      <c r="AM48" s="12">
        <f t="shared" si="8"/>
        <v>637754.30000000005</v>
      </c>
      <c r="AN48" s="12">
        <v>0.58424325228641538</v>
      </c>
      <c r="AO48" s="12">
        <v>17932</v>
      </c>
      <c r="AP48" s="12">
        <f t="shared" si="54"/>
        <v>10476.650000000001</v>
      </c>
      <c r="AQ48" s="12">
        <v>0.23401050661252276</v>
      </c>
      <c r="AR48" s="12">
        <v>800829</v>
      </c>
      <c r="AS48" s="12">
        <f t="shared" si="2"/>
        <v>187402.4</v>
      </c>
      <c r="AT48" s="12">
        <v>0.30252061631944444</v>
      </c>
      <c r="AU48" s="12">
        <v>92160</v>
      </c>
      <c r="AV48" s="12">
        <f t="shared" si="55"/>
        <v>27880.3</v>
      </c>
      <c r="AW48" s="12">
        <v>0.34908796191804992</v>
      </c>
      <c r="AX48" s="12">
        <v>48737</v>
      </c>
      <c r="AY48" s="12">
        <f t="shared" si="45"/>
        <v>17013.5</v>
      </c>
      <c r="AZ48" s="12">
        <v>4.6890064579293211</v>
      </c>
      <c r="BA48" s="12">
        <v>6639.125</v>
      </c>
      <c r="BB48" s="12">
        <f t="shared" si="42"/>
        <v>31130.900000000005</v>
      </c>
      <c r="BC48" s="12"/>
      <c r="BD48" s="12"/>
      <c r="BE48" s="12"/>
      <c r="BF48" s="12">
        <f t="shared" si="18"/>
        <v>6639.125</v>
      </c>
      <c r="BG48" s="12">
        <f t="shared" si="19"/>
        <v>31130.900000000005</v>
      </c>
      <c r="BH48" s="12"/>
      <c r="BI48" s="12"/>
      <c r="BJ48" s="12"/>
      <c r="BK48" s="12">
        <v>8.9483411012655889</v>
      </c>
      <c r="BL48" s="12">
        <v>27141.5</v>
      </c>
      <c r="BM48" s="12">
        <f t="shared" si="37"/>
        <v>242871.4</v>
      </c>
      <c r="BN48" s="12">
        <v>8.5172413793103452</v>
      </c>
      <c r="BO48" s="12">
        <v>1203.5</v>
      </c>
      <c r="BP48" s="12">
        <f t="shared" si="56"/>
        <v>10250.5</v>
      </c>
      <c r="BQ48" s="12"/>
      <c r="BR48" s="12"/>
      <c r="BS48" s="12"/>
      <c r="BT48" s="12">
        <f t="shared" si="24"/>
        <v>28345</v>
      </c>
      <c r="BU48" s="12">
        <f t="shared" si="24"/>
        <v>253121.9</v>
      </c>
      <c r="BV48" s="12">
        <v>4496741.4249999998</v>
      </c>
    </row>
    <row r="49" spans="1:74">
      <c r="A49" s="14">
        <v>1696</v>
      </c>
      <c r="B49" s="12">
        <v>15.795309393638172</v>
      </c>
      <c r="C49" s="12">
        <v>4024</v>
      </c>
      <c r="D49" s="12">
        <f t="shared" si="50"/>
        <v>63560.325000000004</v>
      </c>
      <c r="E49" s="12">
        <v>7.8770291842426428</v>
      </c>
      <c r="F49" s="12">
        <v>215493</v>
      </c>
      <c r="G49" s="12">
        <f t="shared" si="3"/>
        <v>1697444.65</v>
      </c>
      <c r="H49" s="12">
        <v>2.8355466276305767</v>
      </c>
      <c r="I49" s="12">
        <v>217918</v>
      </c>
      <c r="J49" s="12">
        <f t="shared" si="4"/>
        <v>617916.65</v>
      </c>
      <c r="K49" s="12">
        <v>3.7162123166284688</v>
      </c>
      <c r="L49" s="12">
        <v>107773</v>
      </c>
      <c r="M49" s="12">
        <f t="shared" si="40"/>
        <v>400507.35</v>
      </c>
      <c r="N49" s="12">
        <v>2.5238255033557051</v>
      </c>
      <c r="O49" s="12">
        <v>3576</v>
      </c>
      <c r="P49" s="12">
        <f t="shared" si="52"/>
        <v>9025.2000000000007</v>
      </c>
      <c r="Q49" s="12">
        <v>0.55696719420477092</v>
      </c>
      <c r="R49" s="12">
        <v>86692</v>
      </c>
      <c r="S49" s="12">
        <f t="shared" si="48"/>
        <v>48284.6</v>
      </c>
      <c r="T49" s="12">
        <v>1.5147446975648076</v>
      </c>
      <c r="U49" s="12">
        <v>25460</v>
      </c>
      <c r="V49" s="12">
        <f t="shared" si="5"/>
        <v>38565.4</v>
      </c>
      <c r="W49" s="12">
        <v>3.306674779901106</v>
      </c>
      <c r="X49" s="12">
        <v>91209</v>
      </c>
      <c r="Y49" s="12">
        <f t="shared" si="6"/>
        <v>301598.5</v>
      </c>
      <c r="Z49" s="12">
        <v>7.4991202777450869</v>
      </c>
      <c r="AA49" s="12">
        <v>33988</v>
      </c>
      <c r="AB49" s="12">
        <f t="shared" si="31"/>
        <v>254880.1</v>
      </c>
      <c r="AC49" s="12">
        <v>2.9729701523690251</v>
      </c>
      <c r="AD49" s="12">
        <v>71865</v>
      </c>
      <c r="AE49" s="12">
        <f t="shared" si="43"/>
        <v>213652.5</v>
      </c>
      <c r="AF49" s="12">
        <v>0.40221473963767429</v>
      </c>
      <c r="AG49" s="12">
        <v>1634165</v>
      </c>
      <c r="AH49" s="12">
        <f t="shared" si="1"/>
        <v>657285.25</v>
      </c>
      <c r="AI49" s="12">
        <v>0.50612849489844214</v>
      </c>
      <c r="AJ49" s="12">
        <v>52827</v>
      </c>
      <c r="AK49" s="12">
        <f t="shared" si="53"/>
        <v>26737.250000000004</v>
      </c>
      <c r="AL49" s="12">
        <f t="shared" si="8"/>
        <v>1686992</v>
      </c>
      <c r="AM49" s="12">
        <f t="shared" si="8"/>
        <v>684022.5</v>
      </c>
      <c r="AN49" s="12">
        <v>0.31191983219126768</v>
      </c>
      <c r="AO49" s="12">
        <v>102009</v>
      </c>
      <c r="AP49" s="12">
        <f t="shared" si="54"/>
        <v>31818.630161999023</v>
      </c>
      <c r="AQ49" s="12">
        <v>0.25083062144111623</v>
      </c>
      <c r="AR49" s="12">
        <v>1316424</v>
      </c>
      <c r="AS49" s="12">
        <f t="shared" si="2"/>
        <v>330199.45</v>
      </c>
      <c r="AT49" s="12">
        <v>0.32574360285773651</v>
      </c>
      <c r="AU49" s="12">
        <v>62567</v>
      </c>
      <c r="AV49" s="12">
        <f t="shared" si="55"/>
        <v>20380.8</v>
      </c>
      <c r="AW49" s="12">
        <v>0.35966998892580287</v>
      </c>
      <c r="AX49" s="12">
        <v>112875</v>
      </c>
      <c r="AY49" s="12">
        <f t="shared" si="45"/>
        <v>40597.75</v>
      </c>
      <c r="AZ49" s="12">
        <v>4.7242751255161757</v>
      </c>
      <c r="BA49" s="12">
        <v>33661</v>
      </c>
      <c r="BB49" s="12">
        <f t="shared" si="42"/>
        <v>159023.82499999998</v>
      </c>
      <c r="BC49" s="12"/>
      <c r="BD49" s="12"/>
      <c r="BE49" s="12"/>
      <c r="BF49" s="12">
        <f t="shared" si="18"/>
        <v>33661</v>
      </c>
      <c r="BG49" s="12">
        <f t="shared" si="19"/>
        <v>159023.82499999998</v>
      </c>
      <c r="BH49" s="12"/>
      <c r="BI49" s="12"/>
      <c r="BJ49" s="12"/>
      <c r="BK49" s="12">
        <v>8.143341386390059</v>
      </c>
      <c r="BL49" s="12">
        <v>60639.5</v>
      </c>
      <c r="BM49" s="12">
        <f t="shared" si="37"/>
        <v>493808.14999999997</v>
      </c>
      <c r="BN49" s="12">
        <v>7.9965431329803804</v>
      </c>
      <c r="BO49" s="12">
        <v>1605.5</v>
      </c>
      <c r="BP49" s="12">
        <f t="shared" si="56"/>
        <v>12838.45</v>
      </c>
      <c r="BQ49" s="12"/>
      <c r="BR49" s="12"/>
      <c r="BS49" s="12"/>
      <c r="BT49" s="12">
        <f t="shared" si="24"/>
        <v>62245</v>
      </c>
      <c r="BU49" s="12">
        <f t="shared" si="24"/>
        <v>506646.6</v>
      </c>
      <c r="BV49" s="12">
        <v>6139516.8750000009</v>
      </c>
    </row>
    <row r="50" spans="1:74">
      <c r="A50" s="14">
        <v>1697</v>
      </c>
      <c r="B50" s="12">
        <v>21.542430250672709</v>
      </c>
      <c r="C50" s="12">
        <v>7061</v>
      </c>
      <c r="D50" s="12">
        <f t="shared" si="50"/>
        <v>152111.1</v>
      </c>
      <c r="E50" s="12">
        <v>10.589279131473942</v>
      </c>
      <c r="F50" s="12">
        <v>148113</v>
      </c>
      <c r="G50" s="12">
        <f t="shared" si="3"/>
        <v>1568409.9</v>
      </c>
      <c r="H50" s="12">
        <v>2.7329610277785927</v>
      </c>
      <c r="I50" s="12">
        <v>102201</v>
      </c>
      <c r="J50" s="12">
        <f t="shared" si="4"/>
        <v>279311.34999999998</v>
      </c>
      <c r="K50" s="12">
        <v>3.7162059600970414</v>
      </c>
      <c r="L50" s="12">
        <v>138085</v>
      </c>
      <c r="M50" s="12">
        <f t="shared" si="40"/>
        <v>513152.3</v>
      </c>
      <c r="N50" s="12"/>
      <c r="O50" s="12"/>
      <c r="P50" s="12"/>
      <c r="Q50" s="12">
        <v>0.59824364622467274</v>
      </c>
      <c r="R50" s="12">
        <v>110997</v>
      </c>
      <c r="S50" s="12">
        <f t="shared" si="48"/>
        <v>66403.25</v>
      </c>
      <c r="T50" s="12">
        <v>1.3397998794454491</v>
      </c>
      <c r="U50" s="12">
        <v>20737.5</v>
      </c>
      <c r="V50" s="12">
        <f t="shared" si="5"/>
        <v>27784.100000000002</v>
      </c>
      <c r="W50" s="12">
        <v>4.2574439690701418</v>
      </c>
      <c r="X50" s="12">
        <v>25477</v>
      </c>
      <c r="Y50" s="12">
        <f t="shared" si="6"/>
        <v>108466.90000000001</v>
      </c>
      <c r="Z50" s="12">
        <v>9.6148167953129366</v>
      </c>
      <c r="AA50" s="12">
        <v>21506</v>
      </c>
      <c r="AB50" s="12">
        <f t="shared" si="31"/>
        <v>206776.25000000003</v>
      </c>
      <c r="AC50" s="12">
        <v>2.972977737903983</v>
      </c>
      <c r="AD50" s="12">
        <v>143787</v>
      </c>
      <c r="AE50" s="12">
        <f t="shared" si="43"/>
        <v>427475.55</v>
      </c>
      <c r="AF50" s="12">
        <v>0.51382541243857138</v>
      </c>
      <c r="AG50" s="12">
        <v>1034942</v>
      </c>
      <c r="AH50" s="12">
        <f t="shared" si="1"/>
        <v>531779.5</v>
      </c>
      <c r="AI50" s="12">
        <v>0.57979712757185864</v>
      </c>
      <c r="AJ50" s="12">
        <v>52151</v>
      </c>
      <c r="AK50" s="12">
        <f t="shared" si="53"/>
        <v>30237</v>
      </c>
      <c r="AL50" s="12">
        <f t="shared" si="8"/>
        <v>1087093</v>
      </c>
      <c r="AM50" s="12">
        <f t="shared" si="8"/>
        <v>562016.5</v>
      </c>
      <c r="AN50" s="12">
        <v>0.15297057714070161</v>
      </c>
      <c r="AO50" s="12">
        <v>10604</v>
      </c>
      <c r="AP50" s="12">
        <f t="shared" si="54"/>
        <v>1622.1</v>
      </c>
      <c r="AQ50" s="12">
        <v>0.24669775267985758</v>
      </c>
      <c r="AR50" s="12">
        <v>896223</v>
      </c>
      <c r="AS50" s="12">
        <f t="shared" si="2"/>
        <v>221096.2</v>
      </c>
      <c r="AT50" s="12"/>
      <c r="AU50" s="12"/>
      <c r="AV50" s="12"/>
      <c r="AW50" s="12">
        <v>0.44085557342787424</v>
      </c>
      <c r="AX50" s="12">
        <v>91389</v>
      </c>
      <c r="AY50" s="12">
        <f t="shared" si="45"/>
        <v>40289.35</v>
      </c>
      <c r="AZ50" s="12">
        <v>14.775391314581617</v>
      </c>
      <c r="BA50" s="12">
        <v>4248.5</v>
      </c>
      <c r="BB50" s="12">
        <f t="shared" si="42"/>
        <v>62773.25</v>
      </c>
      <c r="BC50" s="12"/>
      <c r="BD50" s="12"/>
      <c r="BE50" s="12"/>
      <c r="BF50" s="12">
        <f t="shared" si="18"/>
        <v>4248.5</v>
      </c>
      <c r="BG50" s="12">
        <f t="shared" si="19"/>
        <v>62773.25</v>
      </c>
      <c r="BH50" s="12"/>
      <c r="BI50" s="12"/>
      <c r="BJ50" s="12"/>
      <c r="BK50" s="12">
        <v>11.059027477369222</v>
      </c>
      <c r="BL50" s="12">
        <v>62415</v>
      </c>
      <c r="BM50" s="12">
        <f t="shared" si="37"/>
        <v>690249.2</v>
      </c>
      <c r="BN50" s="12">
        <v>11.147297297297296</v>
      </c>
      <c r="BO50" s="12">
        <v>1628</v>
      </c>
      <c r="BP50" s="12">
        <f t="shared" si="56"/>
        <v>18147.8</v>
      </c>
      <c r="BQ50" s="12"/>
      <c r="BR50" s="12"/>
      <c r="BS50" s="12"/>
      <c r="BT50" s="12">
        <f t="shared" si="24"/>
        <v>64043</v>
      </c>
      <c r="BU50" s="12">
        <f t="shared" si="24"/>
        <v>708397</v>
      </c>
      <c r="BV50" s="12">
        <v>5637379.6999999993</v>
      </c>
    </row>
    <row r="51" spans="1:74">
      <c r="A51" s="14">
        <v>1698</v>
      </c>
      <c r="B51" s="12">
        <v>21.600494731431507</v>
      </c>
      <c r="C51" s="12">
        <v>7782</v>
      </c>
      <c r="D51" s="12">
        <f t="shared" si="50"/>
        <v>168095.05</v>
      </c>
      <c r="E51" s="12">
        <v>9.2790196294398495</v>
      </c>
      <c r="F51" s="12">
        <v>208819</v>
      </c>
      <c r="G51" s="12">
        <f t="shared" si="3"/>
        <v>1937635.5999999999</v>
      </c>
      <c r="H51" s="12">
        <v>3.0724095015743944</v>
      </c>
      <c r="I51" s="12">
        <v>213733</v>
      </c>
      <c r="J51" s="12">
        <f t="shared" si="4"/>
        <v>656675.30000000005</v>
      </c>
      <c r="K51" s="12">
        <v>3.7162099128145449</v>
      </c>
      <c r="L51" s="12">
        <v>209668</v>
      </c>
      <c r="M51" s="12">
        <f t="shared" si="40"/>
        <v>779170.3</v>
      </c>
      <c r="N51" s="12"/>
      <c r="O51" s="12"/>
      <c r="P51" s="12"/>
      <c r="Q51" s="12">
        <v>0.60350907847755075</v>
      </c>
      <c r="R51" s="12">
        <v>197445</v>
      </c>
      <c r="S51" s="12">
        <f t="shared" si="48"/>
        <v>119159.85</v>
      </c>
      <c r="T51" s="12">
        <v>1.1661902268345512</v>
      </c>
      <c r="U51" s="12">
        <v>42013</v>
      </c>
      <c r="V51" s="12">
        <f t="shared" si="5"/>
        <v>48995.15</v>
      </c>
      <c r="W51" s="12">
        <v>2.7624606090720087</v>
      </c>
      <c r="X51" s="12">
        <v>76477</v>
      </c>
      <c r="Y51" s="12">
        <f t="shared" si="6"/>
        <v>211264.7</v>
      </c>
      <c r="Z51" s="12">
        <v>11.679809273265372</v>
      </c>
      <c r="AA51" s="12">
        <v>18246</v>
      </c>
      <c r="AB51" s="12">
        <f t="shared" si="31"/>
        <v>213109.79999999996</v>
      </c>
      <c r="AC51" s="12">
        <v>3.1134631214343926</v>
      </c>
      <c r="AD51" s="12">
        <v>245400</v>
      </c>
      <c r="AE51" s="12">
        <f t="shared" si="43"/>
        <v>764043.85</v>
      </c>
      <c r="AF51" s="12">
        <v>0.63287748883482164</v>
      </c>
      <c r="AG51" s="12">
        <v>2022583</v>
      </c>
      <c r="AH51" s="12">
        <f t="shared" si="1"/>
        <v>1280047.25</v>
      </c>
      <c r="AI51" s="12">
        <v>0.54233260951492201</v>
      </c>
      <c r="AJ51" s="12">
        <v>55723</v>
      </c>
      <c r="AK51" s="12">
        <f t="shared" si="53"/>
        <v>30220.399999999998</v>
      </c>
      <c r="AL51" s="12">
        <f t="shared" si="8"/>
        <v>2078306</v>
      </c>
      <c r="AM51" s="12">
        <f t="shared" si="8"/>
        <v>1310267.6499999999</v>
      </c>
      <c r="AN51" s="12"/>
      <c r="AO51" s="12"/>
      <c r="AP51" s="12"/>
      <c r="AQ51" s="12">
        <v>0.19882273931894673</v>
      </c>
      <c r="AR51" s="12">
        <v>525627</v>
      </c>
      <c r="AS51" s="12">
        <f t="shared" si="2"/>
        <v>104506.6</v>
      </c>
      <c r="AT51" s="12"/>
      <c r="AU51" s="12"/>
      <c r="AV51" s="12"/>
      <c r="AW51" s="12">
        <v>0.42069582327162153</v>
      </c>
      <c r="AX51" s="12">
        <v>111810</v>
      </c>
      <c r="AY51" s="12">
        <f t="shared" si="45"/>
        <v>47038</v>
      </c>
      <c r="AZ51" s="12">
        <v>11.378159401144869</v>
      </c>
      <c r="BA51" s="12">
        <v>3406.5</v>
      </c>
      <c r="BB51" s="12">
        <f t="shared" si="42"/>
        <v>38759.699999999997</v>
      </c>
      <c r="BC51" s="12"/>
      <c r="BD51" s="12"/>
      <c r="BE51" s="12"/>
      <c r="BF51" s="12">
        <f t="shared" si="18"/>
        <v>3406.5</v>
      </c>
      <c r="BG51" s="12">
        <f t="shared" si="19"/>
        <v>38759.699999999997</v>
      </c>
      <c r="BH51" s="12"/>
      <c r="BI51" s="12"/>
      <c r="BJ51" s="12"/>
      <c r="BK51" s="12">
        <v>9.9717926580792202</v>
      </c>
      <c r="BL51" s="12">
        <v>43435.5</v>
      </c>
      <c r="BM51" s="12">
        <f t="shared" si="37"/>
        <v>433129.8</v>
      </c>
      <c r="BN51" s="12">
        <v>10.907704112952732</v>
      </c>
      <c r="BO51" s="12">
        <v>1629</v>
      </c>
      <c r="BP51" s="12">
        <f t="shared" si="56"/>
        <v>17768.650000000001</v>
      </c>
      <c r="BQ51" s="12">
        <v>8.5226779287124117</v>
      </c>
      <c r="BR51" s="12">
        <v>17226</v>
      </c>
      <c r="BS51" s="12">
        <f t="shared" ref="BS51:BS52" si="57">BR51*BQ51</f>
        <v>146811.65</v>
      </c>
      <c r="BT51" s="12">
        <f t="shared" si="24"/>
        <v>62290.5</v>
      </c>
      <c r="BU51" s="12">
        <f t="shared" si="24"/>
        <v>597710.1</v>
      </c>
      <c r="BV51" s="12">
        <v>7913033.8000000007</v>
      </c>
    </row>
    <row r="52" spans="1:74">
      <c r="A52" s="14">
        <v>1699</v>
      </c>
      <c r="B52" s="12">
        <v>21.211981219568745</v>
      </c>
      <c r="C52" s="12">
        <v>8626</v>
      </c>
      <c r="D52" s="12">
        <f t="shared" si="50"/>
        <v>182974.55</v>
      </c>
      <c r="E52" s="12">
        <v>9.0359299382745863</v>
      </c>
      <c r="F52" s="12">
        <v>207046</v>
      </c>
      <c r="G52" s="12">
        <f t="shared" si="3"/>
        <v>1870853.15</v>
      </c>
      <c r="H52" s="12">
        <v>2.9196406502998786</v>
      </c>
      <c r="I52" s="12">
        <v>198247</v>
      </c>
      <c r="J52" s="12">
        <f t="shared" si="4"/>
        <v>578810</v>
      </c>
      <c r="K52" s="12">
        <v>3.7162007336239178</v>
      </c>
      <c r="L52" s="12">
        <v>130312</v>
      </c>
      <c r="M52" s="12">
        <f t="shared" si="40"/>
        <v>484265.55</v>
      </c>
      <c r="N52" s="12">
        <v>1.078027093004136</v>
      </c>
      <c r="O52" s="12">
        <v>79061</v>
      </c>
      <c r="P52" s="12">
        <f t="shared" ref="P52:P54" si="58">O52*N52</f>
        <v>85229.9</v>
      </c>
      <c r="Q52" s="12">
        <v>0.62728382926009696</v>
      </c>
      <c r="R52" s="12">
        <v>199391</v>
      </c>
      <c r="S52" s="12">
        <f t="shared" si="48"/>
        <v>125074.75</v>
      </c>
      <c r="T52" s="12">
        <v>0.80405662590922133</v>
      </c>
      <c r="U52" s="12">
        <v>38357</v>
      </c>
      <c r="V52" s="12">
        <f t="shared" si="5"/>
        <v>30841.200000000004</v>
      </c>
      <c r="W52" s="12">
        <v>2.4273940587589284</v>
      </c>
      <c r="X52" s="12">
        <v>110179</v>
      </c>
      <c r="Y52" s="12">
        <f t="shared" si="6"/>
        <v>267447.84999999998</v>
      </c>
      <c r="Z52" s="12">
        <v>12.030622883451922</v>
      </c>
      <c r="AA52" s="12">
        <v>26281</v>
      </c>
      <c r="AB52" s="12">
        <f t="shared" si="31"/>
        <v>316176.8</v>
      </c>
      <c r="AC52" s="12">
        <v>4.6153217642805497</v>
      </c>
      <c r="AD52" s="12">
        <v>69150</v>
      </c>
      <c r="AE52" s="12">
        <f t="shared" si="43"/>
        <v>319149.5</v>
      </c>
      <c r="AF52" s="12">
        <v>0.53566717204372993</v>
      </c>
      <c r="AG52" s="12">
        <v>2152848</v>
      </c>
      <c r="AH52" s="12">
        <f t="shared" si="1"/>
        <v>1153210</v>
      </c>
      <c r="AI52" s="12">
        <v>0.59337223219628965</v>
      </c>
      <c r="AJ52" s="12">
        <v>53472</v>
      </c>
      <c r="AK52" s="12">
        <f t="shared" si="53"/>
        <v>31728.799999999999</v>
      </c>
      <c r="AL52" s="12">
        <f t="shared" si="8"/>
        <v>2206320</v>
      </c>
      <c r="AM52" s="12">
        <f t="shared" si="8"/>
        <v>1184938.8</v>
      </c>
      <c r="AN52" s="12">
        <v>1.0666937363180566</v>
      </c>
      <c r="AO52" s="12">
        <v>14161</v>
      </c>
      <c r="AP52" s="12">
        <f>AO52*AN52</f>
        <v>15105.45</v>
      </c>
      <c r="AQ52" s="12">
        <v>0.18225318215886488</v>
      </c>
      <c r="AR52" s="12">
        <v>1549027</v>
      </c>
      <c r="AS52" s="12">
        <f t="shared" si="2"/>
        <v>282315.09999999998</v>
      </c>
      <c r="AT52" s="12">
        <v>0.22202217917028524</v>
      </c>
      <c r="AU52" s="12">
        <v>59876</v>
      </c>
      <c r="AV52" s="12">
        <f t="shared" ref="AV52:AV96" si="59">AU52*AT52</f>
        <v>13293.8</v>
      </c>
      <c r="AW52" s="12">
        <v>0.41563790334913592</v>
      </c>
      <c r="AX52" s="12">
        <v>52312</v>
      </c>
      <c r="AY52" s="12">
        <f t="shared" si="45"/>
        <v>21742.85</v>
      </c>
      <c r="AZ52" s="12">
        <v>8.1778072736925935</v>
      </c>
      <c r="BA52" s="12">
        <v>14126.25</v>
      </c>
      <c r="BB52" s="12">
        <f t="shared" si="42"/>
        <v>115521.75</v>
      </c>
      <c r="BC52" s="12"/>
      <c r="BD52" s="12"/>
      <c r="BE52" s="12"/>
      <c r="BF52" s="12">
        <f t="shared" si="18"/>
        <v>14126.25</v>
      </c>
      <c r="BG52" s="12">
        <f t="shared" si="19"/>
        <v>115521.75</v>
      </c>
      <c r="BH52" s="12"/>
      <c r="BI52" s="12"/>
      <c r="BJ52" s="12"/>
      <c r="BK52" s="12">
        <v>12.083376699681047</v>
      </c>
      <c r="BL52" s="12">
        <v>35742</v>
      </c>
      <c r="BM52" s="12">
        <f t="shared" si="37"/>
        <v>431884.05</v>
      </c>
      <c r="BN52" s="12">
        <v>15.730800542740841</v>
      </c>
      <c r="BO52" s="12">
        <v>1842.5</v>
      </c>
      <c r="BP52" s="12">
        <f t="shared" si="56"/>
        <v>28984</v>
      </c>
      <c r="BQ52" s="12">
        <v>8.7320943846682155</v>
      </c>
      <c r="BR52" s="12">
        <v>30577</v>
      </c>
      <c r="BS52" s="12">
        <f t="shared" si="57"/>
        <v>267001.25</v>
      </c>
      <c r="BT52" s="12">
        <f t="shared" si="24"/>
        <v>68161.5</v>
      </c>
      <c r="BU52" s="12">
        <f t="shared" si="24"/>
        <v>727869.3</v>
      </c>
      <c r="BV52" s="12">
        <v>7534753.299999997</v>
      </c>
    </row>
    <row r="53" spans="1:74">
      <c r="A53" s="14">
        <v>1700</v>
      </c>
      <c r="B53" s="12">
        <v>21.267795321637426</v>
      </c>
      <c r="C53" s="12">
        <v>8550</v>
      </c>
      <c r="D53" s="12">
        <f t="shared" si="50"/>
        <v>181839.65</v>
      </c>
      <c r="E53" s="12">
        <v>10.237478218552299</v>
      </c>
      <c r="F53" s="12">
        <v>127402</v>
      </c>
      <c r="G53" s="12">
        <f t="shared" si="3"/>
        <v>1304275.2</v>
      </c>
      <c r="H53" s="12"/>
      <c r="I53" s="12"/>
      <c r="J53" s="12"/>
      <c r="K53" s="12">
        <v>3.7162095153178942</v>
      </c>
      <c r="L53" s="12">
        <v>127857</v>
      </c>
      <c r="M53" s="12">
        <f t="shared" si="40"/>
        <v>475143.4</v>
      </c>
      <c r="N53" s="12">
        <v>0.95073522190577375</v>
      </c>
      <c r="O53" s="12">
        <v>112007</v>
      </c>
      <c r="P53" s="12">
        <f t="shared" si="58"/>
        <v>106489</v>
      </c>
      <c r="Q53" s="12">
        <v>0.66265335112565105</v>
      </c>
      <c r="R53" s="12">
        <v>162617</v>
      </c>
      <c r="S53" s="12">
        <f t="shared" si="48"/>
        <v>107758.7</v>
      </c>
      <c r="T53" s="12">
        <v>1.4629354871838245</v>
      </c>
      <c r="U53" s="12">
        <v>82766.5</v>
      </c>
      <c r="V53" s="12">
        <f t="shared" si="5"/>
        <v>121082.05</v>
      </c>
      <c r="W53" s="12">
        <v>3.5623920808428911</v>
      </c>
      <c r="X53" s="12">
        <v>55713</v>
      </c>
      <c r="Y53" s="12">
        <f t="shared" si="6"/>
        <v>198471.55</v>
      </c>
      <c r="Z53" s="12">
        <v>8.4666559682956102</v>
      </c>
      <c r="AA53" s="12">
        <v>35831</v>
      </c>
      <c r="AB53" s="12">
        <f t="shared" si="31"/>
        <v>303368.75</v>
      </c>
      <c r="AC53" s="12">
        <v>3.5472180056048574</v>
      </c>
      <c r="AD53" s="12">
        <v>85640</v>
      </c>
      <c r="AE53" s="12">
        <f t="shared" si="43"/>
        <v>303783.75</v>
      </c>
      <c r="AF53" s="12">
        <v>0.36710068466677714</v>
      </c>
      <c r="AG53" s="12">
        <v>1811100</v>
      </c>
      <c r="AH53" s="12">
        <f t="shared" si="1"/>
        <v>664856.05000000005</v>
      </c>
      <c r="AI53" s="12">
        <v>0.60858717122361994</v>
      </c>
      <c r="AJ53" s="12">
        <v>38476</v>
      </c>
      <c r="AK53" s="12">
        <f t="shared" si="53"/>
        <v>23416</v>
      </c>
      <c r="AL53" s="12">
        <f t="shared" si="8"/>
        <v>1849576</v>
      </c>
      <c r="AM53" s="12">
        <f t="shared" si="8"/>
        <v>688272.05</v>
      </c>
      <c r="AN53" s="12"/>
      <c r="AO53" s="12"/>
      <c r="AP53" s="12"/>
      <c r="AQ53" s="12">
        <v>0.17186199674832595</v>
      </c>
      <c r="AR53" s="12">
        <v>1814450</v>
      </c>
      <c r="AS53" s="12">
        <f t="shared" si="2"/>
        <v>311835</v>
      </c>
      <c r="AT53" s="12">
        <v>0.26506421252032281</v>
      </c>
      <c r="AU53" s="12">
        <v>67043</v>
      </c>
      <c r="AV53" s="12">
        <f t="shared" si="59"/>
        <v>17770.7</v>
      </c>
      <c r="AW53" s="12">
        <v>0.44435065480188046</v>
      </c>
      <c r="AX53" s="12">
        <v>119120</v>
      </c>
      <c r="AY53" s="12">
        <f t="shared" si="45"/>
        <v>52931.05</v>
      </c>
      <c r="AZ53" s="12">
        <v>3.6152509495019078</v>
      </c>
      <c r="BA53" s="12">
        <v>55160.5</v>
      </c>
      <c r="BB53" s="12">
        <f t="shared" si="42"/>
        <v>199419.05</v>
      </c>
      <c r="BC53" s="12"/>
      <c r="BD53" s="12"/>
      <c r="BE53" s="12"/>
      <c r="BF53" s="12">
        <f t="shared" si="18"/>
        <v>55160.5</v>
      </c>
      <c r="BG53" s="12">
        <f t="shared" si="19"/>
        <v>199419.05</v>
      </c>
      <c r="BH53" s="12"/>
      <c r="BI53" s="12"/>
      <c r="BJ53" s="12"/>
      <c r="BK53" s="12">
        <v>10.596530195147679</v>
      </c>
      <c r="BL53" s="12">
        <v>75840</v>
      </c>
      <c r="BM53" s="12">
        <f t="shared" si="37"/>
        <v>803640.85</v>
      </c>
      <c r="BN53" s="12">
        <v>12.514699863574352</v>
      </c>
      <c r="BO53" s="12">
        <v>1466</v>
      </c>
      <c r="BP53" s="12">
        <f t="shared" si="56"/>
        <v>18346.55</v>
      </c>
      <c r="BQ53" s="12"/>
      <c r="BR53" s="12"/>
      <c r="BS53" s="12"/>
      <c r="BT53" s="12">
        <f t="shared" si="24"/>
        <v>77306</v>
      </c>
      <c r="BU53" s="12">
        <f t="shared" si="24"/>
        <v>821987.4</v>
      </c>
      <c r="BV53" s="12">
        <v>6356559.8999999985</v>
      </c>
    </row>
    <row r="54" spans="1:74">
      <c r="A54" s="14">
        <v>1701</v>
      </c>
      <c r="B54" s="12">
        <v>22.298370532657813</v>
      </c>
      <c r="C54" s="12">
        <v>7303</v>
      </c>
      <c r="D54" s="12">
        <f t="shared" si="50"/>
        <v>162845</v>
      </c>
      <c r="E54" s="12">
        <v>9.8506465607798646</v>
      </c>
      <c r="F54" s="12">
        <v>190392</v>
      </c>
      <c r="G54" s="12">
        <f t="shared" si="3"/>
        <v>1875484.3</v>
      </c>
      <c r="H54" s="12">
        <v>2.571234951702698</v>
      </c>
      <c r="I54" s="12">
        <v>189141</v>
      </c>
      <c r="J54" s="12">
        <f t="shared" si="4"/>
        <v>486325.95</v>
      </c>
      <c r="K54" s="12">
        <v>3.7162121351660415</v>
      </c>
      <c r="L54" s="12">
        <v>130299</v>
      </c>
      <c r="M54" s="12">
        <f t="shared" si="40"/>
        <v>484218.72500000003</v>
      </c>
      <c r="N54" s="12">
        <v>0.78496904296019387</v>
      </c>
      <c r="O54" s="12">
        <v>273928</v>
      </c>
      <c r="P54" s="12">
        <f t="shared" si="58"/>
        <v>215025</v>
      </c>
      <c r="Q54" s="12">
        <v>0.62466441240480575</v>
      </c>
      <c r="R54" s="12">
        <v>303721</v>
      </c>
      <c r="S54" s="12">
        <f t="shared" si="48"/>
        <v>189723.7</v>
      </c>
      <c r="T54" s="12">
        <v>1.3214550741604434</v>
      </c>
      <c r="U54" s="12">
        <v>52959.5</v>
      </c>
      <c r="V54" s="12">
        <f t="shared" si="5"/>
        <v>69983.600000000006</v>
      </c>
      <c r="W54" s="12">
        <v>3.1684729956686994</v>
      </c>
      <c r="X54" s="12">
        <v>113130</v>
      </c>
      <c r="Y54" s="12">
        <f t="shared" si="6"/>
        <v>358449.35</v>
      </c>
      <c r="Z54" s="12">
        <v>10.529082336706532</v>
      </c>
      <c r="AA54" s="12">
        <v>30436</v>
      </c>
      <c r="AB54" s="12">
        <f t="shared" si="31"/>
        <v>320463.15000000002</v>
      </c>
      <c r="AC54" s="12">
        <v>4.2085929627987584</v>
      </c>
      <c r="AD54" s="12">
        <v>74433</v>
      </c>
      <c r="AE54" s="12">
        <f t="shared" si="43"/>
        <v>313258.2</v>
      </c>
      <c r="AF54" s="12">
        <v>0.55283388853377913</v>
      </c>
      <c r="AG54" s="12">
        <v>1627040</v>
      </c>
      <c r="AH54" s="12">
        <f t="shared" si="1"/>
        <v>899482.85</v>
      </c>
      <c r="AI54" s="12">
        <v>0.59534781806439707</v>
      </c>
      <c r="AJ54" s="12">
        <v>43356</v>
      </c>
      <c r="AK54" s="12">
        <f t="shared" si="53"/>
        <v>25811.899999999998</v>
      </c>
      <c r="AL54" s="12">
        <f t="shared" si="8"/>
        <v>1670396</v>
      </c>
      <c r="AM54" s="12">
        <f t="shared" si="8"/>
        <v>925294.75</v>
      </c>
      <c r="AN54" s="12"/>
      <c r="AO54" s="12"/>
      <c r="AP54" s="12"/>
      <c r="AQ54" s="12">
        <v>0.18990692793933672</v>
      </c>
      <c r="AR54" s="12">
        <v>1303721</v>
      </c>
      <c r="AS54" s="12">
        <f t="shared" si="2"/>
        <v>247585.65000000002</v>
      </c>
      <c r="AT54" s="12">
        <v>0.30813145029875066</v>
      </c>
      <c r="AU54" s="12">
        <v>36820</v>
      </c>
      <c r="AV54" s="12">
        <f t="shared" si="59"/>
        <v>11345.4</v>
      </c>
      <c r="AW54" s="12">
        <v>0.42543561820468884</v>
      </c>
      <c r="AX54" s="12">
        <v>285399</v>
      </c>
      <c r="AY54" s="12">
        <f t="shared" si="45"/>
        <v>121418.9</v>
      </c>
      <c r="AZ54" s="12">
        <v>3.8858362255592591</v>
      </c>
      <c r="BA54" s="12">
        <v>36376.25</v>
      </c>
      <c r="BB54" s="12">
        <f t="shared" si="42"/>
        <v>141352.15</v>
      </c>
      <c r="BC54" s="12"/>
      <c r="BD54" s="12"/>
      <c r="BE54" s="12"/>
      <c r="BF54" s="12">
        <f t="shared" si="18"/>
        <v>36376.25</v>
      </c>
      <c r="BG54" s="12">
        <f t="shared" si="19"/>
        <v>141352.15</v>
      </c>
      <c r="BH54" s="12"/>
      <c r="BI54" s="12"/>
      <c r="BJ54" s="12"/>
      <c r="BK54" s="12">
        <v>7.7680244492294461</v>
      </c>
      <c r="BL54" s="12">
        <v>109369.5</v>
      </c>
      <c r="BM54" s="12">
        <f t="shared" si="37"/>
        <v>849584.95</v>
      </c>
      <c r="BN54" s="12">
        <v>9.1276977373815509</v>
      </c>
      <c r="BO54" s="12">
        <v>10342</v>
      </c>
      <c r="BP54" s="12">
        <f t="shared" si="56"/>
        <v>94398.65</v>
      </c>
      <c r="BQ54" s="12"/>
      <c r="BR54" s="12"/>
      <c r="BS54" s="12"/>
      <c r="BT54" s="12">
        <f t="shared" si="24"/>
        <v>119711.5</v>
      </c>
      <c r="BU54" s="12">
        <f t="shared" si="24"/>
        <v>943983.6</v>
      </c>
      <c r="BV54" s="12">
        <v>7399338.0250000032</v>
      </c>
    </row>
    <row r="55" spans="1:74">
      <c r="A55" s="14">
        <v>1702</v>
      </c>
      <c r="B55" s="12">
        <v>17.15458238383038</v>
      </c>
      <c r="C55" s="12">
        <v>10093</v>
      </c>
      <c r="D55" s="12">
        <f t="shared" si="50"/>
        <v>173141.20000000004</v>
      </c>
      <c r="E55" s="12">
        <v>9.6252641506284533</v>
      </c>
      <c r="F55" s="12">
        <v>179727</v>
      </c>
      <c r="G55" s="12">
        <f t="shared" si="3"/>
        <v>1729919.85</v>
      </c>
      <c r="H55" s="12">
        <v>2.1995206047143854</v>
      </c>
      <c r="I55" s="12">
        <v>150815</v>
      </c>
      <c r="J55" s="12">
        <f t="shared" si="4"/>
        <v>331720.7</v>
      </c>
      <c r="K55" s="12">
        <v>3.7162146597205217</v>
      </c>
      <c r="L55" s="12">
        <v>151067</v>
      </c>
      <c r="M55" s="12">
        <f t="shared" si="40"/>
        <v>561397.4</v>
      </c>
      <c r="N55" s="12"/>
      <c r="O55" s="12"/>
      <c r="P55" s="12"/>
      <c r="Q55" s="12">
        <v>0.62321780731867649</v>
      </c>
      <c r="R55" s="12">
        <v>136910</v>
      </c>
      <c r="S55" s="12">
        <f t="shared" si="48"/>
        <v>85324.75</v>
      </c>
      <c r="T55" s="12">
        <v>1.1788173140491074</v>
      </c>
      <c r="U55" s="12">
        <v>86219</v>
      </c>
      <c r="V55" s="12">
        <f t="shared" si="5"/>
        <v>101636.45</v>
      </c>
      <c r="W55" s="12">
        <v>2.4034118068833652</v>
      </c>
      <c r="X55" s="12">
        <v>16736</v>
      </c>
      <c r="Y55" s="12">
        <f t="shared" si="6"/>
        <v>40223.5</v>
      </c>
      <c r="Z55" s="12">
        <v>6.6533494593808653</v>
      </c>
      <c r="AA55" s="12">
        <v>37827</v>
      </c>
      <c r="AB55" s="12">
        <f t="shared" si="31"/>
        <v>251676.25</v>
      </c>
      <c r="AC55" s="12">
        <v>3.7165829934107313</v>
      </c>
      <c r="AD55" s="12">
        <v>28683</v>
      </c>
      <c r="AE55" s="12">
        <f t="shared" si="43"/>
        <v>106602.75</v>
      </c>
      <c r="AF55" s="12">
        <v>0.45397586677543317</v>
      </c>
      <c r="AG55" s="12">
        <v>1762798</v>
      </c>
      <c r="AH55" s="12">
        <f t="shared" si="1"/>
        <v>800267.75</v>
      </c>
      <c r="AI55" s="12">
        <v>0.75138383451446078</v>
      </c>
      <c r="AJ55" s="12">
        <v>52210</v>
      </c>
      <c r="AK55" s="12">
        <f t="shared" si="53"/>
        <v>39229.75</v>
      </c>
      <c r="AL55" s="12">
        <f t="shared" si="8"/>
        <v>1815008</v>
      </c>
      <c r="AM55" s="12">
        <f t="shared" si="8"/>
        <v>839497.5</v>
      </c>
      <c r="AN55" s="12">
        <v>0.10392657939234425</v>
      </c>
      <c r="AO55" s="12">
        <v>130699</v>
      </c>
      <c r="AP55" s="12"/>
      <c r="AQ55" s="12">
        <v>0.24059506619349258</v>
      </c>
      <c r="AR55" s="12">
        <v>1251407</v>
      </c>
      <c r="AS55" s="12">
        <f t="shared" si="2"/>
        <v>301082.34999999998</v>
      </c>
      <c r="AT55" s="12">
        <v>0.33477169819418662</v>
      </c>
      <c r="AU55" s="12">
        <v>372796</v>
      </c>
      <c r="AV55" s="12">
        <f t="shared" si="59"/>
        <v>124801.54999999999</v>
      </c>
      <c r="AW55" s="12">
        <v>0.42853708037738608</v>
      </c>
      <c r="AX55" s="12">
        <v>164076</v>
      </c>
      <c r="AY55" s="12">
        <f t="shared" si="45"/>
        <v>70312.649999999994</v>
      </c>
      <c r="AZ55" s="12">
        <v>2.3894652360018509</v>
      </c>
      <c r="BA55" s="12">
        <v>34576</v>
      </c>
      <c r="BB55" s="12">
        <f t="shared" si="42"/>
        <v>82618.149999999994</v>
      </c>
      <c r="BC55" s="12"/>
      <c r="BD55" s="12"/>
      <c r="BE55" s="12"/>
      <c r="BF55" s="12">
        <f t="shared" si="18"/>
        <v>34576</v>
      </c>
      <c r="BG55" s="12">
        <f t="shared" si="19"/>
        <v>82618.149999999994</v>
      </c>
      <c r="BH55" s="12"/>
      <c r="BI55" s="12"/>
      <c r="BJ55" s="12"/>
      <c r="BK55" s="12">
        <v>9.5511936509564599</v>
      </c>
      <c r="BL55" s="12">
        <v>77996</v>
      </c>
      <c r="BM55" s="12">
        <f t="shared" si="37"/>
        <v>744954.9</v>
      </c>
      <c r="BN55" s="12">
        <v>9.9739072847682131</v>
      </c>
      <c r="BO55" s="12">
        <v>9060</v>
      </c>
      <c r="BP55" s="12">
        <f t="shared" si="56"/>
        <v>90363.6</v>
      </c>
      <c r="BQ55" s="12"/>
      <c r="BR55" s="12"/>
      <c r="BS55" s="12"/>
      <c r="BT55" s="12">
        <f t="shared" si="24"/>
        <v>87056</v>
      </c>
      <c r="BU55" s="12">
        <f t="shared" si="24"/>
        <v>835318.5</v>
      </c>
      <c r="BV55" s="12">
        <v>6344640.0500000007</v>
      </c>
    </row>
    <row r="56" spans="1:74">
      <c r="A56" s="14">
        <v>1703</v>
      </c>
      <c r="B56" s="12">
        <v>18.710474537037037</v>
      </c>
      <c r="C56" s="12">
        <v>1728</v>
      </c>
      <c r="D56" s="12">
        <f t="shared" si="50"/>
        <v>32331.7</v>
      </c>
      <c r="E56" s="12">
        <v>8.1371880810570563</v>
      </c>
      <c r="F56" s="12">
        <v>232873</v>
      </c>
      <c r="G56" s="12">
        <f t="shared" si="3"/>
        <v>1894931.4</v>
      </c>
      <c r="H56" s="12">
        <v>2.4395959971332255</v>
      </c>
      <c r="I56" s="12">
        <v>113019</v>
      </c>
      <c r="J56" s="12">
        <f t="shared" si="4"/>
        <v>275720.7</v>
      </c>
      <c r="K56" s="12">
        <v>3.7162082068840299</v>
      </c>
      <c r="L56" s="12">
        <v>154212</v>
      </c>
      <c r="M56" s="12">
        <f t="shared" si="40"/>
        <v>573083.9</v>
      </c>
      <c r="N56" s="12">
        <v>1.1719015885506321</v>
      </c>
      <c r="O56" s="12">
        <v>40666</v>
      </c>
      <c r="P56" s="12">
        <f t="shared" ref="P56:P57" si="60">O56*N56</f>
        <v>47656.55</v>
      </c>
      <c r="Q56" s="12">
        <v>0.60963161021984558</v>
      </c>
      <c r="R56" s="12">
        <v>33660</v>
      </c>
      <c r="S56" s="12">
        <f t="shared" si="48"/>
        <v>20520.2</v>
      </c>
      <c r="T56" s="12">
        <v>1.6200979244694131</v>
      </c>
      <c r="U56" s="12">
        <v>25632</v>
      </c>
      <c r="V56" s="12">
        <f t="shared" si="5"/>
        <v>41526.35</v>
      </c>
      <c r="W56" s="12">
        <v>3.7567319898444937</v>
      </c>
      <c r="X56" s="12">
        <v>25208</v>
      </c>
      <c r="Y56" s="12">
        <f t="shared" si="6"/>
        <v>94699.7</v>
      </c>
      <c r="Z56" s="12">
        <v>6.7559768386223498</v>
      </c>
      <c r="AA56" s="12">
        <v>33245</v>
      </c>
      <c r="AB56" s="12">
        <f t="shared" si="31"/>
        <v>224602.45</v>
      </c>
      <c r="AC56" s="12">
        <v>3.7162150164532632</v>
      </c>
      <c r="AD56" s="12">
        <v>122772</v>
      </c>
      <c r="AE56" s="12">
        <f t="shared" si="43"/>
        <v>456247.15</v>
      </c>
      <c r="AF56" s="12">
        <v>0.4181849280629405</v>
      </c>
      <c r="AG56" s="12">
        <v>2277199</v>
      </c>
      <c r="AH56" s="12">
        <f t="shared" si="1"/>
        <v>952290.3</v>
      </c>
      <c r="AI56" s="12">
        <v>0.64552662795779481</v>
      </c>
      <c r="AJ56" s="12">
        <v>48051</v>
      </c>
      <c r="AK56" s="12">
        <f t="shared" si="53"/>
        <v>31018.199999999997</v>
      </c>
      <c r="AL56" s="12">
        <f t="shared" si="8"/>
        <v>2325250</v>
      </c>
      <c r="AM56" s="12">
        <f t="shared" si="8"/>
        <v>983308.5</v>
      </c>
      <c r="AN56" s="12">
        <v>0.13384974533106961</v>
      </c>
      <c r="AO56" s="12">
        <v>2356</v>
      </c>
      <c r="AP56" s="12"/>
      <c r="AQ56" s="12">
        <v>0.26474583636102295</v>
      </c>
      <c r="AR56" s="12">
        <v>1509677</v>
      </c>
      <c r="AS56" s="12">
        <f t="shared" si="2"/>
        <v>399680.7</v>
      </c>
      <c r="AT56" s="12">
        <v>0.33121187481618602</v>
      </c>
      <c r="AU56" s="12">
        <v>289015</v>
      </c>
      <c r="AV56" s="12">
        <f t="shared" si="59"/>
        <v>95725.2</v>
      </c>
      <c r="AW56" s="12">
        <v>0.43622627134785091</v>
      </c>
      <c r="AX56" s="12">
        <v>31502</v>
      </c>
      <c r="AY56" s="12">
        <f t="shared" si="45"/>
        <v>13742</v>
      </c>
      <c r="AZ56" s="12">
        <v>3.9535412036245514</v>
      </c>
      <c r="BA56" s="12">
        <v>23396</v>
      </c>
      <c r="BB56" s="12">
        <f t="shared" si="42"/>
        <v>92497.05</v>
      </c>
      <c r="BC56" s="12"/>
      <c r="BD56" s="12"/>
      <c r="BE56" s="12"/>
      <c r="BF56" s="12">
        <f t="shared" si="18"/>
        <v>23396</v>
      </c>
      <c r="BG56" s="12">
        <f t="shared" si="19"/>
        <v>92497.05</v>
      </c>
      <c r="BH56" s="12"/>
      <c r="BI56" s="12"/>
      <c r="BJ56" s="12"/>
      <c r="BK56" s="12">
        <v>8.6472565328216131</v>
      </c>
      <c r="BL56" s="12">
        <v>86505.5</v>
      </c>
      <c r="BM56" s="12">
        <f t="shared" si="37"/>
        <v>748035.25</v>
      </c>
      <c r="BN56" s="12">
        <v>8.2074104470406475</v>
      </c>
      <c r="BO56" s="12">
        <v>20714</v>
      </c>
      <c r="BP56" s="12">
        <f t="shared" si="56"/>
        <v>170008.29999999996</v>
      </c>
      <c r="BQ56" s="12"/>
      <c r="BR56" s="12"/>
      <c r="BS56" s="12"/>
      <c r="BT56" s="12">
        <f t="shared" si="24"/>
        <v>107219.5</v>
      </c>
      <c r="BU56" s="12">
        <f t="shared" si="24"/>
        <v>918043.54999999993</v>
      </c>
      <c r="BV56" s="12">
        <v>6814005.6000000006</v>
      </c>
    </row>
    <row r="57" spans="1:74">
      <c r="A57" s="14">
        <v>1704</v>
      </c>
      <c r="B57" s="12">
        <v>20.419730510105872</v>
      </c>
      <c r="C57" s="12">
        <v>6234</v>
      </c>
      <c r="D57" s="12">
        <f>C57*B57</f>
        <v>127296.6</v>
      </c>
      <c r="E57" s="12">
        <v>9.7677147457855966</v>
      </c>
      <c r="F57" s="12">
        <v>199969</v>
      </c>
      <c r="G57" s="12">
        <f t="shared" si="3"/>
        <v>1953240.15</v>
      </c>
      <c r="H57" s="12">
        <v>2.3967688605316644</v>
      </c>
      <c r="I57" s="12">
        <v>98897</v>
      </c>
      <c r="J57" s="12">
        <f t="shared" si="4"/>
        <v>237033.25</v>
      </c>
      <c r="K57" s="12">
        <v>4.4327129787623756</v>
      </c>
      <c r="L57" s="12">
        <v>103731</v>
      </c>
      <c r="M57" s="12">
        <f t="shared" si="40"/>
        <v>459809.75</v>
      </c>
      <c r="N57" s="12">
        <v>1.1412405425263616</v>
      </c>
      <c r="O57" s="12">
        <v>100714</v>
      </c>
      <c r="P57" s="12">
        <f t="shared" si="60"/>
        <v>114938.89999999998</v>
      </c>
      <c r="Q57" s="12">
        <v>0.55314243463063795</v>
      </c>
      <c r="R57" s="12">
        <v>29754</v>
      </c>
      <c r="S57" s="12">
        <f t="shared" si="48"/>
        <v>16458.2</v>
      </c>
      <c r="T57" s="12">
        <v>1.5719011874975177</v>
      </c>
      <c r="U57" s="12">
        <v>25179</v>
      </c>
      <c r="V57" s="12">
        <f t="shared" si="5"/>
        <v>39578.9</v>
      </c>
      <c r="W57" s="12">
        <v>5.9006875269125887</v>
      </c>
      <c r="X57" s="12">
        <v>69670</v>
      </c>
      <c r="Y57" s="12">
        <f t="shared" si="6"/>
        <v>411100.90000000008</v>
      </c>
      <c r="Z57" s="12">
        <v>7.2632481527093589</v>
      </c>
      <c r="AA57" s="12">
        <v>32480</v>
      </c>
      <c r="AB57" s="12">
        <f t="shared" si="31"/>
        <v>235910.3</v>
      </c>
      <c r="AC57" s="12">
        <v>3.71621270452358</v>
      </c>
      <c r="AD57" s="12">
        <v>83120</v>
      </c>
      <c r="AE57" s="12">
        <f t="shared" si="43"/>
        <v>308891.59999999998</v>
      </c>
      <c r="AF57" s="12">
        <v>0.45319430709312519</v>
      </c>
      <c r="AG57" s="12">
        <v>1851497</v>
      </c>
      <c r="AH57" s="12">
        <f t="shared" si="1"/>
        <v>839087.9</v>
      </c>
      <c r="AI57" s="12">
        <v>0.60731231854002488</v>
      </c>
      <c r="AJ57" s="12">
        <v>36165</v>
      </c>
      <c r="AK57" s="12">
        <f t="shared" si="53"/>
        <v>21963.45</v>
      </c>
      <c r="AL57" s="12">
        <f t="shared" si="8"/>
        <v>1887662</v>
      </c>
      <c r="AM57" s="12">
        <f t="shared" si="8"/>
        <v>861051.35</v>
      </c>
      <c r="AN57" s="12"/>
      <c r="AO57" s="12"/>
      <c r="AP57" s="12"/>
      <c r="AQ57" s="12">
        <v>0.33355648823013101</v>
      </c>
      <c r="AR57" s="12">
        <v>1106257</v>
      </c>
      <c r="AS57" s="12">
        <f t="shared" si="2"/>
        <v>368999.2</v>
      </c>
      <c r="AT57" s="12">
        <v>0.36277900740404806</v>
      </c>
      <c r="AU57" s="12">
        <v>405724</v>
      </c>
      <c r="AV57" s="12">
        <f t="shared" si="59"/>
        <v>147188.15</v>
      </c>
      <c r="AW57" s="12">
        <v>0.44061398475284863</v>
      </c>
      <c r="AX57" s="12">
        <v>12199</v>
      </c>
      <c r="AY57" s="12">
        <f t="shared" si="45"/>
        <v>5375.05</v>
      </c>
      <c r="AZ57" s="12"/>
      <c r="BA57" s="12"/>
      <c r="BB57" s="12"/>
      <c r="BC57" s="12"/>
      <c r="BD57" s="12"/>
      <c r="BE57" s="12"/>
      <c r="BF57" s="12"/>
      <c r="BG57" s="12"/>
      <c r="BH57" s="12"/>
      <c r="BI57" s="12"/>
      <c r="BJ57" s="12"/>
      <c r="BK57" s="12">
        <v>7.3951441760086327</v>
      </c>
      <c r="BL57" s="12">
        <v>100086</v>
      </c>
      <c r="BM57" s="12">
        <f t="shared" si="37"/>
        <v>740150.4</v>
      </c>
      <c r="BN57" s="12">
        <v>7.3324284913067865</v>
      </c>
      <c r="BO57" s="12">
        <v>8915</v>
      </c>
      <c r="BP57" s="12">
        <f t="shared" si="56"/>
        <v>65368.6</v>
      </c>
      <c r="BQ57" s="12">
        <v>5.2950292397660821</v>
      </c>
      <c r="BR57" s="12">
        <v>342</v>
      </c>
      <c r="BS57" s="12">
        <f t="shared" ref="BS57:BS58" si="61">BR57*BQ57</f>
        <v>1810.9</v>
      </c>
      <c r="BT57" s="12">
        <f t="shared" si="24"/>
        <v>109343</v>
      </c>
      <c r="BU57" s="12">
        <f t="shared" si="24"/>
        <v>807329.9</v>
      </c>
      <c r="BV57" s="12">
        <v>6668994.4500000011</v>
      </c>
    </row>
    <row r="58" spans="1:74">
      <c r="A58" s="14">
        <v>1705</v>
      </c>
      <c r="B58" s="12">
        <v>20.06748608534323</v>
      </c>
      <c r="C58" s="12">
        <v>1078</v>
      </c>
      <c r="D58" s="12">
        <f t="shared" si="50"/>
        <v>21632.750000000004</v>
      </c>
      <c r="E58" s="12">
        <v>10.020363696317522</v>
      </c>
      <c r="F58" s="12">
        <v>215317</v>
      </c>
      <c r="G58" s="12">
        <f t="shared" si="3"/>
        <v>2157554.65</v>
      </c>
      <c r="H58" s="12">
        <v>2.8603222480877952</v>
      </c>
      <c r="I58" s="12">
        <v>150350</v>
      </c>
      <c r="J58" s="12">
        <f t="shared" si="4"/>
        <v>430049.45</v>
      </c>
      <c r="K58" s="12">
        <v>3.7162100775735549</v>
      </c>
      <c r="L58" s="12">
        <v>128781</v>
      </c>
      <c r="M58" s="12">
        <f t="shared" si="40"/>
        <v>478577.25</v>
      </c>
      <c r="N58" s="12"/>
      <c r="O58" s="12"/>
      <c r="P58" s="12"/>
      <c r="Q58" s="12">
        <v>0.55660185642884596</v>
      </c>
      <c r="R58" s="12">
        <v>36414</v>
      </c>
      <c r="S58" s="12">
        <f t="shared" si="48"/>
        <v>20268.099999999999</v>
      </c>
      <c r="T58" s="12">
        <v>1.5294106157908718</v>
      </c>
      <c r="U58" s="12">
        <v>63999</v>
      </c>
      <c r="V58" s="12">
        <f t="shared" si="5"/>
        <v>97880.75</v>
      </c>
      <c r="W58" s="12">
        <v>5.3634070490670354</v>
      </c>
      <c r="X58" s="12">
        <v>5788</v>
      </c>
      <c r="Y58" s="12">
        <f t="shared" si="6"/>
        <v>31043.4</v>
      </c>
      <c r="Z58" s="12">
        <v>6.4754194393772</v>
      </c>
      <c r="AA58" s="12">
        <v>38921</v>
      </c>
      <c r="AB58" s="12">
        <f t="shared" si="31"/>
        <v>252029.8</v>
      </c>
      <c r="AC58" s="12">
        <v>3.7162156219544085</v>
      </c>
      <c r="AD58" s="12">
        <v>84138</v>
      </c>
      <c r="AE58" s="12">
        <f t="shared" si="43"/>
        <v>312674.95</v>
      </c>
      <c r="AF58" s="12">
        <v>0.38989669624568929</v>
      </c>
      <c r="AG58" s="12">
        <v>2146679</v>
      </c>
      <c r="AH58" s="12">
        <f t="shared" si="1"/>
        <v>836983.05</v>
      </c>
      <c r="AI58" s="12">
        <v>0.77212035339223206</v>
      </c>
      <c r="AJ58" s="12">
        <v>17997</v>
      </c>
      <c r="AK58" s="12">
        <f t="shared" si="53"/>
        <v>13895.85</v>
      </c>
      <c r="AL58" s="12">
        <f t="shared" si="8"/>
        <v>2164676</v>
      </c>
      <c r="AM58" s="12">
        <f t="shared" si="8"/>
        <v>850878.9</v>
      </c>
      <c r="AN58" s="12"/>
      <c r="AO58" s="12"/>
      <c r="AP58" s="12"/>
      <c r="AQ58" s="12">
        <v>0.31704317580877001</v>
      </c>
      <c r="AR58" s="12">
        <v>788914</v>
      </c>
      <c r="AS58" s="12">
        <f t="shared" si="2"/>
        <v>250119.8</v>
      </c>
      <c r="AT58" s="12">
        <v>0.28510860892142065</v>
      </c>
      <c r="AU58" s="12">
        <v>1619204</v>
      </c>
      <c r="AV58" s="12">
        <f t="shared" si="59"/>
        <v>461649</v>
      </c>
      <c r="AW58" s="12">
        <v>0.5306897217928902</v>
      </c>
      <c r="AX58" s="12">
        <v>10352</v>
      </c>
      <c r="AY58" s="12">
        <f t="shared" si="45"/>
        <v>5493.6999999999989</v>
      </c>
      <c r="AZ58" s="12">
        <v>7.8288752805314017</v>
      </c>
      <c r="BA58" s="12">
        <v>22167.75</v>
      </c>
      <c r="BB58" s="12">
        <f t="shared" ref="BB58:BB107" si="62">BA58*AZ58</f>
        <v>173548.55</v>
      </c>
      <c r="BC58" s="12"/>
      <c r="BD58" s="12"/>
      <c r="BE58" s="12"/>
      <c r="BF58" s="12">
        <f t="shared" si="18"/>
        <v>22167.75</v>
      </c>
      <c r="BG58" s="12">
        <f t="shared" si="19"/>
        <v>173548.55</v>
      </c>
      <c r="BH58" s="12"/>
      <c r="BI58" s="12"/>
      <c r="BJ58" s="12"/>
      <c r="BK58" s="12">
        <v>9.1414656963721903</v>
      </c>
      <c r="BL58" s="12">
        <v>55584.5</v>
      </c>
      <c r="BM58" s="12">
        <f t="shared" si="37"/>
        <v>508123.8</v>
      </c>
      <c r="BN58" s="12">
        <v>8.5112652674018729</v>
      </c>
      <c r="BO58" s="12">
        <v>8433</v>
      </c>
      <c r="BP58" s="12">
        <f t="shared" si="56"/>
        <v>71775.5</v>
      </c>
      <c r="BQ58" s="12">
        <v>6.4199932199853968</v>
      </c>
      <c r="BR58" s="12">
        <v>19174</v>
      </c>
      <c r="BS58" s="12">
        <f t="shared" si="61"/>
        <v>123096.95</v>
      </c>
      <c r="BT58" s="12">
        <f t="shared" si="24"/>
        <v>83191.5</v>
      </c>
      <c r="BU58" s="12">
        <f t="shared" si="24"/>
        <v>702996.25</v>
      </c>
      <c r="BV58" s="12">
        <v>6658709.1999999993</v>
      </c>
    </row>
    <row r="59" spans="1:74">
      <c r="A59" s="14">
        <v>1706</v>
      </c>
      <c r="B59" s="12">
        <v>21.078322320117472</v>
      </c>
      <c r="C59" s="12">
        <v>5448</v>
      </c>
      <c r="D59" s="12">
        <f t="shared" si="50"/>
        <v>114834.69999999998</v>
      </c>
      <c r="E59" s="12">
        <v>12.817911816010829</v>
      </c>
      <c r="F59" s="12">
        <v>173988.5</v>
      </c>
      <c r="G59" s="12">
        <f t="shared" si="3"/>
        <v>2230169.25</v>
      </c>
      <c r="H59" s="12">
        <v>2.6924432288022389</v>
      </c>
      <c r="I59" s="12">
        <v>188652</v>
      </c>
      <c r="J59" s="12">
        <f t="shared" si="4"/>
        <v>507934.8</v>
      </c>
      <c r="K59" s="12">
        <v>3.7162036218138348</v>
      </c>
      <c r="L59" s="12">
        <v>163951</v>
      </c>
      <c r="M59" s="12">
        <f t="shared" si="40"/>
        <v>609275.30000000005</v>
      </c>
      <c r="N59" s="12"/>
      <c r="O59" s="12"/>
      <c r="P59" s="12"/>
      <c r="Q59" s="12">
        <v>0.51927678949597622</v>
      </c>
      <c r="R59" s="12">
        <v>264432</v>
      </c>
      <c r="S59" s="12">
        <f t="shared" si="48"/>
        <v>137313.4</v>
      </c>
      <c r="T59" s="12">
        <v>1.5700198273851178</v>
      </c>
      <c r="U59" s="12">
        <v>25722</v>
      </c>
      <c r="V59" s="12">
        <f t="shared" si="5"/>
        <v>40384.050000000003</v>
      </c>
      <c r="W59" s="12">
        <v>6.491098484848485</v>
      </c>
      <c r="X59" s="12">
        <v>1056</v>
      </c>
      <c r="Y59" s="12">
        <f t="shared" si="6"/>
        <v>6854.6</v>
      </c>
      <c r="Z59" s="12">
        <v>6.7464139488917123</v>
      </c>
      <c r="AA59" s="12">
        <v>42498</v>
      </c>
      <c r="AB59" s="12">
        <f t="shared" si="31"/>
        <v>286709.09999999998</v>
      </c>
      <c r="AC59" s="12">
        <v>3.7162167207138626</v>
      </c>
      <c r="AD59" s="12">
        <v>136609</v>
      </c>
      <c r="AE59" s="12">
        <f t="shared" si="43"/>
        <v>507668.65</v>
      </c>
      <c r="AF59" s="12">
        <v>0.41</v>
      </c>
      <c r="AG59" s="12">
        <f>AH59/AF59</f>
        <v>2040517.1951219514</v>
      </c>
      <c r="AH59" s="12">
        <v>836612.05</v>
      </c>
      <c r="AI59" s="12"/>
      <c r="AJ59" s="12"/>
      <c r="AK59" s="12">
        <v>10913</v>
      </c>
      <c r="AL59" s="12">
        <f t="shared" si="8"/>
        <v>2040517.1951219514</v>
      </c>
      <c r="AM59" s="12">
        <f t="shared" si="8"/>
        <v>847525.05</v>
      </c>
      <c r="AN59" s="12"/>
      <c r="AO59" s="12"/>
      <c r="AP59" s="12"/>
      <c r="AQ59" s="12">
        <v>0.27094043922698258</v>
      </c>
      <c r="AR59" s="12">
        <v>1234487</v>
      </c>
      <c r="AS59" s="12">
        <f t="shared" si="2"/>
        <v>334472.45</v>
      </c>
      <c r="AT59" s="12">
        <v>0.24384459032776037</v>
      </c>
      <c r="AU59" s="12">
        <v>796527</v>
      </c>
      <c r="AV59" s="12">
        <f t="shared" si="59"/>
        <v>194228.8</v>
      </c>
      <c r="AW59" s="12">
        <v>0.51713890440843913</v>
      </c>
      <c r="AX59" s="12">
        <v>37587</v>
      </c>
      <c r="AY59" s="12">
        <f t="shared" si="45"/>
        <v>19437.7</v>
      </c>
      <c r="AZ59" s="12">
        <v>8.3367551415011416</v>
      </c>
      <c r="BA59" s="12">
        <v>17067</v>
      </c>
      <c r="BB59" s="12">
        <f t="shared" si="62"/>
        <v>142283.4</v>
      </c>
      <c r="BC59" s="12"/>
      <c r="BD59" s="12"/>
      <c r="BE59" s="12"/>
      <c r="BF59" s="12">
        <f t="shared" si="18"/>
        <v>17067</v>
      </c>
      <c r="BG59" s="12">
        <f t="shared" si="19"/>
        <v>142283.4</v>
      </c>
      <c r="BH59" s="12"/>
      <c r="BI59" s="12"/>
      <c r="BJ59" s="12"/>
      <c r="BK59" s="12">
        <v>7.3845026557616569</v>
      </c>
      <c r="BL59" s="12">
        <v>91028.5</v>
      </c>
      <c r="BM59" s="12">
        <f t="shared" si="37"/>
        <v>672200.2</v>
      </c>
      <c r="BN59" s="12">
        <v>7.0298372093023254</v>
      </c>
      <c r="BO59" s="12">
        <v>2150</v>
      </c>
      <c r="BP59" s="12">
        <f t="shared" si="56"/>
        <v>15114.15</v>
      </c>
      <c r="BQ59" s="12"/>
      <c r="BR59" s="12"/>
      <c r="BS59" s="12"/>
      <c r="BT59" s="12">
        <f t="shared" si="24"/>
        <v>93178.5</v>
      </c>
      <c r="BU59" s="12">
        <f t="shared" si="24"/>
        <v>687314.35</v>
      </c>
      <c r="BV59" s="12">
        <v>7275834.6000000015</v>
      </c>
    </row>
    <row r="60" spans="1:74">
      <c r="A60" s="14">
        <v>1707</v>
      </c>
      <c r="B60" s="12">
        <v>23.626518691588785</v>
      </c>
      <c r="C60" s="12">
        <v>856</v>
      </c>
      <c r="D60" s="12">
        <f t="shared" si="50"/>
        <v>20224.3</v>
      </c>
      <c r="E60" s="12">
        <v>13.580972792479455</v>
      </c>
      <c r="F60" s="12">
        <v>179987</v>
      </c>
      <c r="G60" s="12">
        <f t="shared" si="3"/>
        <v>2444398.5499999998</v>
      </c>
      <c r="H60" s="12">
        <v>2.901850731566296</v>
      </c>
      <c r="I60" s="12">
        <v>186791</v>
      </c>
      <c r="J60" s="12">
        <f t="shared" si="4"/>
        <v>542039.6</v>
      </c>
      <c r="K60" s="12">
        <v>3.7162006320928702</v>
      </c>
      <c r="L60" s="12">
        <v>130677</v>
      </c>
      <c r="M60" s="12">
        <f t="shared" si="40"/>
        <v>485621.95</v>
      </c>
      <c r="N60" s="12">
        <v>1.7686719520704506</v>
      </c>
      <c r="O60" s="12">
        <v>83122</v>
      </c>
      <c r="P60" s="12">
        <f t="shared" ref="P60:P64" si="63">O60*N60</f>
        <v>147015.54999999999</v>
      </c>
      <c r="Q60" s="12">
        <v>0.49351766729363011</v>
      </c>
      <c r="R60" s="12">
        <v>497105</v>
      </c>
      <c r="S60" s="12">
        <f t="shared" si="48"/>
        <v>245330.1</v>
      </c>
      <c r="T60" s="12">
        <v>1.5292128870454327</v>
      </c>
      <c r="U60" s="12">
        <v>10367</v>
      </c>
      <c r="V60" s="12">
        <f t="shared" si="5"/>
        <v>15853.35</v>
      </c>
      <c r="W60" s="12">
        <v>0.11715698639230004</v>
      </c>
      <c r="X60" s="12">
        <v>75325</v>
      </c>
      <c r="Y60" s="12">
        <f t="shared" si="6"/>
        <v>8824.85</v>
      </c>
      <c r="Z60" s="12">
        <v>6.5151153687680265</v>
      </c>
      <c r="AA60" s="12">
        <v>48540</v>
      </c>
      <c r="AB60" s="12">
        <f t="shared" si="31"/>
        <v>316243.7</v>
      </c>
      <c r="AC60" s="12">
        <v>3.7162140139251649</v>
      </c>
      <c r="AD60" s="12">
        <v>137449</v>
      </c>
      <c r="AE60" s="12">
        <f t="shared" si="43"/>
        <v>510789.89999999997</v>
      </c>
      <c r="AF60" s="12">
        <v>0.44260828030412286</v>
      </c>
      <c r="AG60" s="12">
        <v>1678006</v>
      </c>
      <c r="AH60" s="12">
        <f t="shared" ref="AH60:AH63" si="64">AG60*AF60</f>
        <v>742699.35</v>
      </c>
      <c r="AI60" s="12">
        <v>0.84440723207091051</v>
      </c>
      <c r="AJ60" s="12">
        <v>19856</v>
      </c>
      <c r="AK60" s="12">
        <f t="shared" si="53"/>
        <v>16766.55</v>
      </c>
      <c r="AL60" s="12">
        <f t="shared" si="8"/>
        <v>1697862</v>
      </c>
      <c r="AM60" s="12">
        <f t="shared" si="8"/>
        <v>759465.9</v>
      </c>
      <c r="AN60" s="12"/>
      <c r="AO60" s="12"/>
      <c r="AP60" s="12"/>
      <c r="AQ60" s="12">
        <v>0.24147861476726931</v>
      </c>
      <c r="AR60" s="12">
        <v>911096</v>
      </c>
      <c r="AS60" s="12">
        <f t="shared" si="2"/>
        <v>220010.2</v>
      </c>
      <c r="AT60" s="12">
        <v>0.2152438342400223</v>
      </c>
      <c r="AU60" s="12">
        <v>545391</v>
      </c>
      <c r="AV60" s="12">
        <f t="shared" si="59"/>
        <v>117392.05</v>
      </c>
      <c r="AW60" s="12"/>
      <c r="AX60" s="12"/>
      <c r="AY60" s="12"/>
      <c r="AZ60" s="12">
        <v>8.6261648745519715</v>
      </c>
      <c r="BA60" s="12">
        <v>24691.5</v>
      </c>
      <c r="BB60" s="12">
        <f t="shared" si="62"/>
        <v>212992.95</v>
      </c>
      <c r="BC60" s="12"/>
      <c r="BD60" s="12"/>
      <c r="BE60" s="12"/>
      <c r="BF60" s="12">
        <f t="shared" si="18"/>
        <v>24691.5</v>
      </c>
      <c r="BG60" s="12">
        <f t="shared" si="19"/>
        <v>212992.95</v>
      </c>
      <c r="BH60" s="12"/>
      <c r="BI60" s="12"/>
      <c r="BJ60" s="12"/>
      <c r="BK60" s="12">
        <v>8.3042734529740105</v>
      </c>
      <c r="BL60" s="12">
        <v>8330.5</v>
      </c>
      <c r="BM60" s="12">
        <f t="shared" si="37"/>
        <v>69178.75</v>
      </c>
      <c r="BN60" s="12">
        <v>7.2514983351831299</v>
      </c>
      <c r="BO60" s="12">
        <v>7208</v>
      </c>
      <c r="BP60" s="12">
        <f t="shared" si="56"/>
        <v>52268.800000000003</v>
      </c>
      <c r="BQ60" s="12">
        <v>5.5570136307311024</v>
      </c>
      <c r="BR60" s="12">
        <v>4035</v>
      </c>
      <c r="BS60" s="12">
        <f>BR60*BQ60</f>
        <v>22422.55</v>
      </c>
      <c r="BT60" s="12">
        <f t="shared" si="24"/>
        <v>19573.5</v>
      </c>
      <c r="BU60" s="12">
        <f t="shared" si="24"/>
        <v>143870.1</v>
      </c>
      <c r="BV60" s="12">
        <v>6422096.9499999993</v>
      </c>
    </row>
    <row r="61" spans="1:74">
      <c r="A61" s="14">
        <v>1708</v>
      </c>
      <c r="B61" s="12">
        <v>22.510402777777777</v>
      </c>
      <c r="C61" s="12">
        <v>3600</v>
      </c>
      <c r="D61" s="12">
        <f t="shared" si="50"/>
        <v>81037.45</v>
      </c>
      <c r="E61" s="12">
        <v>14.379349008418199</v>
      </c>
      <c r="F61" s="12">
        <v>126868</v>
      </c>
      <c r="G61" s="12">
        <f t="shared" si="3"/>
        <v>1824279.25</v>
      </c>
      <c r="H61" s="12">
        <v>2.8481815761448348</v>
      </c>
      <c r="I61" s="12">
        <v>187800</v>
      </c>
      <c r="J61" s="12">
        <f t="shared" si="4"/>
        <v>534888.5</v>
      </c>
      <c r="K61" s="12">
        <v>3.7162024341395781</v>
      </c>
      <c r="L61" s="12">
        <v>162275</v>
      </c>
      <c r="M61" s="12">
        <f t="shared" si="40"/>
        <v>603046.75</v>
      </c>
      <c r="N61" s="12">
        <v>1.8892791110821654</v>
      </c>
      <c r="O61" s="12">
        <v>276381</v>
      </c>
      <c r="P61" s="12">
        <f t="shared" si="63"/>
        <v>522160.85</v>
      </c>
      <c r="Q61" s="12">
        <v>0.52745528581250545</v>
      </c>
      <c r="R61" s="12">
        <v>206534</v>
      </c>
      <c r="S61" s="12">
        <f t="shared" si="48"/>
        <v>108937.45</v>
      </c>
      <c r="T61" s="12">
        <v>1.5635997988939165</v>
      </c>
      <c r="U61" s="12">
        <v>3978</v>
      </c>
      <c r="V61" s="12">
        <f t="shared" si="5"/>
        <v>6220</v>
      </c>
      <c r="W61" s="12">
        <v>2.8560461285008238</v>
      </c>
      <c r="X61" s="12">
        <v>12140</v>
      </c>
      <c r="Y61" s="12">
        <f t="shared" si="6"/>
        <v>34672.400000000001</v>
      </c>
      <c r="Z61" s="12">
        <v>7.3287923400728472</v>
      </c>
      <c r="AA61" s="12">
        <v>45849</v>
      </c>
      <c r="AB61" s="12">
        <f t="shared" si="31"/>
        <v>336017.8</v>
      </c>
      <c r="AC61" s="12">
        <v>3.7162087651721833</v>
      </c>
      <c r="AD61" s="12">
        <v>147721</v>
      </c>
      <c r="AE61" s="12">
        <f t="shared" si="43"/>
        <v>548962.07500000007</v>
      </c>
      <c r="AF61" s="12">
        <v>0.57330652353067701</v>
      </c>
      <c r="AG61" s="12">
        <v>827558</v>
      </c>
      <c r="AH61" s="12">
        <f t="shared" si="64"/>
        <v>474444.4</v>
      </c>
      <c r="AI61" s="12">
        <v>0.75311601625747615</v>
      </c>
      <c r="AJ61" s="12">
        <v>30263</v>
      </c>
      <c r="AK61" s="12">
        <f t="shared" si="53"/>
        <v>22791.55</v>
      </c>
      <c r="AL61" s="12">
        <f t="shared" si="8"/>
        <v>857821</v>
      </c>
      <c r="AM61" s="12">
        <f t="shared" si="8"/>
        <v>497235.95</v>
      </c>
      <c r="AN61" s="12"/>
      <c r="AO61" s="12"/>
      <c r="AP61" s="12"/>
      <c r="AQ61" s="12">
        <v>0.28543373777283187</v>
      </c>
      <c r="AR61" s="12">
        <v>667673</v>
      </c>
      <c r="AS61" s="12">
        <f t="shared" si="2"/>
        <v>190576.39999999997</v>
      </c>
      <c r="AT61" s="12">
        <v>0.2073666434742274</v>
      </c>
      <c r="AU61" s="12">
        <v>344940</v>
      </c>
      <c r="AV61" s="12">
        <f t="shared" si="59"/>
        <v>71529.05</v>
      </c>
      <c r="AW61" s="12">
        <v>0.46531147865702682</v>
      </c>
      <c r="AX61" s="12">
        <v>50485</v>
      </c>
      <c r="AY61" s="12">
        <f t="shared" ref="AY61:AY95" si="65">AX61*AW61</f>
        <v>23491.25</v>
      </c>
      <c r="AZ61" s="12">
        <v>7.7790122169870317</v>
      </c>
      <c r="BA61" s="12">
        <v>23983</v>
      </c>
      <c r="BB61" s="12">
        <f t="shared" si="62"/>
        <v>186564.05</v>
      </c>
      <c r="BC61" s="12"/>
      <c r="BD61" s="12"/>
      <c r="BE61" s="12"/>
      <c r="BF61" s="12">
        <f t="shared" si="18"/>
        <v>23983</v>
      </c>
      <c r="BG61" s="12">
        <f t="shared" si="19"/>
        <v>186564.05</v>
      </c>
      <c r="BH61" s="12"/>
      <c r="BI61" s="12"/>
      <c r="BJ61" s="12"/>
      <c r="BK61" s="12">
        <v>7.1232672016174892</v>
      </c>
      <c r="BL61" s="12">
        <v>63308</v>
      </c>
      <c r="BM61" s="12">
        <f t="shared" si="37"/>
        <v>450959.8</v>
      </c>
      <c r="BN61" s="12">
        <v>6.5545445271855556</v>
      </c>
      <c r="BO61" s="12">
        <v>9803</v>
      </c>
      <c r="BP61" s="12">
        <f t="shared" si="56"/>
        <v>64254.200000000004</v>
      </c>
      <c r="BQ61" s="12"/>
      <c r="BR61" s="12"/>
      <c r="BS61" s="12"/>
      <c r="BT61" s="12">
        <f t="shared" si="24"/>
        <v>73111</v>
      </c>
      <c r="BU61" s="12">
        <f t="shared" si="24"/>
        <v>515214</v>
      </c>
      <c r="BV61" s="12">
        <v>6476362.5750000002</v>
      </c>
    </row>
    <row r="62" spans="1:74">
      <c r="A62" s="14">
        <v>1709</v>
      </c>
      <c r="B62" s="12">
        <v>18.519762799436354</v>
      </c>
      <c r="C62" s="12">
        <v>4258</v>
      </c>
      <c r="D62" s="12">
        <f t="shared" si="50"/>
        <v>78857.149999999994</v>
      </c>
      <c r="E62" s="12">
        <v>14.85054631421642</v>
      </c>
      <c r="F62" s="12">
        <v>122457</v>
      </c>
      <c r="G62" s="12">
        <f t="shared" si="3"/>
        <v>1818553.35</v>
      </c>
      <c r="H62" s="12">
        <v>2.7612913179311143</v>
      </c>
      <c r="I62" s="12">
        <v>103708</v>
      </c>
      <c r="J62" s="12">
        <f t="shared" si="4"/>
        <v>286368</v>
      </c>
      <c r="K62" s="12">
        <v>3.7162051282051283</v>
      </c>
      <c r="L62" s="12">
        <v>125775</v>
      </c>
      <c r="M62" s="12">
        <f t="shared" si="40"/>
        <v>467405.7</v>
      </c>
      <c r="N62" s="12">
        <v>2.7053595405812967</v>
      </c>
      <c r="O62" s="12">
        <v>48409</v>
      </c>
      <c r="P62" s="12">
        <f t="shared" si="63"/>
        <v>130963.74999999999</v>
      </c>
      <c r="Q62" s="12">
        <v>0.55970984535293222</v>
      </c>
      <c r="R62" s="12">
        <v>130620</v>
      </c>
      <c r="S62" s="12">
        <f t="shared" si="48"/>
        <v>73109.3</v>
      </c>
      <c r="T62" s="12">
        <v>2.1020007550018875</v>
      </c>
      <c r="U62" s="12">
        <v>2649</v>
      </c>
      <c r="V62" s="12">
        <f t="shared" si="5"/>
        <v>5568.2</v>
      </c>
      <c r="W62" s="12">
        <v>4.6104182169965764</v>
      </c>
      <c r="X62" s="12">
        <v>40314</v>
      </c>
      <c r="Y62" s="12">
        <f t="shared" si="6"/>
        <v>185864.4</v>
      </c>
      <c r="Z62" s="12">
        <v>6.6279107485132949</v>
      </c>
      <c r="AA62" s="12">
        <v>40694</v>
      </c>
      <c r="AB62" s="12">
        <f t="shared" si="31"/>
        <v>269716.2</v>
      </c>
      <c r="AC62" s="12">
        <v>3.7162067948759954</v>
      </c>
      <c r="AD62" s="12">
        <v>152615</v>
      </c>
      <c r="AE62" s="12">
        <f t="shared" si="43"/>
        <v>567148.9</v>
      </c>
      <c r="AF62" s="12">
        <v>0.4529269611716672</v>
      </c>
      <c r="AG62" s="12">
        <v>1880534</v>
      </c>
      <c r="AH62" s="12">
        <f t="shared" si="64"/>
        <v>851744.55</v>
      </c>
      <c r="AI62" s="12">
        <v>1.3388529886914378</v>
      </c>
      <c r="AJ62" s="12">
        <v>1238</v>
      </c>
      <c r="AK62" s="12">
        <f t="shared" si="53"/>
        <v>1657.5</v>
      </c>
      <c r="AL62" s="12">
        <f t="shared" si="8"/>
        <v>1881772</v>
      </c>
      <c r="AM62" s="12">
        <f t="shared" si="8"/>
        <v>853402.05</v>
      </c>
      <c r="AN62" s="12"/>
      <c r="AO62" s="12"/>
      <c r="AP62" s="12"/>
      <c r="AQ62" s="12">
        <v>0.28778202850494183</v>
      </c>
      <c r="AR62" s="12">
        <v>897493.5</v>
      </c>
      <c r="AS62" s="12">
        <f t="shared" si="2"/>
        <v>258282.5</v>
      </c>
      <c r="AT62" s="12">
        <v>0.22026151426736995</v>
      </c>
      <c r="AU62" s="12">
        <v>492172</v>
      </c>
      <c r="AV62" s="12">
        <f t="shared" si="59"/>
        <v>108406.55</v>
      </c>
      <c r="AW62" s="12">
        <v>0.49551390058972195</v>
      </c>
      <c r="AX62" s="12">
        <v>2374</v>
      </c>
      <c r="AY62" s="12">
        <f t="shared" si="65"/>
        <v>1176.3499999999999</v>
      </c>
      <c r="AZ62" s="12">
        <v>8.1538812106801402</v>
      </c>
      <c r="BA62" s="12">
        <v>20187</v>
      </c>
      <c r="BB62" s="12">
        <f t="shared" si="62"/>
        <v>164602.4</v>
      </c>
      <c r="BC62" s="12"/>
      <c r="BD62" s="12"/>
      <c r="BE62" s="12"/>
      <c r="BF62" s="12">
        <f t="shared" si="18"/>
        <v>20187</v>
      </c>
      <c r="BG62" s="12">
        <f t="shared" si="19"/>
        <v>164602.4</v>
      </c>
      <c r="BH62" s="12"/>
      <c r="BI62" s="12"/>
      <c r="BJ62" s="12"/>
      <c r="BK62" s="12">
        <v>6.35836115927669</v>
      </c>
      <c r="BL62" s="12">
        <v>100925</v>
      </c>
      <c r="BM62" s="12">
        <f t="shared" si="37"/>
        <v>641717.6</v>
      </c>
      <c r="BN62" s="12">
        <v>6.6187778227438283</v>
      </c>
      <c r="BO62" s="12">
        <v>1235.5</v>
      </c>
      <c r="BP62" s="12">
        <f t="shared" si="56"/>
        <v>8177.5</v>
      </c>
      <c r="BQ62" s="12"/>
      <c r="BR62" s="12"/>
      <c r="BS62" s="12"/>
      <c r="BT62" s="12">
        <f t="shared" si="24"/>
        <v>102160.5</v>
      </c>
      <c r="BU62" s="12">
        <f t="shared" si="24"/>
        <v>649895.1</v>
      </c>
      <c r="BV62" s="12">
        <v>6378863.9000000004</v>
      </c>
    </row>
    <row r="63" spans="1:74">
      <c r="A63" s="14">
        <v>1710</v>
      </c>
      <c r="B63" s="12">
        <v>15.656909638554218</v>
      </c>
      <c r="C63" s="12">
        <v>8300</v>
      </c>
      <c r="D63" s="12">
        <f t="shared" si="50"/>
        <v>129952.35</v>
      </c>
      <c r="E63" s="12">
        <v>11.360214397064032</v>
      </c>
      <c r="F63" s="12">
        <v>179293.5</v>
      </c>
      <c r="G63" s="12">
        <f t="shared" si="3"/>
        <v>2036812.6</v>
      </c>
      <c r="H63" s="12">
        <v>2.6253979135959051</v>
      </c>
      <c r="I63" s="12">
        <v>175038</v>
      </c>
      <c r="J63" s="12">
        <f t="shared" si="4"/>
        <v>459544.4</v>
      </c>
      <c r="K63" s="12">
        <v>3.7162083315271577</v>
      </c>
      <c r="L63" s="12">
        <v>115345</v>
      </c>
      <c r="M63" s="12">
        <f t="shared" si="40"/>
        <v>428646.05</v>
      </c>
      <c r="N63" s="12">
        <v>1.852586650667911</v>
      </c>
      <c r="O63" s="12">
        <v>270021</v>
      </c>
      <c r="P63" s="12">
        <f t="shared" si="63"/>
        <v>500237.3</v>
      </c>
      <c r="Q63" s="12">
        <v>0.49046518253085652</v>
      </c>
      <c r="R63" s="12">
        <v>291348</v>
      </c>
      <c r="S63" s="12">
        <f t="shared" si="48"/>
        <v>142896.04999999999</v>
      </c>
      <c r="T63" s="12">
        <v>1.3995951084726288</v>
      </c>
      <c r="U63" s="12">
        <v>36553</v>
      </c>
      <c r="V63" s="12">
        <f t="shared" si="5"/>
        <v>51159.4</v>
      </c>
      <c r="W63" s="12">
        <v>2.8678970030536961</v>
      </c>
      <c r="X63" s="12">
        <v>111013</v>
      </c>
      <c r="Y63" s="12">
        <f t="shared" si="6"/>
        <v>318373.84999999998</v>
      </c>
      <c r="Z63" s="12">
        <v>6.6171721130762826</v>
      </c>
      <c r="AA63" s="12">
        <v>40822</v>
      </c>
      <c r="AB63" s="12">
        <f t="shared" si="31"/>
        <v>270126.2</v>
      </c>
      <c r="AC63" s="12">
        <v>3.7162097814733652</v>
      </c>
      <c r="AD63" s="12">
        <v>97654</v>
      </c>
      <c r="AE63" s="12">
        <f t="shared" si="43"/>
        <v>362902.75</v>
      </c>
      <c r="AF63" s="12">
        <v>0.52279662688560047</v>
      </c>
      <c r="AG63" s="12">
        <v>1449936</v>
      </c>
      <c r="AH63" s="12">
        <f t="shared" si="64"/>
        <v>758021.65</v>
      </c>
      <c r="AI63" s="12">
        <v>0.80297373226576763</v>
      </c>
      <c r="AJ63" s="12">
        <v>35595</v>
      </c>
      <c r="AK63" s="12">
        <f t="shared" si="53"/>
        <v>28581.85</v>
      </c>
      <c r="AL63" s="12">
        <f t="shared" si="8"/>
        <v>1485531</v>
      </c>
      <c r="AM63" s="12">
        <f t="shared" si="8"/>
        <v>786603.5</v>
      </c>
      <c r="AN63" s="12"/>
      <c r="AO63" s="12"/>
      <c r="AP63" s="12"/>
      <c r="AQ63" s="12">
        <v>0.19526067230816338</v>
      </c>
      <c r="AR63" s="12">
        <v>1211617</v>
      </c>
      <c r="AS63" s="12">
        <f t="shared" si="2"/>
        <v>236581.15</v>
      </c>
      <c r="AT63" s="12">
        <v>0.22252695850493778</v>
      </c>
      <c r="AU63" s="12">
        <v>361296</v>
      </c>
      <c r="AV63" s="12">
        <f t="shared" si="59"/>
        <v>80398.100000000006</v>
      </c>
      <c r="AW63" s="12">
        <v>0.46883301455743281</v>
      </c>
      <c r="AX63" s="12">
        <v>75288</v>
      </c>
      <c r="AY63" s="12">
        <f t="shared" si="65"/>
        <v>35297.5</v>
      </c>
      <c r="AZ63" s="12">
        <v>5.4742316820380328</v>
      </c>
      <c r="BA63" s="12">
        <v>33287</v>
      </c>
      <c r="BB63" s="12">
        <f t="shared" si="62"/>
        <v>182220.75</v>
      </c>
      <c r="BC63" s="12"/>
      <c r="BD63" s="12"/>
      <c r="BE63" s="12"/>
      <c r="BF63" s="12">
        <f t="shared" si="18"/>
        <v>33287</v>
      </c>
      <c r="BG63" s="12">
        <f t="shared" si="19"/>
        <v>182220.75</v>
      </c>
      <c r="BH63" s="12"/>
      <c r="BI63" s="12"/>
      <c r="BJ63" s="12"/>
      <c r="BK63" s="12">
        <v>6.6715018812709035</v>
      </c>
      <c r="BL63" s="12">
        <v>47840</v>
      </c>
      <c r="BM63" s="12">
        <f t="shared" si="37"/>
        <v>319164.65000000002</v>
      </c>
      <c r="BN63" s="12">
        <v>5.9770769676829403</v>
      </c>
      <c r="BO63" s="12">
        <v>22418.5</v>
      </c>
      <c r="BP63" s="12">
        <f t="shared" si="56"/>
        <v>133997.1</v>
      </c>
      <c r="BQ63" s="12"/>
      <c r="BR63" s="12"/>
      <c r="BS63" s="12"/>
      <c r="BT63" s="12">
        <f t="shared" si="24"/>
        <v>70258.5</v>
      </c>
      <c r="BU63" s="12">
        <f t="shared" si="24"/>
        <v>453161.75</v>
      </c>
      <c r="BV63" s="12">
        <v>6861869.7499999991</v>
      </c>
    </row>
    <row r="64" spans="1:74">
      <c r="A64" s="14">
        <v>1711</v>
      </c>
      <c r="B64" s="12">
        <v>15.027583012683483</v>
      </c>
      <c r="C64" s="12">
        <v>7017</v>
      </c>
      <c r="D64" s="12">
        <f t="shared" si="50"/>
        <v>105448.55</v>
      </c>
      <c r="E64" s="12">
        <v>11.975945269844031</v>
      </c>
      <c r="F64" s="12">
        <v>229855</v>
      </c>
      <c r="G64" s="12">
        <f t="shared" si="3"/>
        <v>2752730.9</v>
      </c>
      <c r="H64" s="12">
        <v>2.1799875545149163</v>
      </c>
      <c r="I64" s="12">
        <v>189627</v>
      </c>
      <c r="J64" s="12">
        <f t="shared" si="4"/>
        <v>413384.50000000006</v>
      </c>
      <c r="K64" s="12">
        <v>3.716211863579622</v>
      </c>
      <c r="L64" s="12">
        <v>194663</v>
      </c>
      <c r="M64" s="12">
        <f t="shared" si="40"/>
        <v>723408.95</v>
      </c>
      <c r="N64" s="12">
        <v>1.5320902436918418</v>
      </c>
      <c r="O64" s="12">
        <v>301118</v>
      </c>
      <c r="P64" s="12">
        <f t="shared" si="63"/>
        <v>461339.95</v>
      </c>
      <c r="Q64" s="12">
        <v>0.54263608280367859</v>
      </c>
      <c r="R64" s="12">
        <v>140815</v>
      </c>
      <c r="S64" s="12">
        <f t="shared" si="48"/>
        <v>76411.3</v>
      </c>
      <c r="T64" s="12">
        <v>1.789102253325183</v>
      </c>
      <c r="U64" s="12">
        <v>23720.5</v>
      </c>
      <c r="V64" s="12">
        <f t="shared" si="5"/>
        <v>42438.400000000001</v>
      </c>
      <c r="W64" s="12">
        <v>1.7319533831970777</v>
      </c>
      <c r="X64" s="12">
        <v>17247</v>
      </c>
      <c r="Y64" s="12">
        <f t="shared" si="6"/>
        <v>29871</v>
      </c>
      <c r="Z64" s="12">
        <v>6.2655863513180581</v>
      </c>
      <c r="AA64" s="12">
        <v>40590</v>
      </c>
      <c r="AB64" s="12">
        <f t="shared" si="31"/>
        <v>254320.14999999997</v>
      </c>
      <c r="AC64" s="12">
        <v>3.7162070157249008</v>
      </c>
      <c r="AD64" s="12">
        <v>115740</v>
      </c>
      <c r="AE64" s="12">
        <f t="shared" si="43"/>
        <v>430113.8</v>
      </c>
      <c r="AF64" s="12">
        <v>0.49</v>
      </c>
      <c r="AG64" s="12">
        <f>AH64/AF64</f>
        <v>2040048.7755102043</v>
      </c>
      <c r="AH64" s="12">
        <v>999623.9</v>
      </c>
      <c r="AI64" s="12"/>
      <c r="AJ64" s="12"/>
      <c r="AK64" s="12"/>
      <c r="AL64" s="12">
        <f t="shared" si="8"/>
        <v>2040048.7755102043</v>
      </c>
      <c r="AM64" s="12">
        <f t="shared" si="8"/>
        <v>999623.9</v>
      </c>
      <c r="AN64" s="12"/>
      <c r="AO64" s="12"/>
      <c r="AP64" s="12"/>
      <c r="AQ64" s="12">
        <v>0.18450162284972413</v>
      </c>
      <c r="AR64" s="12">
        <v>1540500</v>
      </c>
      <c r="AS64" s="12">
        <f t="shared" si="2"/>
        <v>284224.75</v>
      </c>
      <c r="AT64" s="12">
        <v>0.22122415780737856</v>
      </c>
      <c r="AU64" s="12">
        <v>907334</v>
      </c>
      <c r="AV64" s="12">
        <f t="shared" si="59"/>
        <v>200724.2</v>
      </c>
      <c r="AW64" s="12">
        <v>0.40970255423972179</v>
      </c>
      <c r="AX64" s="12">
        <v>75913</v>
      </c>
      <c r="AY64" s="12">
        <f t="shared" si="65"/>
        <v>31101.75</v>
      </c>
      <c r="AZ64" s="12">
        <v>4.8480783955707389</v>
      </c>
      <c r="BA64" s="12">
        <v>33956</v>
      </c>
      <c r="BB64" s="12">
        <f t="shared" si="62"/>
        <v>164621.35</v>
      </c>
      <c r="BC64" s="12"/>
      <c r="BD64" s="12"/>
      <c r="BE64" s="12"/>
      <c r="BF64" s="12">
        <f t="shared" si="18"/>
        <v>33956</v>
      </c>
      <c r="BG64" s="12">
        <f t="shared" si="19"/>
        <v>164621.35</v>
      </c>
      <c r="BH64" s="12"/>
      <c r="BI64" s="12"/>
      <c r="BJ64" s="12"/>
      <c r="BK64" s="12">
        <v>6.0238855491868222</v>
      </c>
      <c r="BL64" s="12">
        <v>107295</v>
      </c>
      <c r="BM64" s="12">
        <f t="shared" si="37"/>
        <v>646332.80000000005</v>
      </c>
      <c r="BN64" s="12"/>
      <c r="BO64" s="12"/>
      <c r="BP64" s="12"/>
      <c r="BQ64" s="12"/>
      <c r="BR64" s="12"/>
      <c r="BS64" s="12"/>
      <c r="BT64" s="12">
        <f t="shared" si="24"/>
        <v>107295</v>
      </c>
      <c r="BU64" s="12">
        <f t="shared" si="24"/>
        <v>646332.80000000005</v>
      </c>
      <c r="BV64" s="12">
        <v>8113021.4000000004</v>
      </c>
    </row>
    <row r="65" spans="1:74">
      <c r="A65" s="14">
        <v>1712</v>
      </c>
      <c r="B65" s="12">
        <v>13.864842529932327</v>
      </c>
      <c r="C65" s="12">
        <v>7684</v>
      </c>
      <c r="D65" s="12">
        <f t="shared" si="50"/>
        <v>106537.45</v>
      </c>
      <c r="E65" s="12">
        <v>10.519978453021974</v>
      </c>
      <c r="F65" s="12">
        <v>231587</v>
      </c>
      <c r="G65" s="12">
        <f t="shared" si="3"/>
        <v>2436290.25</v>
      </c>
      <c r="H65" s="12">
        <v>1.9979722288367663</v>
      </c>
      <c r="I65" s="12">
        <v>201576</v>
      </c>
      <c r="J65" s="12">
        <f t="shared" si="4"/>
        <v>402743.25</v>
      </c>
      <c r="K65" s="12">
        <v>3.7162066169072041</v>
      </c>
      <c r="L65" s="12">
        <v>133174</v>
      </c>
      <c r="M65" s="12">
        <f t="shared" si="40"/>
        <v>494902.1</v>
      </c>
      <c r="N65" s="12"/>
      <c r="O65" s="12"/>
      <c r="P65" s="12"/>
      <c r="Q65" s="12">
        <v>0.61380437799209053</v>
      </c>
      <c r="R65" s="12">
        <v>115304</v>
      </c>
      <c r="S65" s="12">
        <f t="shared" si="48"/>
        <v>70774.100000000006</v>
      </c>
      <c r="T65" s="12">
        <v>1.5372509105313541</v>
      </c>
      <c r="U65" s="12">
        <v>45440.5</v>
      </c>
      <c r="V65" s="12">
        <f t="shared" si="5"/>
        <v>69853.45</v>
      </c>
      <c r="W65" s="12">
        <v>1.4988290800733495</v>
      </c>
      <c r="X65" s="12">
        <v>26176</v>
      </c>
      <c r="Y65" s="12">
        <f t="shared" si="6"/>
        <v>39233.35</v>
      </c>
      <c r="Z65" s="12">
        <v>6.0745101659036083</v>
      </c>
      <c r="AA65" s="12">
        <v>40626</v>
      </c>
      <c r="AB65" s="12">
        <f t="shared" si="31"/>
        <v>246783.05</v>
      </c>
      <c r="AC65" s="12">
        <v>3.7162047659559838</v>
      </c>
      <c r="AD65" s="12">
        <v>116367</v>
      </c>
      <c r="AE65" s="12">
        <f t="shared" si="43"/>
        <v>432443.6</v>
      </c>
      <c r="AF65" s="12">
        <v>0.53741910870286413</v>
      </c>
      <c r="AG65" s="12">
        <v>1356450</v>
      </c>
      <c r="AH65" s="12">
        <f t="shared" ref="AH65:AH97" si="66">AG65*AF65</f>
        <v>728982.15</v>
      </c>
      <c r="AI65" s="12">
        <v>0.72363023819374672</v>
      </c>
      <c r="AJ65" s="12">
        <v>50757</v>
      </c>
      <c r="AK65" s="12">
        <f t="shared" ref="AK65:AK78" si="67">AJ65*AI65</f>
        <v>36729.300000000003</v>
      </c>
      <c r="AL65" s="12">
        <f t="shared" si="8"/>
        <v>1407207</v>
      </c>
      <c r="AM65" s="12">
        <f t="shared" si="8"/>
        <v>765711.45000000007</v>
      </c>
      <c r="AN65" s="12"/>
      <c r="AO65" s="12"/>
      <c r="AP65" s="12"/>
      <c r="AQ65" s="12">
        <v>0.17816674174775263</v>
      </c>
      <c r="AR65" s="12">
        <v>1036657</v>
      </c>
      <c r="AS65" s="12">
        <f t="shared" si="2"/>
        <v>184697.8</v>
      </c>
      <c r="AT65" s="12">
        <v>0.26129001135667512</v>
      </c>
      <c r="AU65" s="12">
        <v>860287</v>
      </c>
      <c r="AV65" s="12">
        <f t="shared" si="59"/>
        <v>224784.39999999997</v>
      </c>
      <c r="AW65" s="12">
        <v>0.40410431529493651</v>
      </c>
      <c r="AX65" s="12">
        <v>68964</v>
      </c>
      <c r="AY65" s="12">
        <f t="shared" si="65"/>
        <v>27868.65</v>
      </c>
      <c r="AZ65" s="12">
        <v>4.1048197527864669</v>
      </c>
      <c r="BA65" s="12">
        <v>32927</v>
      </c>
      <c r="BB65" s="12">
        <f t="shared" si="62"/>
        <v>135159.4</v>
      </c>
      <c r="BC65" s="12"/>
      <c r="BD65" s="12"/>
      <c r="BE65" s="12"/>
      <c r="BF65" s="12">
        <f t="shared" si="18"/>
        <v>32927</v>
      </c>
      <c r="BG65" s="12">
        <f t="shared" si="19"/>
        <v>135159.4</v>
      </c>
      <c r="BH65" s="12"/>
      <c r="BI65" s="12"/>
      <c r="BJ65" s="12"/>
      <c r="BK65" s="12">
        <v>6.7005181347150256</v>
      </c>
      <c r="BL65" s="12">
        <v>46802.5</v>
      </c>
      <c r="BM65" s="12">
        <f t="shared" si="37"/>
        <v>313601</v>
      </c>
      <c r="BN65" s="12"/>
      <c r="BO65" s="12"/>
      <c r="BP65" s="12"/>
      <c r="BQ65" s="12"/>
      <c r="BR65" s="12"/>
      <c r="BS65" s="12"/>
      <c r="BT65" s="12">
        <f t="shared" si="24"/>
        <v>46802.5</v>
      </c>
      <c r="BU65" s="12">
        <f t="shared" si="24"/>
        <v>313601</v>
      </c>
      <c r="BV65" s="12">
        <v>6334806.549999998</v>
      </c>
    </row>
    <row r="66" spans="1:74">
      <c r="A66" s="14">
        <v>1713</v>
      </c>
      <c r="B66" s="12"/>
      <c r="C66" s="12"/>
      <c r="D66" s="12"/>
      <c r="E66" s="12">
        <v>10.249689298281394</v>
      </c>
      <c r="F66" s="12">
        <v>193674.5</v>
      </c>
      <c r="G66" s="12">
        <f t="shared" si="3"/>
        <v>1985103.45</v>
      </c>
      <c r="H66" s="12">
        <v>2.5501337701765663</v>
      </c>
      <c r="I66" s="12">
        <v>191373</v>
      </c>
      <c r="J66" s="12">
        <f t="shared" si="4"/>
        <v>488026.75</v>
      </c>
      <c r="K66" s="12">
        <v>3.7162080420281525</v>
      </c>
      <c r="L66" s="12">
        <v>149614</v>
      </c>
      <c r="M66" s="12">
        <f t="shared" si="40"/>
        <v>555996.75</v>
      </c>
      <c r="N66" s="12">
        <v>1.399399453228843</v>
      </c>
      <c r="O66" s="12">
        <v>476982</v>
      </c>
      <c r="P66" s="12">
        <f t="shared" ref="P66:P107" si="68">O66*N66</f>
        <v>667488.35</v>
      </c>
      <c r="Q66" s="12"/>
      <c r="R66" s="12"/>
      <c r="S66" s="12"/>
      <c r="T66" s="12">
        <v>1.4242032730404823</v>
      </c>
      <c r="U66" s="12">
        <v>28444.5</v>
      </c>
      <c r="V66" s="12">
        <f t="shared" si="5"/>
        <v>40510.75</v>
      </c>
      <c r="W66" s="12">
        <v>1.6345729781274212</v>
      </c>
      <c r="X66" s="12">
        <v>16779</v>
      </c>
      <c r="Y66" s="12">
        <f t="shared" si="6"/>
        <v>27426.5</v>
      </c>
      <c r="Z66" s="12">
        <v>6.2262259473787553</v>
      </c>
      <c r="AA66" s="12">
        <v>40744</v>
      </c>
      <c r="AB66" s="12">
        <f t="shared" si="31"/>
        <v>253681.35</v>
      </c>
      <c r="AC66" s="12">
        <v>3.7162147800400005</v>
      </c>
      <c r="AD66" s="12">
        <v>119499</v>
      </c>
      <c r="AE66" s="12">
        <f t="shared" si="43"/>
        <v>444083.95</v>
      </c>
      <c r="AF66" s="12">
        <v>0.63889109663115351</v>
      </c>
      <c r="AG66" s="12">
        <v>1255682</v>
      </c>
      <c r="AH66" s="12">
        <f t="shared" si="66"/>
        <v>802244.05</v>
      </c>
      <c r="AI66" s="12">
        <v>0.73121004971590908</v>
      </c>
      <c r="AJ66" s="12">
        <v>22528</v>
      </c>
      <c r="AK66" s="12">
        <f t="shared" si="67"/>
        <v>16472.7</v>
      </c>
      <c r="AL66" s="12">
        <f t="shared" si="8"/>
        <v>1278210</v>
      </c>
      <c r="AM66" s="12">
        <f t="shared" si="8"/>
        <v>818716.75</v>
      </c>
      <c r="AN66" s="12"/>
      <c r="AO66" s="12"/>
      <c r="AP66" s="12"/>
      <c r="AQ66" s="12">
        <v>0.15426397090909091</v>
      </c>
      <c r="AR66" s="12">
        <v>1718750</v>
      </c>
      <c r="AS66" s="12">
        <f t="shared" si="2"/>
        <v>265141.2</v>
      </c>
      <c r="AT66" s="12">
        <v>0.29016661738946098</v>
      </c>
      <c r="AU66" s="12">
        <v>717032</v>
      </c>
      <c r="AV66" s="12">
        <f t="shared" si="59"/>
        <v>208058.74999999997</v>
      </c>
      <c r="AW66" s="12">
        <v>0.41545692511145343</v>
      </c>
      <c r="AX66" s="12">
        <v>73349</v>
      </c>
      <c r="AY66" s="12">
        <f t="shared" si="65"/>
        <v>30473.35</v>
      </c>
      <c r="AZ66" s="12">
        <v>5.506778721832287</v>
      </c>
      <c r="BA66" s="12">
        <v>29777</v>
      </c>
      <c r="BB66" s="12">
        <f t="shared" si="62"/>
        <v>163975.35</v>
      </c>
      <c r="BC66" s="12"/>
      <c r="BD66" s="12"/>
      <c r="BE66" s="12"/>
      <c r="BF66" s="12">
        <f t="shared" si="18"/>
        <v>29777</v>
      </c>
      <c r="BG66" s="12">
        <f t="shared" si="19"/>
        <v>163975.35</v>
      </c>
      <c r="BH66" s="12"/>
      <c r="BI66" s="12"/>
      <c r="BJ66" s="12"/>
      <c r="BK66" s="12">
        <v>6.5109563930651211</v>
      </c>
      <c r="BL66" s="12">
        <v>120290.5</v>
      </c>
      <c r="BM66" s="12">
        <f t="shared" si="37"/>
        <v>783206.2</v>
      </c>
      <c r="BN66" s="12"/>
      <c r="BO66" s="12"/>
      <c r="BP66" s="12"/>
      <c r="BQ66" s="12">
        <v>5.9311652066051632</v>
      </c>
      <c r="BR66" s="12">
        <v>12899</v>
      </c>
      <c r="BS66" s="12">
        <f>BR66*BQ66</f>
        <v>76506.100000000006</v>
      </c>
      <c r="BT66" s="12">
        <f t="shared" si="24"/>
        <v>133189.5</v>
      </c>
      <c r="BU66" s="12">
        <f t="shared" si="24"/>
        <v>859712.29999999993</v>
      </c>
      <c r="BV66" s="12">
        <v>7362206.4999999991</v>
      </c>
    </row>
    <row r="67" spans="1:74">
      <c r="A67" s="14">
        <v>1714</v>
      </c>
      <c r="B67" s="12"/>
      <c r="C67" s="12"/>
      <c r="D67" s="12"/>
      <c r="E67" s="12">
        <v>10.338230057469683</v>
      </c>
      <c r="F67" s="12">
        <v>145468</v>
      </c>
      <c r="G67" s="12">
        <f t="shared" si="3"/>
        <v>1503881.65</v>
      </c>
      <c r="H67" s="12">
        <v>2.4590074915009152</v>
      </c>
      <c r="I67" s="12">
        <v>195021</v>
      </c>
      <c r="J67" s="12">
        <f t="shared" si="4"/>
        <v>479558.1</v>
      </c>
      <c r="K67" s="12">
        <v>3.7162065477799633</v>
      </c>
      <c r="L67" s="12">
        <v>214546</v>
      </c>
      <c r="M67" s="12">
        <f t="shared" si="40"/>
        <v>797297.25</v>
      </c>
      <c r="N67" s="12">
        <v>1.3333506763787719</v>
      </c>
      <c r="O67" s="12">
        <v>961</v>
      </c>
      <c r="P67" s="12">
        <f t="shared" si="68"/>
        <v>1281.3499999999999</v>
      </c>
      <c r="Q67" s="12">
        <v>0.58070032573289898</v>
      </c>
      <c r="R67" s="12">
        <v>30700</v>
      </c>
      <c r="S67" s="12">
        <f t="shared" ref="S67:S71" si="69">R67*Q67</f>
        <v>17827.5</v>
      </c>
      <c r="T67" s="12">
        <v>1.3255907788386168</v>
      </c>
      <c r="U67" s="12">
        <v>38910.5</v>
      </c>
      <c r="V67" s="12">
        <f t="shared" si="5"/>
        <v>51579.399999999994</v>
      </c>
      <c r="W67" s="12">
        <v>1.7601947308132875</v>
      </c>
      <c r="X67" s="12">
        <v>29682</v>
      </c>
      <c r="Y67" s="12">
        <f t="shared" si="6"/>
        <v>52246.1</v>
      </c>
      <c r="Z67" s="12">
        <v>6.2624901552003713</v>
      </c>
      <c r="AA67" s="12">
        <v>43170</v>
      </c>
      <c r="AB67" s="12">
        <f t="shared" si="31"/>
        <v>270351.7</v>
      </c>
      <c r="AC67" s="12">
        <v>3.7162074123644384</v>
      </c>
      <c r="AD67" s="12">
        <v>152421</v>
      </c>
      <c r="AE67" s="12">
        <f t="shared" si="43"/>
        <v>566428.05000000005</v>
      </c>
      <c r="AF67" s="12">
        <v>0.92295137628213919</v>
      </c>
      <c r="AG67" s="12">
        <v>955727</v>
      </c>
      <c r="AH67" s="12">
        <f t="shared" si="66"/>
        <v>882089.55</v>
      </c>
      <c r="AI67" s="12">
        <v>1.193549562018539</v>
      </c>
      <c r="AJ67" s="12">
        <v>54911</v>
      </c>
      <c r="AK67" s="12">
        <f t="shared" si="67"/>
        <v>65539</v>
      </c>
      <c r="AL67" s="12">
        <f t="shared" si="8"/>
        <v>1010638</v>
      </c>
      <c r="AM67" s="12">
        <f t="shared" si="8"/>
        <v>947628.55</v>
      </c>
      <c r="AN67" s="12"/>
      <c r="AO67" s="12"/>
      <c r="AP67" s="12"/>
      <c r="AQ67" s="12">
        <v>0.1721584329775519</v>
      </c>
      <c r="AR67" s="12">
        <v>1127846</v>
      </c>
      <c r="AS67" s="12">
        <f t="shared" ref="AS67:AS107" si="70">AR67*AQ67</f>
        <v>194168.2</v>
      </c>
      <c r="AT67" s="12">
        <v>0.28398615300342811</v>
      </c>
      <c r="AU67" s="12">
        <v>713801</v>
      </c>
      <c r="AV67" s="12">
        <f t="shared" si="59"/>
        <v>202709.59999999998</v>
      </c>
      <c r="AW67" s="12">
        <v>0.44840065502183407</v>
      </c>
      <c r="AX67" s="12">
        <v>45800</v>
      </c>
      <c r="AY67" s="12">
        <f t="shared" si="65"/>
        <v>20536.75</v>
      </c>
      <c r="AZ67" s="12">
        <v>5.6838161046022391</v>
      </c>
      <c r="BA67" s="12">
        <v>30898</v>
      </c>
      <c r="BB67" s="12">
        <f t="shared" si="62"/>
        <v>175618.55</v>
      </c>
      <c r="BC67" s="12"/>
      <c r="BD67" s="12"/>
      <c r="BE67" s="12"/>
      <c r="BF67" s="12">
        <f t="shared" si="18"/>
        <v>30898</v>
      </c>
      <c r="BG67" s="12">
        <f t="shared" si="19"/>
        <v>175618.55</v>
      </c>
      <c r="BH67" s="12"/>
      <c r="BI67" s="12"/>
      <c r="BJ67" s="12"/>
      <c r="BK67" s="12">
        <v>7.4157579961262634</v>
      </c>
      <c r="BL67" s="12">
        <v>38206</v>
      </c>
      <c r="BM67" s="12">
        <f t="shared" si="37"/>
        <v>283326.45</v>
      </c>
      <c r="BN67" s="12"/>
      <c r="BO67" s="12"/>
      <c r="BP67" s="12"/>
      <c r="BQ67" s="12"/>
      <c r="BR67" s="12"/>
      <c r="BS67" s="12"/>
      <c r="BT67" s="12">
        <f t="shared" si="24"/>
        <v>38206</v>
      </c>
      <c r="BU67" s="12">
        <f t="shared" si="24"/>
        <v>283326.45</v>
      </c>
      <c r="BV67" s="12">
        <v>6195059.9999999991</v>
      </c>
    </row>
    <row r="68" spans="1:74">
      <c r="A68" s="14">
        <v>1715</v>
      </c>
      <c r="B68" s="12"/>
      <c r="C68" s="12"/>
      <c r="D68" s="12"/>
      <c r="E68" s="12">
        <v>12.232247130863227</v>
      </c>
      <c r="F68" s="12">
        <v>183069</v>
      </c>
      <c r="G68" s="12">
        <f t="shared" ref="G68:G131" si="71">F68*E68</f>
        <v>2239345.25</v>
      </c>
      <c r="H68" s="12">
        <v>2.6158232137960296</v>
      </c>
      <c r="I68" s="12">
        <v>193273</v>
      </c>
      <c r="J68" s="12">
        <f t="shared" ref="J68:J131" si="72">I68*H68</f>
        <v>505568</v>
      </c>
      <c r="K68" s="12">
        <v>3.7162053249393403</v>
      </c>
      <c r="L68" s="12">
        <v>152490</v>
      </c>
      <c r="M68" s="12">
        <f t="shared" si="40"/>
        <v>566684.15</v>
      </c>
      <c r="N68" s="12">
        <v>1.1756877837926285</v>
      </c>
      <c r="O68" s="12">
        <v>733370</v>
      </c>
      <c r="P68" s="12">
        <f t="shared" si="68"/>
        <v>862214.15</v>
      </c>
      <c r="Q68" s="12">
        <v>0.65571820203796616</v>
      </c>
      <c r="R68" s="12">
        <v>115998</v>
      </c>
      <c r="S68" s="12">
        <f t="shared" si="69"/>
        <v>76062</v>
      </c>
      <c r="T68" s="12">
        <v>2.1630885903319146</v>
      </c>
      <c r="U68" s="12">
        <v>54261</v>
      </c>
      <c r="V68" s="12">
        <f t="shared" ref="V68:V131" si="73">U68*T68</f>
        <v>117371.35000000002</v>
      </c>
      <c r="W68" s="12">
        <v>2.1361707123248084</v>
      </c>
      <c r="X68" s="12">
        <v>27684</v>
      </c>
      <c r="Y68" s="12">
        <f t="shared" ref="Y68:Y117" si="74">X68*W68</f>
        <v>59137.749999999993</v>
      </c>
      <c r="Z68" s="12">
        <v>5.9261323317101819</v>
      </c>
      <c r="AA68" s="12">
        <v>40867</v>
      </c>
      <c r="AB68" s="12">
        <f t="shared" si="31"/>
        <v>242183.25</v>
      </c>
      <c r="AC68" s="12">
        <v>3.7162071412730096</v>
      </c>
      <c r="AD68" s="12">
        <v>112725</v>
      </c>
      <c r="AE68" s="12">
        <f t="shared" si="43"/>
        <v>418909.45</v>
      </c>
      <c r="AF68" s="12">
        <v>0.58723473027624606</v>
      </c>
      <c r="AG68" s="12">
        <v>1299385</v>
      </c>
      <c r="AH68" s="12">
        <f t="shared" si="66"/>
        <v>763044</v>
      </c>
      <c r="AI68" s="12">
        <v>1.076790593286495</v>
      </c>
      <c r="AJ68" s="12">
        <v>61488</v>
      </c>
      <c r="AK68" s="12">
        <f t="shared" si="67"/>
        <v>66209.7</v>
      </c>
      <c r="AL68" s="12">
        <f t="shared" ref="AL68:AM131" si="75">SUM(AG68,AJ68)</f>
        <v>1360873</v>
      </c>
      <c r="AM68" s="12">
        <f t="shared" si="75"/>
        <v>829253.7</v>
      </c>
      <c r="AN68" s="12"/>
      <c r="AO68" s="12"/>
      <c r="AP68" s="12"/>
      <c r="AQ68" s="12">
        <v>0.21081229704672741</v>
      </c>
      <c r="AR68" s="12">
        <v>1053814</v>
      </c>
      <c r="AS68" s="12">
        <f t="shared" si="70"/>
        <v>222156.95</v>
      </c>
      <c r="AT68" s="12">
        <v>0.32647999292545615</v>
      </c>
      <c r="AU68" s="12">
        <v>1209972</v>
      </c>
      <c r="AV68" s="12">
        <f t="shared" si="59"/>
        <v>395031.65</v>
      </c>
      <c r="AW68" s="12">
        <v>0.53964241676942049</v>
      </c>
      <c r="AX68" s="12">
        <v>60825</v>
      </c>
      <c r="AY68" s="12">
        <f t="shared" si="65"/>
        <v>32823.75</v>
      </c>
      <c r="AZ68" s="12">
        <v>5.796682245962101</v>
      </c>
      <c r="BA68" s="12">
        <v>31452</v>
      </c>
      <c r="BB68" s="12">
        <f t="shared" si="62"/>
        <v>182317.25</v>
      </c>
      <c r="BC68" s="12"/>
      <c r="BD68" s="12"/>
      <c r="BE68" s="12"/>
      <c r="BF68" s="12">
        <f t="shared" si="18"/>
        <v>31452</v>
      </c>
      <c r="BG68" s="12">
        <f t="shared" si="19"/>
        <v>182317.25</v>
      </c>
      <c r="BH68" s="12"/>
      <c r="BI68" s="12"/>
      <c r="BJ68" s="12"/>
      <c r="BK68" s="12">
        <v>10.985698342915118</v>
      </c>
      <c r="BL68" s="12">
        <v>44355</v>
      </c>
      <c r="BM68" s="12">
        <f t="shared" si="37"/>
        <v>487270.65</v>
      </c>
      <c r="BN68" s="12"/>
      <c r="BO68" s="12"/>
      <c r="BP68" s="12"/>
      <c r="BQ68" s="12">
        <v>8.2383720930232567</v>
      </c>
      <c r="BR68" s="12">
        <v>5418</v>
      </c>
      <c r="BS68" s="12">
        <f t="shared" ref="BS68:BS70" si="76">BR68*BQ68</f>
        <v>44635.500000000007</v>
      </c>
      <c r="BT68" s="12">
        <f t="shared" si="24"/>
        <v>49773</v>
      </c>
      <c r="BU68" s="12">
        <f t="shared" si="24"/>
        <v>531906.15</v>
      </c>
      <c r="BV68" s="12">
        <v>8184093.0000000009</v>
      </c>
    </row>
    <row r="69" spans="1:74">
      <c r="A69" s="14">
        <v>1716</v>
      </c>
      <c r="B69" s="12"/>
      <c r="C69" s="12"/>
      <c r="D69" s="12"/>
      <c r="E69" s="12">
        <v>10.4609707002723</v>
      </c>
      <c r="F69" s="12">
        <v>272494</v>
      </c>
      <c r="G69" s="12">
        <f t="shared" si="71"/>
        <v>2850551.75</v>
      </c>
      <c r="H69" s="12">
        <v>2.4659336627046011</v>
      </c>
      <c r="I69" s="12">
        <v>152614</v>
      </c>
      <c r="J69" s="12">
        <f t="shared" si="72"/>
        <v>376336</v>
      </c>
      <c r="K69" s="12">
        <v>3.7162024312408919</v>
      </c>
      <c r="L69" s="12">
        <v>108422</v>
      </c>
      <c r="M69" s="12">
        <f t="shared" si="40"/>
        <v>402918.1</v>
      </c>
      <c r="N69" s="12">
        <v>1.1766184531227597</v>
      </c>
      <c r="O69" s="12">
        <v>725384</v>
      </c>
      <c r="P69" s="12">
        <f t="shared" si="68"/>
        <v>853500.2</v>
      </c>
      <c r="Q69" s="12">
        <v>0.71966895197630998</v>
      </c>
      <c r="R69" s="12">
        <v>62136</v>
      </c>
      <c r="S69" s="12">
        <f t="shared" si="69"/>
        <v>44717.35</v>
      </c>
      <c r="T69" s="12">
        <v>1.7075159885170856</v>
      </c>
      <c r="U69" s="12">
        <v>45110.5</v>
      </c>
      <c r="V69" s="12">
        <f t="shared" si="73"/>
        <v>77026.899999999994</v>
      </c>
      <c r="W69" s="12"/>
      <c r="X69" s="12"/>
      <c r="Y69" s="12"/>
      <c r="Z69" s="12">
        <v>8.2882538224292936</v>
      </c>
      <c r="AA69" s="12">
        <v>30478</v>
      </c>
      <c r="AB69" s="12">
        <f t="shared" si="31"/>
        <v>252609.40000000002</v>
      </c>
      <c r="AC69" s="12">
        <v>3.7162067077621868</v>
      </c>
      <c r="AD69" s="12">
        <v>98632</v>
      </c>
      <c r="AE69" s="12">
        <f t="shared" si="43"/>
        <v>366536.9</v>
      </c>
      <c r="AF69" s="12">
        <v>0.45982598138943037</v>
      </c>
      <c r="AG69" s="12">
        <v>2258609</v>
      </c>
      <c r="AH69" s="12">
        <f t="shared" si="66"/>
        <v>1038567.1</v>
      </c>
      <c r="AI69" s="12">
        <v>0.71504004396984921</v>
      </c>
      <c r="AJ69" s="12">
        <v>25472</v>
      </c>
      <c r="AK69" s="12">
        <f t="shared" si="67"/>
        <v>18213.5</v>
      </c>
      <c r="AL69" s="12">
        <f t="shared" si="75"/>
        <v>2284081</v>
      </c>
      <c r="AM69" s="12">
        <f t="shared" si="75"/>
        <v>1056780.6000000001</v>
      </c>
      <c r="AN69" s="12"/>
      <c r="AO69" s="12"/>
      <c r="AP69" s="12"/>
      <c r="AQ69" s="12">
        <v>0.18100679264371139</v>
      </c>
      <c r="AR69" s="12">
        <v>1273142</v>
      </c>
      <c r="AS69" s="12">
        <f t="shared" si="70"/>
        <v>230447.35</v>
      </c>
      <c r="AT69" s="12">
        <v>0.3110612236344395</v>
      </c>
      <c r="AU69" s="12">
        <v>763496</v>
      </c>
      <c r="AV69" s="12">
        <f t="shared" si="59"/>
        <v>237494.00000000003</v>
      </c>
      <c r="AW69" s="12">
        <v>0.45712630359212053</v>
      </c>
      <c r="AX69" s="12">
        <v>78533</v>
      </c>
      <c r="AY69" s="12">
        <f t="shared" si="65"/>
        <v>35899.5</v>
      </c>
      <c r="AZ69" s="12">
        <v>4.8769611186903141</v>
      </c>
      <c r="BA69" s="12">
        <v>26388</v>
      </c>
      <c r="BB69" s="12">
        <f t="shared" si="62"/>
        <v>128693.25000000001</v>
      </c>
      <c r="BC69" s="12"/>
      <c r="BD69" s="12"/>
      <c r="BE69" s="12"/>
      <c r="BF69" s="12">
        <f t="shared" si="18"/>
        <v>26388</v>
      </c>
      <c r="BG69" s="12">
        <f t="shared" si="19"/>
        <v>128693.25000000001</v>
      </c>
      <c r="BH69" s="12"/>
      <c r="BI69" s="12"/>
      <c r="BJ69" s="12"/>
      <c r="BK69" s="12">
        <v>8.8614693354024485</v>
      </c>
      <c r="BL69" s="12">
        <v>63151</v>
      </c>
      <c r="BM69" s="12">
        <f t="shared" si="37"/>
        <v>559610.65</v>
      </c>
      <c r="BN69" s="12">
        <v>10.38725467559455</v>
      </c>
      <c r="BO69" s="12">
        <v>2165.5</v>
      </c>
      <c r="BP69" s="12">
        <f>BO69*BN69</f>
        <v>22493.599999999999</v>
      </c>
      <c r="BQ69" s="12">
        <v>7.1019242706393539</v>
      </c>
      <c r="BR69" s="12">
        <v>4833</v>
      </c>
      <c r="BS69" s="12">
        <f t="shared" si="76"/>
        <v>34323.599999999999</v>
      </c>
      <c r="BT69" s="12">
        <f t="shared" si="24"/>
        <v>70149.5</v>
      </c>
      <c r="BU69" s="12">
        <f t="shared" si="24"/>
        <v>616427.85</v>
      </c>
      <c r="BV69" s="12">
        <v>8209475.9499999965</v>
      </c>
    </row>
    <row r="70" spans="1:74">
      <c r="A70" s="14">
        <v>1717</v>
      </c>
      <c r="B70" s="12"/>
      <c r="C70" s="12"/>
      <c r="D70" s="12"/>
      <c r="E70" s="12">
        <v>10.232652400824264</v>
      </c>
      <c r="F70" s="12">
        <v>193142</v>
      </c>
      <c r="G70" s="12">
        <f t="shared" si="71"/>
        <v>1976354.95</v>
      </c>
      <c r="H70" s="12">
        <v>2.6994152250906369</v>
      </c>
      <c r="I70" s="12">
        <v>214869</v>
      </c>
      <c r="J70" s="12">
        <f t="shared" si="72"/>
        <v>580020.65</v>
      </c>
      <c r="K70" s="12">
        <v>3.7162051405567214</v>
      </c>
      <c r="L70" s="12">
        <v>145315</v>
      </c>
      <c r="M70" s="12">
        <f t="shared" si="40"/>
        <v>540020.35</v>
      </c>
      <c r="N70" s="12">
        <v>1.0586838113901453</v>
      </c>
      <c r="O70" s="12">
        <v>372515</v>
      </c>
      <c r="P70" s="12">
        <f t="shared" si="68"/>
        <v>394375.6</v>
      </c>
      <c r="Q70" s="12">
        <v>0.67171909600104207</v>
      </c>
      <c r="R70" s="12">
        <v>30708</v>
      </c>
      <c r="S70" s="12">
        <f t="shared" si="69"/>
        <v>20627.150000000001</v>
      </c>
      <c r="T70" s="12">
        <v>1.5704061491744163</v>
      </c>
      <c r="U70" s="12">
        <v>52690</v>
      </c>
      <c r="V70" s="12">
        <f t="shared" si="73"/>
        <v>82744.7</v>
      </c>
      <c r="W70" s="12">
        <v>2.2214250193391534</v>
      </c>
      <c r="X70" s="12">
        <v>18098</v>
      </c>
      <c r="Y70" s="12">
        <f t="shared" si="74"/>
        <v>40203.35</v>
      </c>
      <c r="Z70" s="12">
        <v>6.3550523750380812</v>
      </c>
      <c r="AA70" s="12">
        <v>42673</v>
      </c>
      <c r="AB70" s="12">
        <f t="shared" si="31"/>
        <v>271189.15000000002</v>
      </c>
      <c r="AC70" s="12">
        <v>3.716211781050851</v>
      </c>
      <c r="AD70" s="12">
        <v>99329</v>
      </c>
      <c r="AE70" s="12">
        <f t="shared" si="43"/>
        <v>369127.6</v>
      </c>
      <c r="AF70" s="12">
        <v>0.55589467720903885</v>
      </c>
      <c r="AG70" s="12">
        <v>1638088</v>
      </c>
      <c r="AH70" s="12">
        <f t="shared" si="66"/>
        <v>910604.4</v>
      </c>
      <c r="AI70" s="12">
        <v>0.76984425349087005</v>
      </c>
      <c r="AJ70" s="12">
        <v>42826</v>
      </c>
      <c r="AK70" s="12">
        <f t="shared" si="67"/>
        <v>32969.35</v>
      </c>
      <c r="AL70" s="12">
        <f t="shared" si="75"/>
        <v>1680914</v>
      </c>
      <c r="AM70" s="12">
        <f t="shared" si="75"/>
        <v>943573.75</v>
      </c>
      <c r="AN70" s="12"/>
      <c r="AO70" s="12"/>
      <c r="AP70" s="12"/>
      <c r="AQ70" s="12">
        <v>0.17460999500539148</v>
      </c>
      <c r="AR70" s="12">
        <v>1744881.5</v>
      </c>
      <c r="AS70" s="12">
        <f t="shared" si="70"/>
        <v>304673.75</v>
      </c>
      <c r="AT70" s="12">
        <v>0.25165519790107033</v>
      </c>
      <c r="AU70" s="12">
        <v>790117</v>
      </c>
      <c r="AV70" s="12">
        <f t="shared" si="59"/>
        <v>198837.05</v>
      </c>
      <c r="AW70" s="12">
        <v>0.45045976590405362</v>
      </c>
      <c r="AX70" s="12">
        <v>54593</v>
      </c>
      <c r="AY70" s="12">
        <f t="shared" si="65"/>
        <v>24591.95</v>
      </c>
      <c r="AZ70" s="12">
        <v>5.5235073686862322</v>
      </c>
      <c r="BA70" s="12">
        <v>31756</v>
      </c>
      <c r="BB70" s="12">
        <f t="shared" si="62"/>
        <v>175404.5</v>
      </c>
      <c r="BC70" s="12"/>
      <c r="BD70" s="12"/>
      <c r="BE70" s="12"/>
      <c r="BF70" s="12">
        <f t="shared" si="18"/>
        <v>31756</v>
      </c>
      <c r="BG70" s="12">
        <f t="shared" si="19"/>
        <v>175404.5</v>
      </c>
      <c r="BH70" s="12"/>
      <c r="BI70" s="12"/>
      <c r="BJ70" s="12"/>
      <c r="BK70" s="12">
        <v>7.1395384268649993</v>
      </c>
      <c r="BL70" s="12">
        <v>110925</v>
      </c>
      <c r="BM70" s="12">
        <f t="shared" si="37"/>
        <v>791953.3</v>
      </c>
      <c r="BN70" s="12"/>
      <c r="BO70" s="12"/>
      <c r="BP70" s="12"/>
      <c r="BQ70" s="12">
        <v>5.9221096741965917</v>
      </c>
      <c r="BR70" s="12">
        <v>18017</v>
      </c>
      <c r="BS70" s="12">
        <f t="shared" si="76"/>
        <v>106698.65</v>
      </c>
      <c r="BT70" s="12">
        <f t="shared" si="24"/>
        <v>128942</v>
      </c>
      <c r="BU70" s="12">
        <f t="shared" si="24"/>
        <v>898651.95000000007</v>
      </c>
      <c r="BV70" s="12">
        <v>7589994.8499999996</v>
      </c>
    </row>
    <row r="71" spans="1:74">
      <c r="A71" s="14">
        <v>1718</v>
      </c>
      <c r="B71" s="12"/>
      <c r="C71" s="12"/>
      <c r="D71" s="12"/>
      <c r="E71" s="12">
        <v>10.786023249460959</v>
      </c>
      <c r="F71" s="12">
        <v>204994</v>
      </c>
      <c r="G71" s="12">
        <f t="shared" si="71"/>
        <v>2211070.0499999998</v>
      </c>
      <c r="H71" s="12">
        <v>2.580336892293539</v>
      </c>
      <c r="I71" s="12">
        <v>226096</v>
      </c>
      <c r="J71" s="12">
        <f t="shared" si="72"/>
        <v>583403.85</v>
      </c>
      <c r="K71" s="12">
        <v>3.7162061839459999</v>
      </c>
      <c r="L71" s="12">
        <v>178074</v>
      </c>
      <c r="M71" s="12">
        <f t="shared" si="40"/>
        <v>661759.69999999995</v>
      </c>
      <c r="N71" s="12">
        <v>1.2698269945879057</v>
      </c>
      <c r="O71" s="12">
        <v>473569</v>
      </c>
      <c r="P71" s="12">
        <f t="shared" si="68"/>
        <v>601350.69999999995</v>
      </c>
      <c r="Q71" s="12">
        <v>0.74979738041826471</v>
      </c>
      <c r="R71" s="12">
        <v>27638</v>
      </c>
      <c r="S71" s="12">
        <f t="shared" si="69"/>
        <v>20722.900000000001</v>
      </c>
      <c r="T71" s="12">
        <v>1.6869059529764883</v>
      </c>
      <c r="U71" s="12">
        <v>39980</v>
      </c>
      <c r="V71" s="12">
        <f t="shared" si="73"/>
        <v>67442.5</v>
      </c>
      <c r="W71" s="12">
        <v>1.836744533478202</v>
      </c>
      <c r="X71" s="12">
        <v>14726</v>
      </c>
      <c r="Y71" s="12">
        <f t="shared" si="74"/>
        <v>27047.9</v>
      </c>
      <c r="Z71" s="12">
        <v>5.7862849738656834</v>
      </c>
      <c r="AA71" s="12">
        <v>45534</v>
      </c>
      <c r="AB71" s="12">
        <f t="shared" si="31"/>
        <v>263472.7</v>
      </c>
      <c r="AC71" s="12">
        <v>3.716215862913828</v>
      </c>
      <c r="AD71" s="12">
        <v>133872</v>
      </c>
      <c r="AE71" s="12">
        <f t="shared" si="43"/>
        <v>497497.25</v>
      </c>
      <c r="AF71" s="12">
        <v>0.47634328238159429</v>
      </c>
      <c r="AG71" s="12">
        <v>1554085</v>
      </c>
      <c r="AH71" s="12">
        <f t="shared" si="66"/>
        <v>740277.95</v>
      </c>
      <c r="AI71" s="12">
        <v>0.93957685221540976</v>
      </c>
      <c r="AJ71" s="12">
        <v>33109</v>
      </c>
      <c r="AK71" s="12">
        <f t="shared" si="67"/>
        <v>31108.45</v>
      </c>
      <c r="AL71" s="12">
        <f t="shared" si="75"/>
        <v>1587194</v>
      </c>
      <c r="AM71" s="12">
        <f t="shared" si="75"/>
        <v>771386.39999999991</v>
      </c>
      <c r="AN71" s="12"/>
      <c r="AO71" s="12"/>
      <c r="AP71" s="12"/>
      <c r="AQ71" s="12">
        <v>0.20832616643101454</v>
      </c>
      <c r="AR71" s="12">
        <v>1061593</v>
      </c>
      <c r="AS71" s="12">
        <f t="shared" si="70"/>
        <v>221157.6</v>
      </c>
      <c r="AT71" s="12">
        <v>0.23284673264206043</v>
      </c>
      <c r="AU71" s="12">
        <v>1243696</v>
      </c>
      <c r="AV71" s="12">
        <f t="shared" si="59"/>
        <v>289590.55</v>
      </c>
      <c r="AW71" s="12">
        <v>0.44804659657875978</v>
      </c>
      <c r="AX71" s="12">
        <v>67344</v>
      </c>
      <c r="AY71" s="12">
        <f t="shared" si="65"/>
        <v>30173.25</v>
      </c>
      <c r="AZ71" s="12">
        <v>4.3692619774257615</v>
      </c>
      <c r="BA71" s="12">
        <v>41286</v>
      </c>
      <c r="BB71" s="12">
        <f t="shared" si="62"/>
        <v>180389.34999999998</v>
      </c>
      <c r="BC71" s="12"/>
      <c r="BD71" s="12"/>
      <c r="BE71" s="12"/>
      <c r="BF71" s="12">
        <f t="shared" si="18"/>
        <v>41286</v>
      </c>
      <c r="BG71" s="12">
        <f t="shared" si="19"/>
        <v>180389.34999999998</v>
      </c>
      <c r="BH71" s="12"/>
      <c r="BI71" s="12"/>
      <c r="BJ71" s="12"/>
      <c r="BK71" s="12">
        <v>7.6793517023011848</v>
      </c>
      <c r="BL71" s="12">
        <v>93799.5</v>
      </c>
      <c r="BM71" s="12">
        <f t="shared" si="37"/>
        <v>720319.35</v>
      </c>
      <c r="BN71" s="12">
        <v>6.35477231798302</v>
      </c>
      <c r="BO71" s="12">
        <v>1943.5</v>
      </c>
      <c r="BP71" s="12">
        <f>BO71*BN71</f>
        <v>12350.5</v>
      </c>
      <c r="BQ71" s="12"/>
      <c r="BR71" s="12"/>
      <c r="BS71" s="12"/>
      <c r="BT71" s="12">
        <f t="shared" si="24"/>
        <v>95743</v>
      </c>
      <c r="BU71" s="12">
        <f t="shared" si="24"/>
        <v>732669.85</v>
      </c>
      <c r="BV71" s="12">
        <v>7896580.7000000011</v>
      </c>
    </row>
    <row r="72" spans="1:74">
      <c r="A72" s="14">
        <v>1719</v>
      </c>
      <c r="B72" s="12"/>
      <c r="C72" s="12"/>
      <c r="D72" s="12"/>
      <c r="E72" s="12">
        <v>10.371563485453882</v>
      </c>
      <c r="F72" s="12">
        <v>213734</v>
      </c>
      <c r="G72" s="12">
        <f t="shared" si="71"/>
        <v>2216755.75</v>
      </c>
      <c r="H72" s="12">
        <v>2.4841336449485878</v>
      </c>
      <c r="I72" s="12">
        <v>252662</v>
      </c>
      <c r="J72" s="12">
        <f t="shared" si="72"/>
        <v>627646.17500000005</v>
      </c>
      <c r="K72" s="12">
        <v>3.716210725982712</v>
      </c>
      <c r="L72" s="12">
        <v>152359</v>
      </c>
      <c r="M72" s="12">
        <f t="shared" si="40"/>
        <v>566198.15</v>
      </c>
      <c r="N72" s="12">
        <v>1.1641829816496105</v>
      </c>
      <c r="O72" s="12">
        <v>961233</v>
      </c>
      <c r="P72" s="12">
        <f t="shared" si="68"/>
        <v>1119051.1000000001</v>
      </c>
      <c r="Q72" s="12"/>
      <c r="R72" s="12"/>
      <c r="S72" s="12"/>
      <c r="T72" s="12">
        <v>1.4423947901429053</v>
      </c>
      <c r="U72" s="12">
        <v>71096</v>
      </c>
      <c r="V72" s="12">
        <f t="shared" si="73"/>
        <v>102548.5</v>
      </c>
      <c r="W72" s="12">
        <v>2.8693673317635393</v>
      </c>
      <c r="X72" s="12">
        <v>16138</v>
      </c>
      <c r="Y72" s="12">
        <f t="shared" si="74"/>
        <v>46305.85</v>
      </c>
      <c r="Z72" s="12">
        <v>5.799090569083285</v>
      </c>
      <c r="AA72" s="12">
        <v>50801</v>
      </c>
      <c r="AB72" s="12">
        <f t="shared" si="31"/>
        <v>294599.59999999998</v>
      </c>
      <c r="AC72" s="12">
        <v>3.7162131746111138</v>
      </c>
      <c r="AD72" s="12">
        <v>119958</v>
      </c>
      <c r="AE72" s="12">
        <f t="shared" si="43"/>
        <v>445789.5</v>
      </c>
      <c r="AF72" s="12">
        <v>0.47414623471193745</v>
      </c>
      <c r="AG72" s="12">
        <v>1827815</v>
      </c>
      <c r="AH72" s="12">
        <f t="shared" si="66"/>
        <v>866651.6</v>
      </c>
      <c r="AI72" s="12">
        <v>1.0285782854948642</v>
      </c>
      <c r="AJ72" s="12">
        <v>20834</v>
      </c>
      <c r="AK72" s="12">
        <f t="shared" si="67"/>
        <v>21429.4</v>
      </c>
      <c r="AL72" s="12">
        <f t="shared" si="75"/>
        <v>1848649</v>
      </c>
      <c r="AM72" s="12">
        <f t="shared" si="75"/>
        <v>888081</v>
      </c>
      <c r="AN72" s="12"/>
      <c r="AO72" s="12"/>
      <c r="AP72" s="12"/>
      <c r="AQ72" s="12">
        <v>0.22208226753901131</v>
      </c>
      <c r="AR72" s="12">
        <v>1244768</v>
      </c>
      <c r="AS72" s="12">
        <f t="shared" si="70"/>
        <v>276440.90000000002</v>
      </c>
      <c r="AT72" s="12">
        <v>0.23625372091855965</v>
      </c>
      <c r="AU72" s="12">
        <v>1175449</v>
      </c>
      <c r="AV72" s="12">
        <f t="shared" si="59"/>
        <v>277704.2</v>
      </c>
      <c r="AW72" s="12">
        <v>0.42358834617275859</v>
      </c>
      <c r="AX72" s="12">
        <v>73212</v>
      </c>
      <c r="AY72" s="12">
        <f t="shared" si="65"/>
        <v>31011.750000000004</v>
      </c>
      <c r="AZ72" s="12">
        <v>5.47632765422465</v>
      </c>
      <c r="BA72" s="12">
        <v>23067</v>
      </c>
      <c r="BB72" s="12">
        <f t="shared" si="62"/>
        <v>126322.45</v>
      </c>
      <c r="BC72" s="12"/>
      <c r="BD72" s="12"/>
      <c r="BE72" s="12"/>
      <c r="BF72" s="12">
        <f t="shared" si="18"/>
        <v>23067</v>
      </c>
      <c r="BG72" s="12">
        <f t="shared" si="19"/>
        <v>126322.45</v>
      </c>
      <c r="BH72" s="12"/>
      <c r="BI72" s="12"/>
      <c r="BJ72" s="12"/>
      <c r="BK72" s="12">
        <v>6.5837340514731091</v>
      </c>
      <c r="BL72" s="12">
        <v>121053.5</v>
      </c>
      <c r="BM72" s="12">
        <f t="shared" si="37"/>
        <v>796984.05</v>
      </c>
      <c r="BN72" s="12"/>
      <c r="BO72" s="12"/>
      <c r="BP72" s="12"/>
      <c r="BQ72" s="12"/>
      <c r="BR72" s="12"/>
      <c r="BS72" s="12"/>
      <c r="BT72" s="12">
        <f t="shared" si="24"/>
        <v>121053.5</v>
      </c>
      <c r="BU72" s="12">
        <f t="shared" si="24"/>
        <v>796984.05</v>
      </c>
      <c r="BV72" s="12">
        <v>8496077.1750000007</v>
      </c>
    </row>
    <row r="73" spans="1:74">
      <c r="A73" s="14">
        <v>1720</v>
      </c>
      <c r="B73" s="12"/>
      <c r="C73" s="12"/>
      <c r="D73" s="12"/>
      <c r="E73" s="12">
        <v>9.9937295031918829</v>
      </c>
      <c r="F73" s="12">
        <v>282513.5</v>
      </c>
      <c r="G73" s="12">
        <f t="shared" si="71"/>
        <v>2823363.5</v>
      </c>
      <c r="H73" s="12">
        <v>2.627046826024257</v>
      </c>
      <c r="I73" s="12">
        <v>251719</v>
      </c>
      <c r="J73" s="12">
        <f t="shared" si="72"/>
        <v>661277.6</v>
      </c>
      <c r="K73" s="12">
        <v>3.7162096034912397</v>
      </c>
      <c r="L73" s="12">
        <v>154902</v>
      </c>
      <c r="M73" s="12">
        <f t="shared" si="40"/>
        <v>575648.30000000005</v>
      </c>
      <c r="N73" s="12">
        <v>1.4081590813338822</v>
      </c>
      <c r="O73" s="12">
        <v>1037243</v>
      </c>
      <c r="P73" s="12">
        <f t="shared" si="68"/>
        <v>1460603.15</v>
      </c>
      <c r="Q73" s="12">
        <v>0.5691200010945261</v>
      </c>
      <c r="R73" s="12">
        <v>146182</v>
      </c>
      <c r="S73" s="12">
        <f t="shared" ref="S73:S79" si="77">R73*Q73</f>
        <v>83195.10000000002</v>
      </c>
      <c r="T73" s="12">
        <v>1.2831860274912277</v>
      </c>
      <c r="U73" s="12">
        <v>75806</v>
      </c>
      <c r="V73" s="12">
        <f t="shared" si="73"/>
        <v>97273.200000000012</v>
      </c>
      <c r="W73" s="12">
        <v>3.2543159965034967</v>
      </c>
      <c r="X73" s="12">
        <v>13728</v>
      </c>
      <c r="Y73" s="12">
        <f t="shared" si="74"/>
        <v>44675.25</v>
      </c>
      <c r="Z73" s="12">
        <v>5.6009963041905388</v>
      </c>
      <c r="AA73" s="12">
        <v>51139</v>
      </c>
      <c r="AB73" s="12">
        <f t="shared" si="31"/>
        <v>286429.34999999998</v>
      </c>
      <c r="AC73" s="12">
        <v>3.7181519003173711</v>
      </c>
      <c r="AD73" s="12">
        <v>127926</v>
      </c>
      <c r="AE73" s="12">
        <f t="shared" si="43"/>
        <v>475648.3</v>
      </c>
      <c r="AF73" s="12">
        <v>0.42129009097884473</v>
      </c>
      <c r="AG73" s="12">
        <v>2736900</v>
      </c>
      <c r="AH73" s="12">
        <f t="shared" si="66"/>
        <v>1153028.8500000001</v>
      </c>
      <c r="AI73" s="12">
        <v>0.83732518051128602</v>
      </c>
      <c r="AJ73" s="12">
        <v>15373</v>
      </c>
      <c r="AK73" s="12">
        <f t="shared" si="67"/>
        <v>12872.2</v>
      </c>
      <c r="AL73" s="12">
        <f t="shared" si="75"/>
        <v>2752273</v>
      </c>
      <c r="AM73" s="12">
        <f t="shared" si="75"/>
        <v>1165901.05</v>
      </c>
      <c r="AN73" s="12"/>
      <c r="AO73" s="12"/>
      <c r="AP73" s="12"/>
      <c r="AQ73" s="12">
        <v>0.19897745914411849</v>
      </c>
      <c r="AR73" s="12">
        <v>1508106</v>
      </c>
      <c r="AS73" s="12">
        <f t="shared" si="70"/>
        <v>300079.09999999998</v>
      </c>
      <c r="AT73" s="12">
        <v>0.20783661935160075</v>
      </c>
      <c r="AU73" s="12">
        <v>2335197</v>
      </c>
      <c r="AV73" s="12">
        <f t="shared" si="59"/>
        <v>485339.45</v>
      </c>
      <c r="AW73" s="12">
        <v>0.40015491610548637</v>
      </c>
      <c r="AX73" s="12">
        <v>72555.399999999994</v>
      </c>
      <c r="AY73" s="12">
        <f t="shared" si="65"/>
        <v>29033.400000000005</v>
      </c>
      <c r="AZ73" s="12">
        <v>4.1437179797003383</v>
      </c>
      <c r="BA73" s="12">
        <v>41380</v>
      </c>
      <c r="BB73" s="12">
        <f t="shared" si="62"/>
        <v>171467.05</v>
      </c>
      <c r="BC73" s="12"/>
      <c r="BD73" s="12"/>
      <c r="BE73" s="12"/>
      <c r="BF73" s="12">
        <f t="shared" si="18"/>
        <v>41380</v>
      </c>
      <c r="BG73" s="12">
        <f t="shared" si="19"/>
        <v>171467.05</v>
      </c>
      <c r="BH73" s="12"/>
      <c r="BI73" s="12"/>
      <c r="BJ73" s="12"/>
      <c r="BK73" s="12">
        <v>6.2224054959023078</v>
      </c>
      <c r="BL73" s="12">
        <v>101093.5</v>
      </c>
      <c r="BM73" s="12">
        <f t="shared" si="37"/>
        <v>629044.75</v>
      </c>
      <c r="BN73" s="12"/>
      <c r="BO73" s="12"/>
      <c r="BP73" s="12"/>
      <c r="BQ73" s="12"/>
      <c r="BR73" s="12"/>
      <c r="BS73" s="12"/>
      <c r="BT73" s="12">
        <f t="shared" si="24"/>
        <v>101093.5</v>
      </c>
      <c r="BU73" s="12">
        <f t="shared" si="24"/>
        <v>629044.75</v>
      </c>
      <c r="BV73" s="12">
        <v>10071982.049999999</v>
      </c>
    </row>
    <row r="74" spans="1:74">
      <c r="A74" s="14">
        <v>1721</v>
      </c>
      <c r="B74" s="12"/>
      <c r="C74" s="12"/>
      <c r="D74" s="12"/>
      <c r="E74" s="12">
        <v>8.0433221528996715</v>
      </c>
      <c r="F74" s="12">
        <v>172623</v>
      </c>
      <c r="G74" s="12">
        <f t="shared" si="71"/>
        <v>1388462.4</v>
      </c>
      <c r="H74" s="12">
        <v>2.4878219840689755</v>
      </c>
      <c r="I74" s="12">
        <v>214801</v>
      </c>
      <c r="J74" s="12">
        <f t="shared" si="72"/>
        <v>534386.65</v>
      </c>
      <c r="K74" s="12">
        <v>3.7162116588018055</v>
      </c>
      <c r="L74" s="12">
        <v>155968</v>
      </c>
      <c r="M74" s="12">
        <f t="shared" si="40"/>
        <v>579610.1</v>
      </c>
      <c r="N74" s="12">
        <v>1.3963515987899509</v>
      </c>
      <c r="O74" s="12">
        <v>1051858</v>
      </c>
      <c r="P74" s="12">
        <f t="shared" si="68"/>
        <v>1468763.6</v>
      </c>
      <c r="Q74" s="12">
        <v>0.50613339008644709</v>
      </c>
      <c r="R74" s="12">
        <v>197346</v>
      </c>
      <c r="S74" s="12">
        <f t="shared" si="77"/>
        <v>99883.4</v>
      </c>
      <c r="T74" s="12">
        <v>1.2269352328504728</v>
      </c>
      <c r="U74" s="12">
        <v>41765</v>
      </c>
      <c r="V74" s="12">
        <f t="shared" si="73"/>
        <v>51242.95</v>
      </c>
      <c r="W74" s="12">
        <v>2.7523653826504551</v>
      </c>
      <c r="X74" s="12">
        <v>9787</v>
      </c>
      <c r="Y74" s="12">
        <f t="shared" si="74"/>
        <v>26937.400000000005</v>
      </c>
      <c r="Z74" s="12">
        <v>5.7971495076533106</v>
      </c>
      <c r="AA74" s="12">
        <v>41028</v>
      </c>
      <c r="AB74" s="12">
        <f t="shared" si="31"/>
        <v>237845.45000000004</v>
      </c>
      <c r="AC74" s="12">
        <v>3.7162168484711957</v>
      </c>
      <c r="AD74" s="12">
        <v>115417</v>
      </c>
      <c r="AE74" s="12">
        <f t="shared" si="43"/>
        <v>428914.6</v>
      </c>
      <c r="AF74" s="12">
        <v>0.33720353347339721</v>
      </c>
      <c r="AG74" s="12">
        <v>1842493</v>
      </c>
      <c r="AH74" s="12">
        <f t="shared" si="66"/>
        <v>621295.15</v>
      </c>
      <c r="AI74" s="12">
        <v>0.95536312129796552</v>
      </c>
      <c r="AJ74" s="12">
        <v>7766</v>
      </c>
      <c r="AK74" s="12">
        <f t="shared" si="67"/>
        <v>7419.35</v>
      </c>
      <c r="AL74" s="12">
        <f t="shared" si="75"/>
        <v>1850259</v>
      </c>
      <c r="AM74" s="12">
        <f t="shared" si="75"/>
        <v>628714.5</v>
      </c>
      <c r="AN74" s="12"/>
      <c r="AO74" s="12"/>
      <c r="AP74" s="12"/>
      <c r="AQ74" s="12">
        <v>0.19616955035796607</v>
      </c>
      <c r="AR74" s="12">
        <v>916707</v>
      </c>
      <c r="AS74" s="12">
        <f t="shared" si="70"/>
        <v>179830</v>
      </c>
      <c r="AT74" s="12">
        <v>0.17851427786301496</v>
      </c>
      <c r="AU74" s="12">
        <v>1310070</v>
      </c>
      <c r="AV74" s="12">
        <f t="shared" si="59"/>
        <v>233866.2</v>
      </c>
      <c r="AW74" s="12">
        <v>0.35076949812317532</v>
      </c>
      <c r="AX74" s="12">
        <v>71930</v>
      </c>
      <c r="AY74" s="12">
        <f t="shared" si="65"/>
        <v>25230.850000000002</v>
      </c>
      <c r="AZ74" s="12">
        <v>2.3653863403382882</v>
      </c>
      <c r="BA74" s="12">
        <v>46824</v>
      </c>
      <c r="BB74" s="12">
        <f t="shared" si="62"/>
        <v>110756.85</v>
      </c>
      <c r="BC74" s="12"/>
      <c r="BD74" s="12"/>
      <c r="BE74" s="12"/>
      <c r="BF74" s="12">
        <f t="shared" si="18"/>
        <v>46824</v>
      </c>
      <c r="BG74" s="12">
        <f t="shared" si="19"/>
        <v>110756.85</v>
      </c>
      <c r="BH74" s="12"/>
      <c r="BI74" s="12"/>
      <c r="BJ74" s="12"/>
      <c r="BK74" s="12">
        <v>5.4469178454456513</v>
      </c>
      <c r="BL74" s="12">
        <v>105794.5</v>
      </c>
      <c r="BM74" s="12">
        <f t="shared" si="37"/>
        <v>576253.94999999995</v>
      </c>
      <c r="BN74" s="12"/>
      <c r="BO74" s="12"/>
      <c r="BP74" s="12"/>
      <c r="BQ74" s="12"/>
      <c r="BR74" s="12"/>
      <c r="BS74" s="12"/>
      <c r="BT74" s="12">
        <f t="shared" si="24"/>
        <v>105794.5</v>
      </c>
      <c r="BU74" s="12">
        <f t="shared" si="24"/>
        <v>576253.94999999995</v>
      </c>
      <c r="BV74" s="12">
        <v>7086414.7999999989</v>
      </c>
    </row>
    <row r="75" spans="1:74">
      <c r="A75" s="14">
        <v>1722</v>
      </c>
      <c r="B75" s="12"/>
      <c r="C75" s="12"/>
      <c r="D75" s="12"/>
      <c r="E75" s="12">
        <v>8.5418007940387319</v>
      </c>
      <c r="F75" s="12">
        <v>284369</v>
      </c>
      <c r="G75" s="12">
        <f t="shared" si="71"/>
        <v>2429023.35</v>
      </c>
      <c r="H75" s="12">
        <v>2.5225031306525674</v>
      </c>
      <c r="I75" s="12">
        <v>215610</v>
      </c>
      <c r="J75" s="12">
        <f t="shared" si="72"/>
        <v>543876.9</v>
      </c>
      <c r="K75" s="12">
        <v>3.7162119923292578</v>
      </c>
      <c r="L75" s="12">
        <v>198677</v>
      </c>
      <c r="M75" s="12">
        <f t="shared" si="40"/>
        <v>738325.85</v>
      </c>
      <c r="N75" s="12">
        <v>1.282301449838307</v>
      </c>
      <c r="O75" s="12">
        <v>1194547</v>
      </c>
      <c r="P75" s="12">
        <f t="shared" si="68"/>
        <v>1531769.35</v>
      </c>
      <c r="Q75" s="12">
        <v>0.51911383168477376</v>
      </c>
      <c r="R75" s="12">
        <v>197344</v>
      </c>
      <c r="S75" s="12">
        <f t="shared" si="77"/>
        <v>102444</v>
      </c>
      <c r="T75" s="12">
        <v>1.4608651152768799</v>
      </c>
      <c r="U75" s="12">
        <v>64974</v>
      </c>
      <c r="V75" s="12">
        <f t="shared" si="73"/>
        <v>94918.25</v>
      </c>
      <c r="W75" s="12">
        <v>1.8853817945229787</v>
      </c>
      <c r="X75" s="12">
        <v>16907</v>
      </c>
      <c r="Y75" s="12">
        <f t="shared" si="74"/>
        <v>31876.15</v>
      </c>
      <c r="Z75" s="12">
        <v>6.6209007438686083</v>
      </c>
      <c r="AA75" s="12">
        <v>40733</v>
      </c>
      <c r="AB75" s="12">
        <f t="shared" si="31"/>
        <v>269689.15000000002</v>
      </c>
      <c r="AC75" s="12">
        <v>3.7162064588622084</v>
      </c>
      <c r="AD75" s="12">
        <v>96116</v>
      </c>
      <c r="AE75" s="12">
        <f t="shared" si="43"/>
        <v>357186.9</v>
      </c>
      <c r="AF75" s="12">
        <v>0.31319972120990108</v>
      </c>
      <c r="AG75" s="12">
        <v>3505146</v>
      </c>
      <c r="AH75" s="12">
        <f t="shared" si="66"/>
        <v>1097810.75</v>
      </c>
      <c r="AI75" s="12">
        <v>1.0374462990351434</v>
      </c>
      <c r="AJ75" s="12">
        <v>14199</v>
      </c>
      <c r="AK75" s="12">
        <f t="shared" si="67"/>
        <v>14730.7</v>
      </c>
      <c r="AL75" s="12">
        <f t="shared" si="75"/>
        <v>3519345</v>
      </c>
      <c r="AM75" s="12">
        <f t="shared" si="75"/>
        <v>1112541.45</v>
      </c>
      <c r="AN75" s="12"/>
      <c r="AO75" s="12"/>
      <c r="AP75" s="12"/>
      <c r="AQ75" s="12">
        <v>0.20185467652517441</v>
      </c>
      <c r="AR75" s="12">
        <v>837855</v>
      </c>
      <c r="AS75" s="12">
        <f t="shared" si="70"/>
        <v>169124.95</v>
      </c>
      <c r="AT75" s="12">
        <v>0.2014637844716653</v>
      </c>
      <c r="AU75" s="12">
        <v>1263574</v>
      </c>
      <c r="AV75" s="12">
        <f t="shared" si="59"/>
        <v>254564.4</v>
      </c>
      <c r="AW75" s="12">
        <v>0.3742878247296243</v>
      </c>
      <c r="AX75" s="12">
        <v>71752</v>
      </c>
      <c r="AY75" s="12">
        <f t="shared" si="65"/>
        <v>26855.9</v>
      </c>
      <c r="AZ75" s="12">
        <v>1.8811775694315334</v>
      </c>
      <c r="BA75" s="12">
        <v>112953</v>
      </c>
      <c r="BB75" s="12">
        <f t="shared" si="62"/>
        <v>212484.65</v>
      </c>
      <c r="BC75" s="12"/>
      <c r="BD75" s="12"/>
      <c r="BE75" s="12"/>
      <c r="BF75" s="12">
        <f t="shared" si="18"/>
        <v>112953</v>
      </c>
      <c r="BG75" s="12">
        <f t="shared" si="19"/>
        <v>212484.65</v>
      </c>
      <c r="BH75" s="12"/>
      <c r="BI75" s="12"/>
      <c r="BJ75" s="12"/>
      <c r="BK75" s="12">
        <v>5.7495162837801823</v>
      </c>
      <c r="BL75" s="12">
        <v>112566</v>
      </c>
      <c r="BM75" s="12">
        <f t="shared" si="37"/>
        <v>647200.05000000005</v>
      </c>
      <c r="BN75" s="12"/>
      <c r="BO75" s="12"/>
      <c r="BP75" s="12"/>
      <c r="BQ75" s="12"/>
      <c r="BR75" s="12"/>
      <c r="BS75" s="12"/>
      <c r="BT75" s="12">
        <f t="shared" si="24"/>
        <v>112566</v>
      </c>
      <c r="BU75" s="12">
        <f t="shared" si="24"/>
        <v>647200.05000000005</v>
      </c>
      <c r="BV75" s="12">
        <v>9057885.1500000022</v>
      </c>
    </row>
    <row r="76" spans="1:74">
      <c r="A76" s="14">
        <v>1723</v>
      </c>
      <c r="B76" s="12"/>
      <c r="C76" s="12"/>
      <c r="D76" s="12"/>
      <c r="E76" s="12">
        <v>8.8762601232212361</v>
      </c>
      <c r="F76" s="12">
        <v>169289</v>
      </c>
      <c r="G76" s="12">
        <f t="shared" si="71"/>
        <v>1502653.2</v>
      </c>
      <c r="H76" s="12">
        <v>2.6036971037248926</v>
      </c>
      <c r="I76" s="12">
        <v>257296</v>
      </c>
      <c r="J76" s="12">
        <f t="shared" si="72"/>
        <v>669920.85</v>
      </c>
      <c r="K76" s="12">
        <v>3.7162151163899719</v>
      </c>
      <c r="L76" s="12">
        <v>157273</v>
      </c>
      <c r="M76" s="12">
        <f t="shared" si="40"/>
        <v>584460.30000000005</v>
      </c>
      <c r="N76" s="12">
        <v>1.2165156040081806</v>
      </c>
      <c r="O76" s="12">
        <v>1168610</v>
      </c>
      <c r="P76" s="12">
        <f t="shared" si="68"/>
        <v>1421632.2999999998</v>
      </c>
      <c r="Q76" s="12">
        <v>0.57518885126334984</v>
      </c>
      <c r="R76" s="12">
        <v>23034</v>
      </c>
      <c r="S76" s="12">
        <f t="shared" si="77"/>
        <v>13248.9</v>
      </c>
      <c r="T76" s="12">
        <v>1.7645310078243168</v>
      </c>
      <c r="U76" s="12">
        <v>26775.5</v>
      </c>
      <c r="V76" s="12">
        <f t="shared" si="73"/>
        <v>47246.2</v>
      </c>
      <c r="W76" s="12">
        <v>1.8577276644642344</v>
      </c>
      <c r="X76" s="12">
        <v>10443</v>
      </c>
      <c r="Y76" s="12">
        <f t="shared" si="74"/>
        <v>19400.25</v>
      </c>
      <c r="Z76" s="12">
        <v>5.9136148702120925</v>
      </c>
      <c r="AA76" s="12">
        <v>50544</v>
      </c>
      <c r="AB76" s="12">
        <f t="shared" si="31"/>
        <v>298897.75</v>
      </c>
      <c r="AC76" s="12">
        <v>3.7162073885871854</v>
      </c>
      <c r="AD76" s="12">
        <v>83047</v>
      </c>
      <c r="AE76" s="12">
        <f t="shared" si="43"/>
        <v>308619.875</v>
      </c>
      <c r="AF76" s="12">
        <v>0.38972739395635109</v>
      </c>
      <c r="AG76" s="12">
        <v>1665517</v>
      </c>
      <c r="AH76" s="12">
        <f t="shared" si="66"/>
        <v>649097.6</v>
      </c>
      <c r="AI76" s="12">
        <v>1.0135038363171356</v>
      </c>
      <c r="AJ76" s="12">
        <v>1955</v>
      </c>
      <c r="AK76" s="12">
        <f t="shared" si="67"/>
        <v>1981.4</v>
      </c>
      <c r="AL76" s="12">
        <f t="shared" si="75"/>
        <v>1667472</v>
      </c>
      <c r="AM76" s="12">
        <f t="shared" si="75"/>
        <v>651079</v>
      </c>
      <c r="AN76" s="12"/>
      <c r="AO76" s="12"/>
      <c r="AP76" s="12"/>
      <c r="AQ76" s="12">
        <v>0.2848865659170996</v>
      </c>
      <c r="AR76" s="12">
        <v>550540</v>
      </c>
      <c r="AS76" s="12">
        <f t="shared" si="70"/>
        <v>156841.45000000001</v>
      </c>
      <c r="AT76" s="12">
        <v>0.19759508059897837</v>
      </c>
      <c r="AU76" s="12">
        <v>1045981</v>
      </c>
      <c r="AV76" s="12">
        <f t="shared" si="59"/>
        <v>206680.7</v>
      </c>
      <c r="AW76" s="12">
        <v>0.49901447368421048</v>
      </c>
      <c r="AX76" s="12">
        <v>38000</v>
      </c>
      <c r="AY76" s="12">
        <f t="shared" si="65"/>
        <v>18962.55</v>
      </c>
      <c r="AZ76" s="12">
        <v>1.9805569339443647</v>
      </c>
      <c r="BA76" s="12">
        <v>137036</v>
      </c>
      <c r="BB76" s="12">
        <f t="shared" si="62"/>
        <v>271407.59999999998</v>
      </c>
      <c r="BC76" s="12"/>
      <c r="BD76" s="12"/>
      <c r="BE76" s="12"/>
      <c r="BF76" s="12">
        <f t="shared" si="18"/>
        <v>137036</v>
      </c>
      <c r="BG76" s="12">
        <f t="shared" si="19"/>
        <v>271407.59999999998</v>
      </c>
      <c r="BH76" s="12"/>
      <c r="BI76" s="12"/>
      <c r="BJ76" s="12"/>
      <c r="BK76" s="12">
        <v>7.1348119027601804</v>
      </c>
      <c r="BL76" s="12">
        <v>42225.5</v>
      </c>
      <c r="BM76" s="12">
        <f t="shared" si="37"/>
        <v>301271</v>
      </c>
      <c r="BN76" s="12"/>
      <c r="BO76" s="12"/>
      <c r="BP76" s="12"/>
      <c r="BQ76" s="12"/>
      <c r="BR76" s="12"/>
      <c r="BS76" s="12"/>
      <c r="BT76" s="12">
        <f t="shared" si="24"/>
        <v>42225.5</v>
      </c>
      <c r="BU76" s="12">
        <f t="shared" si="24"/>
        <v>301271</v>
      </c>
      <c r="BV76" s="12">
        <v>6801716.2749999994</v>
      </c>
    </row>
    <row r="77" spans="1:74">
      <c r="A77" s="14">
        <v>1724</v>
      </c>
      <c r="B77" s="12"/>
      <c r="C77" s="12"/>
      <c r="D77" s="12"/>
      <c r="E77" s="12">
        <v>8.9534679257102958</v>
      </c>
      <c r="F77" s="12">
        <v>347989</v>
      </c>
      <c r="G77" s="12">
        <f t="shared" si="71"/>
        <v>3115708.35</v>
      </c>
      <c r="H77" s="12">
        <v>2.680164843436371</v>
      </c>
      <c r="I77" s="12">
        <v>278992</v>
      </c>
      <c r="J77" s="12">
        <f t="shared" si="72"/>
        <v>747744.55</v>
      </c>
      <c r="K77" s="12">
        <v>3.7162136738894667</v>
      </c>
      <c r="L77" s="12">
        <v>180724</v>
      </c>
      <c r="M77" s="12">
        <f t="shared" si="40"/>
        <v>671609</v>
      </c>
      <c r="N77" s="12">
        <v>1.0585623525238248</v>
      </c>
      <c r="O77" s="12">
        <v>1116282</v>
      </c>
      <c r="P77" s="12">
        <f t="shared" si="68"/>
        <v>1181654.1000000001</v>
      </c>
      <c r="Q77" s="12">
        <v>0.55865443381812008</v>
      </c>
      <c r="R77" s="12">
        <v>353420</v>
      </c>
      <c r="S77" s="12">
        <f t="shared" si="77"/>
        <v>197439.65</v>
      </c>
      <c r="T77" s="12">
        <v>1.4969718003439489</v>
      </c>
      <c r="U77" s="12">
        <v>48263</v>
      </c>
      <c r="V77" s="12">
        <f t="shared" si="73"/>
        <v>72248.350000000006</v>
      </c>
      <c r="W77" s="12">
        <v>2.6846886415028699</v>
      </c>
      <c r="X77" s="12">
        <v>11498</v>
      </c>
      <c r="Y77" s="12">
        <f t="shared" si="74"/>
        <v>30868.55</v>
      </c>
      <c r="Z77" s="12">
        <v>6.3803331304842859</v>
      </c>
      <c r="AA77" s="12">
        <v>50941</v>
      </c>
      <c r="AB77" s="12">
        <f t="shared" si="31"/>
        <v>325020.55</v>
      </c>
      <c r="AC77" s="12">
        <v>3.7162118719149477</v>
      </c>
      <c r="AD77" s="12">
        <v>79010</v>
      </c>
      <c r="AE77" s="12">
        <f t="shared" si="43"/>
        <v>293617.90000000002</v>
      </c>
      <c r="AF77" s="12">
        <v>0.3395222408359142</v>
      </c>
      <c r="AG77" s="12">
        <v>3255071</v>
      </c>
      <c r="AH77" s="12">
        <f t="shared" si="66"/>
        <v>1105169</v>
      </c>
      <c r="AI77" s="12">
        <v>0.67793896948474242</v>
      </c>
      <c r="AJ77" s="12">
        <v>9995</v>
      </c>
      <c r="AK77" s="12">
        <f t="shared" si="67"/>
        <v>6776</v>
      </c>
      <c r="AL77" s="12">
        <f t="shared" si="75"/>
        <v>3265066</v>
      </c>
      <c r="AM77" s="12">
        <f t="shared" si="75"/>
        <v>1111945</v>
      </c>
      <c r="AN77" s="12"/>
      <c r="AO77" s="12"/>
      <c r="AP77" s="12"/>
      <c r="AQ77" s="12">
        <v>0.29268041879596163</v>
      </c>
      <c r="AR77" s="12">
        <v>722070</v>
      </c>
      <c r="AS77" s="12">
        <f t="shared" si="70"/>
        <v>211335.75</v>
      </c>
      <c r="AT77" s="12">
        <v>0.18552235115811139</v>
      </c>
      <c r="AU77" s="12">
        <v>1492473</v>
      </c>
      <c r="AV77" s="12">
        <f t="shared" si="59"/>
        <v>276887.09999999998</v>
      </c>
      <c r="AW77" s="12">
        <v>0.45187801516195725</v>
      </c>
      <c r="AX77" s="12">
        <v>72550</v>
      </c>
      <c r="AY77" s="12">
        <f t="shared" si="65"/>
        <v>32783.75</v>
      </c>
      <c r="AZ77" s="12">
        <v>1.8031285209553352</v>
      </c>
      <c r="BA77" s="12">
        <v>71891</v>
      </c>
      <c r="BB77" s="12">
        <f t="shared" si="62"/>
        <v>129628.71249999999</v>
      </c>
      <c r="BC77" s="12"/>
      <c r="BD77" s="12"/>
      <c r="BE77" s="12"/>
      <c r="BF77" s="12">
        <f t="shared" si="18"/>
        <v>71891</v>
      </c>
      <c r="BG77" s="12">
        <f t="shared" si="19"/>
        <v>129628.71249999999</v>
      </c>
      <c r="BH77" s="12"/>
      <c r="BI77" s="12"/>
      <c r="BJ77" s="12"/>
      <c r="BK77" s="12">
        <v>6.243364456642202</v>
      </c>
      <c r="BL77" s="12">
        <v>105119.5</v>
      </c>
      <c r="BM77" s="12">
        <f t="shared" si="37"/>
        <v>656299.35</v>
      </c>
      <c r="BN77" s="12">
        <v>6.9111716937354988</v>
      </c>
      <c r="BO77" s="12">
        <v>4310</v>
      </c>
      <c r="BP77" s="12">
        <f t="shared" ref="BP77:BP79" si="78">BO77*BN77</f>
        <v>29787.15</v>
      </c>
      <c r="BQ77" s="12"/>
      <c r="BR77" s="12"/>
      <c r="BS77" s="12"/>
      <c r="BT77" s="12">
        <f t="shared" si="24"/>
        <v>109429.5</v>
      </c>
      <c r="BU77" s="12">
        <f t="shared" si="24"/>
        <v>686086.5</v>
      </c>
      <c r="BV77" s="12">
        <v>9855203.5125000011</v>
      </c>
    </row>
    <row r="78" spans="1:74">
      <c r="A78" s="14">
        <v>1725</v>
      </c>
      <c r="B78" s="12"/>
      <c r="C78" s="12"/>
      <c r="D78" s="12"/>
      <c r="E78" s="12">
        <v>9.9913377615970678</v>
      </c>
      <c r="F78" s="12">
        <v>248856</v>
      </c>
      <c r="G78" s="12">
        <f t="shared" si="71"/>
        <v>2486404.35</v>
      </c>
      <c r="H78" s="12">
        <v>2.8096401040740799</v>
      </c>
      <c r="I78" s="12">
        <v>309395</v>
      </c>
      <c r="J78" s="12">
        <f t="shared" si="72"/>
        <v>869288.6</v>
      </c>
      <c r="K78" s="12">
        <v>3.7162092303398579</v>
      </c>
      <c r="L78" s="12">
        <v>157654</v>
      </c>
      <c r="M78" s="12">
        <f t="shared" si="40"/>
        <v>585875.25</v>
      </c>
      <c r="N78" s="12">
        <v>0.90225658361780681</v>
      </c>
      <c r="O78" s="12">
        <v>1207201</v>
      </c>
      <c r="P78" s="12">
        <f t="shared" si="68"/>
        <v>1089205.05</v>
      </c>
      <c r="Q78" s="12">
        <v>0.59538327526132406</v>
      </c>
      <c r="R78" s="12">
        <v>574</v>
      </c>
      <c r="S78" s="12">
        <f t="shared" si="77"/>
        <v>341.75</v>
      </c>
      <c r="T78" s="12">
        <v>1.5862753267455867</v>
      </c>
      <c r="U78" s="12">
        <v>55203.5</v>
      </c>
      <c r="V78" s="12">
        <f t="shared" si="73"/>
        <v>87567.95</v>
      </c>
      <c r="W78" s="12">
        <v>2.2425209731543623</v>
      </c>
      <c r="X78" s="12">
        <v>11920</v>
      </c>
      <c r="Y78" s="12">
        <f t="shared" si="74"/>
        <v>26730.85</v>
      </c>
      <c r="Z78" s="12">
        <v>7.6338979166189169</v>
      </c>
      <c r="AA78" s="12">
        <v>43631</v>
      </c>
      <c r="AB78" s="12">
        <f t="shared" si="31"/>
        <v>333074.59999999998</v>
      </c>
      <c r="AC78" s="12">
        <v>3.7162143377803396</v>
      </c>
      <c r="AD78" s="12">
        <v>58991</v>
      </c>
      <c r="AE78" s="12">
        <f t="shared" si="43"/>
        <v>219223.2</v>
      </c>
      <c r="AF78" s="12">
        <v>0.35566565922359528</v>
      </c>
      <c r="AG78" s="12">
        <v>2276390</v>
      </c>
      <c r="AH78" s="12">
        <f t="shared" si="66"/>
        <v>809633.75</v>
      </c>
      <c r="AI78" s="12">
        <v>0.8821187584345479</v>
      </c>
      <c r="AJ78" s="12">
        <v>2223</v>
      </c>
      <c r="AK78" s="12">
        <f t="shared" si="67"/>
        <v>1960.95</v>
      </c>
      <c r="AL78" s="12">
        <f t="shared" si="75"/>
        <v>2278613</v>
      </c>
      <c r="AM78" s="12">
        <f t="shared" si="75"/>
        <v>811594.7</v>
      </c>
      <c r="AN78" s="12"/>
      <c r="AO78" s="12"/>
      <c r="AP78" s="12"/>
      <c r="AQ78" s="12">
        <v>0.28812940236653728</v>
      </c>
      <c r="AR78" s="12">
        <v>960137</v>
      </c>
      <c r="AS78" s="12">
        <f t="shared" si="70"/>
        <v>276643.7</v>
      </c>
      <c r="AT78" s="12">
        <v>0.19964590268802779</v>
      </c>
      <c r="AU78" s="12">
        <v>2075983</v>
      </c>
      <c r="AV78" s="12">
        <f t="shared" si="59"/>
        <v>414461.5</v>
      </c>
      <c r="AW78" s="12">
        <v>0.55553178822617266</v>
      </c>
      <c r="AX78" s="12">
        <v>72228</v>
      </c>
      <c r="AY78" s="12">
        <f t="shared" si="65"/>
        <v>40124.949999999997</v>
      </c>
      <c r="AZ78" s="12">
        <v>1.8370037688918548</v>
      </c>
      <c r="BA78" s="12">
        <v>131869</v>
      </c>
      <c r="BB78" s="12">
        <f t="shared" si="62"/>
        <v>242243.85</v>
      </c>
      <c r="BC78" s="12"/>
      <c r="BD78" s="12"/>
      <c r="BE78" s="12"/>
      <c r="BF78" s="12">
        <f t="shared" si="18"/>
        <v>131869</v>
      </c>
      <c r="BG78" s="12">
        <f t="shared" si="19"/>
        <v>242243.85</v>
      </c>
      <c r="BH78" s="12"/>
      <c r="BI78" s="12"/>
      <c r="BJ78" s="12"/>
      <c r="BK78" s="12">
        <v>6.4595811592776116</v>
      </c>
      <c r="BL78" s="12">
        <v>91419</v>
      </c>
      <c r="BM78" s="12">
        <f t="shared" si="37"/>
        <v>590528.44999999995</v>
      </c>
      <c r="BN78" s="12">
        <v>7.2373663702667601</v>
      </c>
      <c r="BO78" s="12">
        <v>5004.5</v>
      </c>
      <c r="BP78" s="12">
        <f t="shared" si="78"/>
        <v>36219.4</v>
      </c>
      <c r="BQ78" s="12"/>
      <c r="BR78" s="12"/>
      <c r="BS78" s="12"/>
      <c r="BT78" s="12">
        <f t="shared" si="24"/>
        <v>96423.5</v>
      </c>
      <c r="BU78" s="12">
        <f t="shared" si="24"/>
        <v>626747.85</v>
      </c>
      <c r="BV78" s="12">
        <v>8682030.8499999996</v>
      </c>
    </row>
    <row r="79" spans="1:74">
      <c r="A79" s="14">
        <v>1726</v>
      </c>
      <c r="B79" s="12"/>
      <c r="C79" s="12"/>
      <c r="D79" s="12"/>
      <c r="E79" s="12">
        <v>10.38002406247001</v>
      </c>
      <c r="F79" s="12">
        <v>281351</v>
      </c>
      <c r="G79" s="12">
        <f t="shared" si="71"/>
        <v>2920430.15</v>
      </c>
      <c r="H79" s="12">
        <v>2.3954075113676465</v>
      </c>
      <c r="I79" s="12">
        <v>246533</v>
      </c>
      <c r="J79" s="12">
        <f t="shared" si="72"/>
        <v>590547</v>
      </c>
      <c r="K79" s="12">
        <v>3.7162105838052257</v>
      </c>
      <c r="L79" s="12">
        <v>139156</v>
      </c>
      <c r="M79" s="12">
        <f t="shared" si="40"/>
        <v>517133</v>
      </c>
      <c r="N79" s="12">
        <v>0.90157882332973149</v>
      </c>
      <c r="O79" s="12">
        <v>1850017</v>
      </c>
      <c r="P79" s="12">
        <f t="shared" si="68"/>
        <v>1667936.15</v>
      </c>
      <c r="Q79" s="12">
        <v>0.43851063829787235</v>
      </c>
      <c r="R79" s="12">
        <v>470</v>
      </c>
      <c r="S79" s="12">
        <f t="shared" si="77"/>
        <v>206.1</v>
      </c>
      <c r="T79" s="12">
        <v>1.4675764217062759</v>
      </c>
      <c r="U79" s="12">
        <v>43803</v>
      </c>
      <c r="V79" s="12">
        <f t="shared" si="73"/>
        <v>64284.25</v>
      </c>
      <c r="W79" s="12">
        <v>2.4398467762761471</v>
      </c>
      <c r="X79" s="12">
        <v>11617</v>
      </c>
      <c r="Y79" s="12">
        <f t="shared" si="74"/>
        <v>28343.7</v>
      </c>
      <c r="Z79" s="12">
        <v>6.7838840657464763</v>
      </c>
      <c r="AA79" s="12">
        <v>41006</v>
      </c>
      <c r="AB79" s="12">
        <f t="shared" si="31"/>
        <v>278179.95</v>
      </c>
      <c r="AC79" s="12">
        <v>3.7162096691062776</v>
      </c>
      <c r="AD79" s="12">
        <v>67907</v>
      </c>
      <c r="AE79" s="12">
        <f t="shared" si="43"/>
        <v>252356.65</v>
      </c>
      <c r="AF79" s="12">
        <v>0.32031885408953059</v>
      </c>
      <c r="AG79" s="12">
        <v>3323401</v>
      </c>
      <c r="AH79" s="12">
        <f t="shared" si="66"/>
        <v>1064548</v>
      </c>
      <c r="AI79" s="12"/>
      <c r="AJ79" s="12"/>
      <c r="AK79" s="12"/>
      <c r="AL79" s="12">
        <f t="shared" si="75"/>
        <v>3323401</v>
      </c>
      <c r="AM79" s="12">
        <f t="shared" si="75"/>
        <v>1064548</v>
      </c>
      <c r="AN79" s="12"/>
      <c r="AO79" s="12"/>
      <c r="AP79" s="12"/>
      <c r="AQ79" s="12">
        <v>0.30863049486873101</v>
      </c>
      <c r="AR79" s="12">
        <v>911373</v>
      </c>
      <c r="AS79" s="12">
        <f t="shared" si="70"/>
        <v>281277.5</v>
      </c>
      <c r="AT79" s="12">
        <v>0.1988974043232406</v>
      </c>
      <c r="AU79" s="12">
        <v>2297397</v>
      </c>
      <c r="AV79" s="12">
        <f t="shared" si="59"/>
        <v>456946.3</v>
      </c>
      <c r="AW79" s="12">
        <v>0.47225252438998355</v>
      </c>
      <c r="AX79" s="12">
        <v>93686</v>
      </c>
      <c r="AY79" s="12">
        <f t="shared" si="65"/>
        <v>44243.45</v>
      </c>
      <c r="AZ79" s="12">
        <v>2.3958098044468259</v>
      </c>
      <c r="BA79" s="12">
        <v>93325</v>
      </c>
      <c r="BB79" s="12">
        <f t="shared" si="62"/>
        <v>223588.95000000004</v>
      </c>
      <c r="BC79" s="12"/>
      <c r="BD79" s="12"/>
      <c r="BE79" s="12"/>
      <c r="BF79" s="12">
        <f t="shared" ref="BF79:BF98" si="79">SUM(BD79,BA79)</f>
        <v>93325</v>
      </c>
      <c r="BG79" s="12">
        <f t="shared" ref="BG79:BG98" si="80">SUM(BB79,BE79)</f>
        <v>223588.95000000004</v>
      </c>
      <c r="BH79" s="12"/>
      <c r="BI79" s="12"/>
      <c r="BJ79" s="12"/>
      <c r="BK79" s="12">
        <v>6.8765085962778185</v>
      </c>
      <c r="BL79" s="12">
        <v>101526.5</v>
      </c>
      <c r="BM79" s="12">
        <f t="shared" si="37"/>
        <v>698147.85</v>
      </c>
      <c r="BN79" s="12">
        <v>7.7603322316924688</v>
      </c>
      <c r="BO79" s="12">
        <v>5749</v>
      </c>
      <c r="BP79" s="12">
        <f t="shared" si="78"/>
        <v>44614.15</v>
      </c>
      <c r="BQ79" s="12"/>
      <c r="BR79" s="12"/>
      <c r="BS79" s="12"/>
      <c r="BT79" s="12">
        <f t="shared" si="24"/>
        <v>107275.5</v>
      </c>
      <c r="BU79" s="12">
        <f t="shared" si="24"/>
        <v>742762</v>
      </c>
      <c r="BV79" s="12">
        <v>9888931.0999999996</v>
      </c>
    </row>
    <row r="80" spans="1:74">
      <c r="A80" s="14">
        <v>1727</v>
      </c>
      <c r="B80" s="12"/>
      <c r="C80" s="12"/>
      <c r="D80" s="12"/>
      <c r="E80" s="12">
        <v>9.4300561269704861</v>
      </c>
      <c r="F80" s="12">
        <v>204803.5</v>
      </c>
      <c r="G80" s="12">
        <f t="shared" si="71"/>
        <v>1931308.5</v>
      </c>
      <c r="H80" s="12">
        <v>2.3859948536956157</v>
      </c>
      <c r="I80" s="12">
        <v>186153</v>
      </c>
      <c r="J80" s="12">
        <f t="shared" si="72"/>
        <v>444160.1</v>
      </c>
      <c r="K80" s="12">
        <v>3.716206520315978</v>
      </c>
      <c r="L80" s="12">
        <v>114565</v>
      </c>
      <c r="M80" s="12">
        <f t="shared" si="40"/>
        <v>425747.20000000001</v>
      </c>
      <c r="N80" s="12">
        <v>0.88883558233160087</v>
      </c>
      <c r="O80" s="12">
        <v>2321478</v>
      </c>
      <c r="P80" s="12">
        <f t="shared" si="68"/>
        <v>2063412.2500000002</v>
      </c>
      <c r="Q80" s="12"/>
      <c r="R80" s="12"/>
      <c r="S80" s="12"/>
      <c r="T80" s="12">
        <v>1.487711969412681</v>
      </c>
      <c r="U80" s="12">
        <v>56494</v>
      </c>
      <c r="V80" s="12">
        <f t="shared" si="73"/>
        <v>84046.8</v>
      </c>
      <c r="W80" s="12">
        <v>2.4909569526169095</v>
      </c>
      <c r="X80" s="12">
        <v>9687</v>
      </c>
      <c r="Y80" s="12">
        <f t="shared" si="74"/>
        <v>24129.9</v>
      </c>
      <c r="Z80" s="12">
        <v>6.8042484542153305</v>
      </c>
      <c r="AA80" s="12">
        <v>40756</v>
      </c>
      <c r="AB80" s="12">
        <f t="shared" si="31"/>
        <v>277313.95</v>
      </c>
      <c r="AC80" s="12">
        <v>3.7162135856402365</v>
      </c>
      <c r="AD80" s="12">
        <v>44179</v>
      </c>
      <c r="AE80" s="12">
        <f t="shared" si="43"/>
        <v>164178.6</v>
      </c>
      <c r="AF80" s="12">
        <v>0.32840243827733345</v>
      </c>
      <c r="AG80" s="12">
        <v>2187446</v>
      </c>
      <c r="AH80" s="12">
        <f t="shared" si="66"/>
        <v>718362.6</v>
      </c>
      <c r="AI80" s="12">
        <v>1.0252691627832236</v>
      </c>
      <c r="AJ80" s="12">
        <v>6223</v>
      </c>
      <c r="AK80" s="12">
        <f t="shared" ref="AK80:AK93" si="81">AJ80*AI80</f>
        <v>6380.25</v>
      </c>
      <c r="AL80" s="12">
        <f t="shared" si="75"/>
        <v>2193669</v>
      </c>
      <c r="AM80" s="12">
        <f t="shared" si="75"/>
        <v>724742.85</v>
      </c>
      <c r="AN80" s="12"/>
      <c r="AO80" s="12"/>
      <c r="AP80" s="12"/>
      <c r="AQ80" s="12">
        <v>0.23816154923047145</v>
      </c>
      <c r="AR80" s="12">
        <v>1110745</v>
      </c>
      <c r="AS80" s="12">
        <f t="shared" si="70"/>
        <v>264536.75</v>
      </c>
      <c r="AT80" s="12">
        <v>0.2046237543413531</v>
      </c>
      <c r="AU80" s="12">
        <v>1348082</v>
      </c>
      <c r="AV80" s="12">
        <f t="shared" si="59"/>
        <v>275849.59999999998</v>
      </c>
      <c r="AW80" s="12">
        <v>0.40558349738320448</v>
      </c>
      <c r="AX80" s="12">
        <v>83308</v>
      </c>
      <c r="AY80" s="12">
        <f t="shared" si="65"/>
        <v>33788.35</v>
      </c>
      <c r="AZ80" s="12">
        <v>2.5127996496873664</v>
      </c>
      <c r="BA80" s="12">
        <v>98198</v>
      </c>
      <c r="BB80" s="12">
        <f t="shared" si="62"/>
        <v>246751.9</v>
      </c>
      <c r="BC80" s="12"/>
      <c r="BD80" s="12"/>
      <c r="BE80" s="12"/>
      <c r="BF80" s="12">
        <f t="shared" si="79"/>
        <v>98198</v>
      </c>
      <c r="BG80" s="12">
        <f t="shared" si="80"/>
        <v>246751.9</v>
      </c>
      <c r="BH80" s="12"/>
      <c r="BI80" s="12"/>
      <c r="BJ80" s="12"/>
      <c r="BK80" s="12">
        <v>6.0520674943444686</v>
      </c>
      <c r="BL80" s="12">
        <v>83325.5</v>
      </c>
      <c r="BM80" s="12">
        <f t="shared" si="37"/>
        <v>504291.55</v>
      </c>
      <c r="BN80" s="12"/>
      <c r="BO80" s="12"/>
      <c r="BP80" s="12"/>
      <c r="BQ80" s="12"/>
      <c r="BR80" s="12"/>
      <c r="BS80" s="12"/>
      <c r="BT80" s="12">
        <f t="shared" si="24"/>
        <v>83325.5</v>
      </c>
      <c r="BU80" s="12">
        <f t="shared" si="24"/>
        <v>504291.55</v>
      </c>
      <c r="BV80" s="12">
        <v>8005310.9000000004</v>
      </c>
    </row>
    <row r="81" spans="1:74">
      <c r="A81" s="14">
        <v>1728</v>
      </c>
      <c r="B81" s="12"/>
      <c r="C81" s="12"/>
      <c r="D81" s="12"/>
      <c r="E81" s="12">
        <v>9.164942348079137</v>
      </c>
      <c r="F81" s="12">
        <v>259271.5</v>
      </c>
      <c r="G81" s="12">
        <f t="shared" si="71"/>
        <v>2376208.35</v>
      </c>
      <c r="H81" s="12">
        <v>2.4951068103341352</v>
      </c>
      <c r="I81" s="12">
        <v>249929</v>
      </c>
      <c r="J81" s="12">
        <f t="shared" si="72"/>
        <v>623599.55000000005</v>
      </c>
      <c r="K81" s="12">
        <v>3.7162077589248681</v>
      </c>
      <c r="L81" s="12">
        <v>161543</v>
      </c>
      <c r="M81" s="12">
        <f t="shared" si="40"/>
        <v>600327.35</v>
      </c>
      <c r="N81" s="12">
        <v>0.88753378362788093</v>
      </c>
      <c r="O81" s="12">
        <v>2600372</v>
      </c>
      <c r="P81" s="12">
        <f t="shared" si="68"/>
        <v>2307918</v>
      </c>
      <c r="Q81" s="12"/>
      <c r="R81" s="12"/>
      <c r="S81" s="12"/>
      <c r="T81" s="12">
        <v>1.3465093508273769</v>
      </c>
      <c r="U81" s="12">
        <v>45958.5</v>
      </c>
      <c r="V81" s="12">
        <f t="shared" si="73"/>
        <v>61883.55</v>
      </c>
      <c r="W81" s="12">
        <v>2.3670674188476832</v>
      </c>
      <c r="X81" s="12">
        <v>10813</v>
      </c>
      <c r="Y81" s="12">
        <f t="shared" si="74"/>
        <v>25595.1</v>
      </c>
      <c r="Z81" s="12">
        <v>7.1309219953430052</v>
      </c>
      <c r="AA81" s="12">
        <v>44664</v>
      </c>
      <c r="AB81" s="12">
        <f t="shared" si="31"/>
        <v>318495.5</v>
      </c>
      <c r="AC81" s="12">
        <v>3.7162137646925433</v>
      </c>
      <c r="AD81" s="12">
        <v>52918</v>
      </c>
      <c r="AE81" s="12">
        <f t="shared" si="43"/>
        <v>196654.6</v>
      </c>
      <c r="AF81" s="12">
        <v>0.39414843487041396</v>
      </c>
      <c r="AG81" s="12">
        <v>2168830</v>
      </c>
      <c r="AH81" s="12">
        <f t="shared" si="66"/>
        <v>854840.95</v>
      </c>
      <c r="AI81" s="12">
        <v>0.7422865662272442</v>
      </c>
      <c r="AJ81" s="12">
        <v>6372</v>
      </c>
      <c r="AK81" s="12">
        <f t="shared" si="81"/>
        <v>4729.8500000000004</v>
      </c>
      <c r="AL81" s="12">
        <f t="shared" si="75"/>
        <v>2175202</v>
      </c>
      <c r="AM81" s="12">
        <f t="shared" si="75"/>
        <v>859570.79999999993</v>
      </c>
      <c r="AN81" s="12"/>
      <c r="AO81" s="12"/>
      <c r="AP81" s="12"/>
      <c r="AQ81" s="12">
        <v>0.17831922996229915</v>
      </c>
      <c r="AR81" s="12">
        <v>1572910</v>
      </c>
      <c r="AS81" s="12">
        <f t="shared" si="70"/>
        <v>280480.09999999998</v>
      </c>
      <c r="AT81" s="12">
        <v>0.20461152691828433</v>
      </c>
      <c r="AU81" s="12">
        <v>2474972</v>
      </c>
      <c r="AV81" s="12">
        <f t="shared" si="59"/>
        <v>506407.8</v>
      </c>
      <c r="AW81" s="12">
        <v>0.39724845405301762</v>
      </c>
      <c r="AX81" s="12">
        <v>104305</v>
      </c>
      <c r="AY81" s="12">
        <f t="shared" si="65"/>
        <v>41435</v>
      </c>
      <c r="AZ81" s="12">
        <v>3.6553104456564567</v>
      </c>
      <c r="BA81" s="12">
        <v>96442</v>
      </c>
      <c r="BB81" s="12">
        <f t="shared" si="62"/>
        <v>352525.45</v>
      </c>
      <c r="BC81" s="12"/>
      <c r="BD81" s="12"/>
      <c r="BE81" s="12"/>
      <c r="BF81" s="12">
        <f t="shared" si="79"/>
        <v>96442</v>
      </c>
      <c r="BG81" s="12">
        <f t="shared" si="80"/>
        <v>352525.45</v>
      </c>
      <c r="BH81" s="12"/>
      <c r="BI81" s="12"/>
      <c r="BJ81" s="12"/>
      <c r="BK81" s="12">
        <v>5.7680702133405344</v>
      </c>
      <c r="BL81" s="12">
        <v>92575</v>
      </c>
      <c r="BM81" s="12">
        <f t="shared" si="37"/>
        <v>533979.1</v>
      </c>
      <c r="BN81" s="12">
        <v>7.112281644719161</v>
      </c>
      <c r="BO81" s="12">
        <v>1860.5</v>
      </c>
      <c r="BP81" s="12">
        <f>BO81*BN81</f>
        <v>13232.4</v>
      </c>
      <c r="BQ81" s="12"/>
      <c r="BR81" s="12"/>
      <c r="BS81" s="12"/>
      <c r="BT81" s="12">
        <f t="shared" si="24"/>
        <v>94435.5</v>
      </c>
      <c r="BU81" s="12">
        <f t="shared" si="24"/>
        <v>547211.5</v>
      </c>
      <c r="BV81" s="12">
        <v>9688802.9249999989</v>
      </c>
    </row>
    <row r="82" spans="1:74">
      <c r="A82" s="14">
        <v>1729</v>
      </c>
      <c r="B82" s="12"/>
      <c r="C82" s="12"/>
      <c r="D82" s="12"/>
      <c r="E82" s="12">
        <v>10.501029718193037</v>
      </c>
      <c r="F82" s="12">
        <v>197724</v>
      </c>
      <c r="G82" s="12">
        <f t="shared" si="71"/>
        <v>2076305.5999999999</v>
      </c>
      <c r="H82" s="12">
        <v>2.5946577684996002</v>
      </c>
      <c r="I82" s="12">
        <v>225140</v>
      </c>
      <c r="J82" s="12">
        <f t="shared" si="72"/>
        <v>584161.25</v>
      </c>
      <c r="K82" s="12">
        <v>3.7162088318666684</v>
      </c>
      <c r="L82" s="12">
        <v>175682</v>
      </c>
      <c r="M82" s="12">
        <f t="shared" si="40"/>
        <v>652871</v>
      </c>
      <c r="N82" s="12">
        <v>0.73895661193945661</v>
      </c>
      <c r="O82" s="12">
        <v>2322367</v>
      </c>
      <c r="P82" s="12">
        <f t="shared" si="68"/>
        <v>1716128.45</v>
      </c>
      <c r="Q82" s="12"/>
      <c r="R82" s="12"/>
      <c r="S82" s="12"/>
      <c r="T82" s="12">
        <v>1.3274689003151436</v>
      </c>
      <c r="U82" s="12">
        <v>60290</v>
      </c>
      <c r="V82" s="12">
        <f t="shared" si="73"/>
        <v>80033.100000000006</v>
      </c>
      <c r="W82" s="12">
        <v>2.3513889853462047</v>
      </c>
      <c r="X82" s="12">
        <v>14399</v>
      </c>
      <c r="Y82" s="12">
        <f t="shared" si="74"/>
        <v>33857.65</v>
      </c>
      <c r="Z82" s="12">
        <v>6.6178487557476364</v>
      </c>
      <c r="AA82" s="12">
        <v>50673</v>
      </c>
      <c r="AB82" s="12">
        <f t="shared" si="31"/>
        <v>335346.25</v>
      </c>
      <c r="AC82" s="12">
        <v>3.7162190954773866</v>
      </c>
      <c r="AD82" s="12">
        <v>74625</v>
      </c>
      <c r="AE82" s="12">
        <f t="shared" si="43"/>
        <v>277322.84999999998</v>
      </c>
      <c r="AF82" s="12">
        <v>0.55349456448489764</v>
      </c>
      <c r="AG82" s="12">
        <v>1476493</v>
      </c>
      <c r="AH82" s="12">
        <f t="shared" si="66"/>
        <v>817230.85</v>
      </c>
      <c r="AI82" s="12">
        <v>1.0932442748091604</v>
      </c>
      <c r="AJ82" s="12">
        <v>1310</v>
      </c>
      <c r="AK82" s="12">
        <f t="shared" si="81"/>
        <v>1432.15</v>
      </c>
      <c r="AL82" s="12">
        <f t="shared" si="75"/>
        <v>1477803</v>
      </c>
      <c r="AM82" s="12">
        <f t="shared" si="75"/>
        <v>818663</v>
      </c>
      <c r="AN82" s="12"/>
      <c r="AO82" s="12"/>
      <c r="AP82" s="12"/>
      <c r="AQ82" s="12">
        <v>0.18129443139720813</v>
      </c>
      <c r="AR82" s="12">
        <v>1259526</v>
      </c>
      <c r="AS82" s="12">
        <f t="shared" si="70"/>
        <v>228345.04999999996</v>
      </c>
      <c r="AT82" s="12">
        <v>0.24491454972245588</v>
      </c>
      <c r="AU82" s="12">
        <v>804737</v>
      </c>
      <c r="AV82" s="12">
        <f t="shared" si="59"/>
        <v>197091.8</v>
      </c>
      <c r="AW82" s="12">
        <v>0.3968321659112759</v>
      </c>
      <c r="AX82" s="12">
        <v>72810</v>
      </c>
      <c r="AY82" s="12">
        <f t="shared" si="65"/>
        <v>28893.35</v>
      </c>
      <c r="AZ82" s="12">
        <v>3.7655475683460318</v>
      </c>
      <c r="BA82" s="12">
        <v>81241</v>
      </c>
      <c r="BB82" s="12">
        <f t="shared" si="62"/>
        <v>305916.84999999998</v>
      </c>
      <c r="BC82" s="12"/>
      <c r="BD82" s="12"/>
      <c r="BE82" s="12"/>
      <c r="BF82" s="12">
        <f t="shared" si="79"/>
        <v>81241</v>
      </c>
      <c r="BG82" s="12">
        <f t="shared" si="80"/>
        <v>305916.84999999998</v>
      </c>
      <c r="BH82" s="12"/>
      <c r="BI82" s="12"/>
      <c r="BJ82" s="12"/>
      <c r="BK82" s="12">
        <v>5.3191352704017794</v>
      </c>
      <c r="BL82" s="12">
        <v>53947.5</v>
      </c>
      <c r="BM82" s="12">
        <f t="shared" si="37"/>
        <v>286954.05</v>
      </c>
      <c r="BN82" s="12"/>
      <c r="BO82" s="12"/>
      <c r="BP82" s="12"/>
      <c r="BQ82" s="12"/>
      <c r="BR82" s="12"/>
      <c r="BS82" s="12"/>
      <c r="BT82" s="12">
        <f t="shared" si="24"/>
        <v>53947.5</v>
      </c>
      <c r="BU82" s="12">
        <f t="shared" si="24"/>
        <v>286954.05</v>
      </c>
      <c r="BV82" s="12">
        <v>8032265.4999999972</v>
      </c>
    </row>
    <row r="83" spans="1:74">
      <c r="A83" s="14">
        <v>1730</v>
      </c>
      <c r="B83" s="12"/>
      <c r="C83" s="12"/>
      <c r="D83" s="12"/>
      <c r="E83" s="12">
        <v>9.95776416946544</v>
      </c>
      <c r="F83" s="12">
        <v>139049</v>
      </c>
      <c r="G83" s="12">
        <f t="shared" si="71"/>
        <v>1384617.15</v>
      </c>
      <c r="H83" s="12">
        <v>2.4674636270225534</v>
      </c>
      <c r="I83" s="12">
        <v>250117</v>
      </c>
      <c r="J83" s="12">
        <f t="shared" si="72"/>
        <v>617154.6</v>
      </c>
      <c r="K83" s="12">
        <v>3.7162075633316656</v>
      </c>
      <c r="L83" s="12">
        <v>117911</v>
      </c>
      <c r="M83" s="12">
        <f t="shared" si="40"/>
        <v>438181.75</v>
      </c>
      <c r="N83" s="12">
        <v>0.84862313703620174</v>
      </c>
      <c r="O83" s="12">
        <v>1547467</v>
      </c>
      <c r="P83" s="12">
        <f t="shared" si="68"/>
        <v>1313216.3</v>
      </c>
      <c r="Q83" s="12"/>
      <c r="R83" s="12"/>
      <c r="S83" s="12"/>
      <c r="T83" s="12">
        <v>1.436383971193977</v>
      </c>
      <c r="U83" s="12">
        <v>36659</v>
      </c>
      <c r="V83" s="12">
        <f t="shared" si="73"/>
        <v>52656.4</v>
      </c>
      <c r="W83" s="12">
        <v>1.7147376119948803</v>
      </c>
      <c r="X83" s="12">
        <v>16407</v>
      </c>
      <c r="Y83" s="12">
        <f t="shared" si="74"/>
        <v>28133.7</v>
      </c>
      <c r="Z83" s="12">
        <v>6.9498639090682559</v>
      </c>
      <c r="AA83" s="12">
        <v>52171</v>
      </c>
      <c r="AB83" s="12">
        <f t="shared" si="31"/>
        <v>362581.35</v>
      </c>
      <c r="AC83" s="12">
        <v>3.716206640129478</v>
      </c>
      <c r="AD83" s="12">
        <v>45722</v>
      </c>
      <c r="AE83" s="12">
        <f t="shared" si="43"/>
        <v>169912.4</v>
      </c>
      <c r="AF83" s="12">
        <v>0.45763459567894549</v>
      </c>
      <c r="AG83" s="12">
        <v>1615115</v>
      </c>
      <c r="AH83" s="12">
        <f t="shared" si="66"/>
        <v>739132.5</v>
      </c>
      <c r="AI83" s="12">
        <v>0.80705121903263866</v>
      </c>
      <c r="AJ83" s="12">
        <v>20344</v>
      </c>
      <c r="AK83" s="12">
        <f t="shared" si="81"/>
        <v>16418.650000000001</v>
      </c>
      <c r="AL83" s="12">
        <f t="shared" si="75"/>
        <v>1635459</v>
      </c>
      <c r="AM83" s="12">
        <f t="shared" si="75"/>
        <v>755551.15</v>
      </c>
      <c r="AN83" s="12"/>
      <c r="AO83" s="12"/>
      <c r="AP83" s="12"/>
      <c r="AQ83" s="12">
        <v>0.20788020896950959</v>
      </c>
      <c r="AR83" s="12">
        <v>998806</v>
      </c>
      <c r="AS83" s="12">
        <f t="shared" si="70"/>
        <v>207632</v>
      </c>
      <c r="AT83" s="12">
        <v>0.23209525878275789</v>
      </c>
      <c r="AU83" s="12">
        <v>906919</v>
      </c>
      <c r="AV83" s="12">
        <f t="shared" si="59"/>
        <v>210491.6</v>
      </c>
      <c r="AW83" s="12">
        <v>0.43589842671818935</v>
      </c>
      <c r="AX83" s="12">
        <v>36230</v>
      </c>
      <c r="AY83" s="12">
        <f t="shared" si="65"/>
        <v>15792.6</v>
      </c>
      <c r="AZ83" s="12">
        <v>2.4482858154941987</v>
      </c>
      <c r="BA83" s="12">
        <v>313356</v>
      </c>
      <c r="BB83" s="12">
        <f t="shared" si="62"/>
        <v>767185.05000000016</v>
      </c>
      <c r="BC83" s="12"/>
      <c r="BD83" s="12"/>
      <c r="BE83" s="12"/>
      <c r="BF83" s="12">
        <f t="shared" si="79"/>
        <v>313356</v>
      </c>
      <c r="BG83" s="12">
        <f t="shared" si="80"/>
        <v>767185.05000000016</v>
      </c>
      <c r="BH83" s="12"/>
      <c r="BI83" s="12"/>
      <c r="BJ83" s="12"/>
      <c r="BK83" s="12">
        <v>5.9937225383562636</v>
      </c>
      <c r="BL83" s="12">
        <v>27766</v>
      </c>
      <c r="BM83" s="12">
        <f t="shared" si="37"/>
        <v>166421.70000000001</v>
      </c>
      <c r="BN83" s="12"/>
      <c r="BO83" s="12"/>
      <c r="BP83" s="12"/>
      <c r="BQ83" s="12"/>
      <c r="BR83" s="12"/>
      <c r="BS83" s="12"/>
      <c r="BT83" s="12">
        <f t="shared" si="24"/>
        <v>27766</v>
      </c>
      <c r="BU83" s="12">
        <f t="shared" si="24"/>
        <v>166421.70000000001</v>
      </c>
      <c r="BV83" s="12">
        <v>6774517.0749999993</v>
      </c>
    </row>
    <row r="84" spans="1:74">
      <c r="A84" s="14">
        <v>1731</v>
      </c>
      <c r="B84" s="12"/>
      <c r="C84" s="12"/>
      <c r="D84" s="12"/>
      <c r="E84" s="12">
        <v>11.27145733279564</v>
      </c>
      <c r="F84" s="12">
        <v>163662</v>
      </c>
      <c r="G84" s="12">
        <f t="shared" si="71"/>
        <v>1844709.25</v>
      </c>
      <c r="H84" s="12">
        <v>2.5496554160442488</v>
      </c>
      <c r="I84" s="12">
        <v>247690</v>
      </c>
      <c r="J84" s="12">
        <f t="shared" si="72"/>
        <v>631524.15</v>
      </c>
      <c r="K84" s="12">
        <v>3.6903665230683718</v>
      </c>
      <c r="L84" s="12">
        <v>143920</v>
      </c>
      <c r="M84" s="12">
        <f t="shared" si="40"/>
        <v>531117.55000000005</v>
      </c>
      <c r="N84" s="12">
        <v>0.87562221547048968</v>
      </c>
      <c r="O84" s="12">
        <v>1859605</v>
      </c>
      <c r="P84" s="12">
        <f t="shared" si="68"/>
        <v>1628311.45</v>
      </c>
      <c r="Q84" s="12">
        <v>0.54558823529411771</v>
      </c>
      <c r="R84" s="12">
        <v>68</v>
      </c>
      <c r="S84" s="12">
        <f>R84*Q84</f>
        <v>37.1</v>
      </c>
      <c r="T84" s="12">
        <v>1.3127199381186907</v>
      </c>
      <c r="U84" s="12">
        <v>51065.5</v>
      </c>
      <c r="V84" s="12">
        <f t="shared" si="73"/>
        <v>67034.7</v>
      </c>
      <c r="W84" s="12">
        <v>2.2579692973418504</v>
      </c>
      <c r="X84" s="12">
        <v>9706</v>
      </c>
      <c r="Y84" s="12">
        <f t="shared" si="74"/>
        <v>21915.85</v>
      </c>
      <c r="Z84" s="12">
        <v>6.5581026746693079</v>
      </c>
      <c r="AA84" s="12">
        <v>51483</v>
      </c>
      <c r="AB84" s="12">
        <f t="shared" si="31"/>
        <v>337630.8</v>
      </c>
      <c r="AC84" s="12">
        <v>3.6872871588965723</v>
      </c>
      <c r="AD84" s="12">
        <v>80694</v>
      </c>
      <c r="AE84" s="12">
        <f t="shared" si="43"/>
        <v>297541.95</v>
      </c>
      <c r="AF84" s="12">
        <v>0.36995951027461144</v>
      </c>
      <c r="AG84" s="12">
        <v>2546325</v>
      </c>
      <c r="AH84" s="12">
        <f t="shared" si="66"/>
        <v>942037.14999999991</v>
      </c>
      <c r="AI84" s="12">
        <v>0.71038385491238842</v>
      </c>
      <c r="AJ84" s="12">
        <v>14667</v>
      </c>
      <c r="AK84" s="12">
        <f t="shared" si="81"/>
        <v>10419.200000000001</v>
      </c>
      <c r="AL84" s="12">
        <f t="shared" si="75"/>
        <v>2560992</v>
      </c>
      <c r="AM84" s="12">
        <f t="shared" si="75"/>
        <v>952456.34999999986</v>
      </c>
      <c r="AN84" s="12">
        <v>0.26669065231225514</v>
      </c>
      <c r="AO84" s="12">
        <v>342566</v>
      </c>
      <c r="AP84" s="12">
        <f>AO84*AN84</f>
        <v>91359.15</v>
      </c>
      <c r="AQ84" s="12">
        <v>0.24318114467149718</v>
      </c>
      <c r="AR84" s="12">
        <v>921225</v>
      </c>
      <c r="AS84" s="12">
        <f t="shared" si="70"/>
        <v>224024.55</v>
      </c>
      <c r="AT84" s="12">
        <v>0.19458064648441506</v>
      </c>
      <c r="AU84" s="12">
        <v>1706615</v>
      </c>
      <c r="AV84" s="12">
        <f t="shared" si="59"/>
        <v>332074.25</v>
      </c>
      <c r="AW84" s="12">
        <v>0.43094076553063199</v>
      </c>
      <c r="AX84" s="12">
        <v>102491</v>
      </c>
      <c r="AY84" s="12">
        <f t="shared" si="65"/>
        <v>44167.55</v>
      </c>
      <c r="AZ84" s="12">
        <v>1.9408505242914247</v>
      </c>
      <c r="BA84" s="12">
        <v>587578.75</v>
      </c>
      <c r="BB84" s="12">
        <f t="shared" si="62"/>
        <v>1140402.5249999999</v>
      </c>
      <c r="BC84" s="12"/>
      <c r="BD84" s="12"/>
      <c r="BE84" s="12"/>
      <c r="BF84" s="12">
        <f t="shared" si="79"/>
        <v>587578.75</v>
      </c>
      <c r="BG84" s="12">
        <f t="shared" si="80"/>
        <v>1140402.5249999999</v>
      </c>
      <c r="BH84" s="12"/>
      <c r="BI84" s="12"/>
      <c r="BJ84" s="12"/>
      <c r="BK84" s="12">
        <v>6.1042758565138007</v>
      </c>
      <c r="BL84" s="12">
        <v>37244</v>
      </c>
      <c r="BM84" s="12">
        <f t="shared" si="37"/>
        <v>227347.65</v>
      </c>
      <c r="BN84" s="12"/>
      <c r="BO84" s="12"/>
      <c r="BP84" s="12"/>
      <c r="BQ84" s="12"/>
      <c r="BR84" s="12"/>
      <c r="BS84" s="12"/>
      <c r="BT84" s="12">
        <f t="shared" ref="BT84:BU143" si="82">SUM(BR84,BO84,BL84,BI84)</f>
        <v>37244</v>
      </c>
      <c r="BU84" s="12">
        <f t="shared" si="82"/>
        <v>227347.65</v>
      </c>
      <c r="BV84" s="12">
        <v>8771359.6750000007</v>
      </c>
    </row>
    <row r="85" spans="1:74">
      <c r="A85" s="14">
        <v>1732</v>
      </c>
      <c r="B85" s="12"/>
      <c r="C85" s="12"/>
      <c r="D85" s="12"/>
      <c r="E85" s="12">
        <v>10.932615632795903</v>
      </c>
      <c r="F85" s="12">
        <v>113441</v>
      </c>
      <c r="G85" s="12">
        <f t="shared" si="71"/>
        <v>1240206.8500000001</v>
      </c>
      <c r="H85" s="12">
        <v>2.5255823789040734</v>
      </c>
      <c r="I85" s="12">
        <v>249451</v>
      </c>
      <c r="J85" s="12">
        <f t="shared" si="72"/>
        <v>630009.05000000005</v>
      </c>
      <c r="K85" s="12">
        <v>3.6786837274536697</v>
      </c>
      <c r="L85" s="12">
        <v>193934</v>
      </c>
      <c r="M85" s="12">
        <f t="shared" si="40"/>
        <v>713421.85</v>
      </c>
      <c r="N85" s="12">
        <v>0.99939079992715829</v>
      </c>
      <c r="O85" s="12">
        <v>1471684</v>
      </c>
      <c r="P85" s="12">
        <f t="shared" si="68"/>
        <v>1470787.45</v>
      </c>
      <c r="Q85" s="12"/>
      <c r="R85" s="12"/>
      <c r="S85" s="12"/>
      <c r="T85" s="12">
        <v>1.3275433565478629</v>
      </c>
      <c r="U85" s="12">
        <v>47599.5</v>
      </c>
      <c r="V85" s="12">
        <f t="shared" si="73"/>
        <v>63190.400000000001</v>
      </c>
      <c r="W85" s="12">
        <v>1.9685887870390109</v>
      </c>
      <c r="X85" s="12">
        <v>9382</v>
      </c>
      <c r="Y85" s="12">
        <f t="shared" si="74"/>
        <v>18469.3</v>
      </c>
      <c r="Z85" s="12">
        <v>6.1563943870302253</v>
      </c>
      <c r="AA85" s="12">
        <v>51381</v>
      </c>
      <c r="AB85" s="12">
        <f t="shared" si="31"/>
        <v>316321.7</v>
      </c>
      <c r="AC85" s="12">
        <v>3.6786606317566211</v>
      </c>
      <c r="AD85" s="12">
        <v>99532</v>
      </c>
      <c r="AE85" s="12">
        <f t="shared" si="43"/>
        <v>366144.45</v>
      </c>
      <c r="AF85" s="12">
        <v>0.47955386803152689</v>
      </c>
      <c r="AG85" s="12">
        <v>1736930</v>
      </c>
      <c r="AH85" s="12">
        <f t="shared" si="66"/>
        <v>832951.5</v>
      </c>
      <c r="AI85" s="12">
        <v>0.64825774736131869</v>
      </c>
      <c r="AJ85" s="12">
        <v>20749</v>
      </c>
      <c r="AK85" s="12">
        <f t="shared" si="81"/>
        <v>13450.7</v>
      </c>
      <c r="AL85" s="12">
        <f t="shared" si="75"/>
        <v>1757679</v>
      </c>
      <c r="AM85" s="12">
        <f t="shared" si="75"/>
        <v>846402.2</v>
      </c>
      <c r="AN85" s="12">
        <v>0.407951400350405</v>
      </c>
      <c r="AO85" s="12">
        <v>236298</v>
      </c>
      <c r="AP85" s="12">
        <f t="shared" ref="AP85:AP96" si="83">AO85*AN85</f>
        <v>96398.1</v>
      </c>
      <c r="AQ85" s="12">
        <v>0.27747702253576034</v>
      </c>
      <c r="AR85" s="12">
        <v>395061</v>
      </c>
      <c r="AS85" s="12">
        <f t="shared" si="70"/>
        <v>109620.35000000002</v>
      </c>
      <c r="AT85" s="12">
        <v>0.1696704202450561</v>
      </c>
      <c r="AU85" s="12">
        <v>1870837</v>
      </c>
      <c r="AV85" s="12">
        <f t="shared" si="59"/>
        <v>317425.7</v>
      </c>
      <c r="AW85" s="12">
        <v>0.44011636246279628</v>
      </c>
      <c r="AX85" s="12">
        <v>55774</v>
      </c>
      <c r="AY85" s="12">
        <f t="shared" si="65"/>
        <v>24547.05</v>
      </c>
      <c r="AZ85" s="12">
        <v>1.2933137316224994</v>
      </c>
      <c r="BA85" s="12">
        <v>697048</v>
      </c>
      <c r="BB85" s="12">
        <f t="shared" si="62"/>
        <v>901501.75</v>
      </c>
      <c r="BC85" s="12"/>
      <c r="BD85" s="12"/>
      <c r="BE85" s="12"/>
      <c r="BF85" s="12">
        <f t="shared" si="79"/>
        <v>697048</v>
      </c>
      <c r="BG85" s="12">
        <f t="shared" si="80"/>
        <v>901501.75</v>
      </c>
      <c r="BH85" s="12"/>
      <c r="BI85" s="12"/>
      <c r="BJ85" s="12"/>
      <c r="BK85" s="12">
        <v>5.7692988712478295</v>
      </c>
      <c r="BL85" s="12">
        <v>32248</v>
      </c>
      <c r="BM85" s="12">
        <f t="shared" si="37"/>
        <v>186048.35</v>
      </c>
      <c r="BN85" s="12">
        <v>5.2109824973438466</v>
      </c>
      <c r="BO85" s="12">
        <v>17883</v>
      </c>
      <c r="BP85" s="12">
        <f>BO85*BN85</f>
        <v>93188.000000000015</v>
      </c>
      <c r="BQ85" s="12"/>
      <c r="BR85" s="12"/>
      <c r="BS85" s="12"/>
      <c r="BT85" s="12">
        <f t="shared" si="82"/>
        <v>50131</v>
      </c>
      <c r="BU85" s="12">
        <f t="shared" si="82"/>
        <v>279236.35000000003</v>
      </c>
      <c r="BV85" s="12">
        <v>7813467.1000000006</v>
      </c>
    </row>
    <row r="86" spans="1:74">
      <c r="A86" s="14">
        <v>1733</v>
      </c>
      <c r="B86" s="12"/>
      <c r="C86" s="12"/>
      <c r="D86" s="12"/>
      <c r="E86" s="12">
        <v>10.731980478761109</v>
      </c>
      <c r="F86" s="12">
        <v>91695</v>
      </c>
      <c r="G86" s="12">
        <f t="shared" si="71"/>
        <v>984068.94999999984</v>
      </c>
      <c r="H86" s="12">
        <v>2.4480356344568444</v>
      </c>
      <c r="I86" s="12">
        <v>248299</v>
      </c>
      <c r="J86" s="12">
        <f t="shared" si="72"/>
        <v>607844.80000000005</v>
      </c>
      <c r="K86" s="12">
        <v>3.6786904982404147</v>
      </c>
      <c r="L86" s="12">
        <v>194364</v>
      </c>
      <c r="M86" s="12">
        <f t="shared" si="40"/>
        <v>715005</v>
      </c>
      <c r="N86" s="12">
        <v>0.84006033008978476</v>
      </c>
      <c r="O86" s="12">
        <v>2294709</v>
      </c>
      <c r="P86" s="12">
        <f t="shared" si="68"/>
        <v>1927694</v>
      </c>
      <c r="Q86" s="12"/>
      <c r="R86" s="12"/>
      <c r="S86" s="12"/>
      <c r="T86" s="12">
        <v>1.3186933007676205</v>
      </c>
      <c r="U86" s="12">
        <v>45856</v>
      </c>
      <c r="V86" s="12">
        <f t="shared" si="73"/>
        <v>60470.000000000007</v>
      </c>
      <c r="W86" s="12">
        <v>2.0862586066052051</v>
      </c>
      <c r="X86" s="12">
        <v>8569</v>
      </c>
      <c r="Y86" s="12">
        <f t="shared" si="74"/>
        <v>17877.150000000001</v>
      </c>
      <c r="Z86" s="12">
        <v>5.8628450569964654</v>
      </c>
      <c r="AA86" s="12">
        <v>50354</v>
      </c>
      <c r="AB86" s="12">
        <f t="shared" si="31"/>
        <v>295217.7</v>
      </c>
      <c r="AC86" s="12">
        <v>3.6786808669656201</v>
      </c>
      <c r="AD86" s="12">
        <v>107040</v>
      </c>
      <c r="AE86" s="12">
        <f t="shared" si="43"/>
        <v>393766</v>
      </c>
      <c r="AF86" s="12">
        <v>0.54765316159083555</v>
      </c>
      <c r="AG86" s="12">
        <v>1542309</v>
      </c>
      <c r="AH86" s="12">
        <f t="shared" si="66"/>
        <v>844650.4</v>
      </c>
      <c r="AI86" s="12">
        <v>0.75922514317256606</v>
      </c>
      <c r="AJ86" s="12">
        <v>14493</v>
      </c>
      <c r="AK86" s="12">
        <f t="shared" si="81"/>
        <v>11003.45</v>
      </c>
      <c r="AL86" s="12">
        <f t="shared" si="75"/>
        <v>1556802</v>
      </c>
      <c r="AM86" s="12">
        <f t="shared" si="75"/>
        <v>855653.85</v>
      </c>
      <c r="AN86" s="12">
        <v>0.27770834890772605</v>
      </c>
      <c r="AO86" s="12">
        <v>548443</v>
      </c>
      <c r="AP86" s="12">
        <f t="shared" si="83"/>
        <v>152307.20000000001</v>
      </c>
      <c r="AQ86" s="12">
        <v>0.28547259063856117</v>
      </c>
      <c r="AR86" s="12">
        <v>614115</v>
      </c>
      <c r="AS86" s="12">
        <f t="shared" si="70"/>
        <v>175313</v>
      </c>
      <c r="AT86" s="12">
        <v>0.15215102052946675</v>
      </c>
      <c r="AU86" s="12">
        <v>2119831</v>
      </c>
      <c r="AV86" s="12">
        <f t="shared" si="59"/>
        <v>322534.45</v>
      </c>
      <c r="AW86" s="12">
        <v>0.45582272026418347</v>
      </c>
      <c r="AX86" s="12">
        <v>82367</v>
      </c>
      <c r="AY86" s="12">
        <f t="shared" si="65"/>
        <v>37544.75</v>
      </c>
      <c r="AZ86" s="12">
        <v>1.3770725061446754</v>
      </c>
      <c r="BA86" s="12">
        <v>974014</v>
      </c>
      <c r="BB86" s="12">
        <f t="shared" si="62"/>
        <v>1341287.8999999999</v>
      </c>
      <c r="BC86" s="12"/>
      <c r="BD86" s="12"/>
      <c r="BE86" s="12"/>
      <c r="BF86" s="12">
        <f t="shared" si="79"/>
        <v>974014</v>
      </c>
      <c r="BG86" s="12">
        <f t="shared" si="80"/>
        <v>1341287.8999999999</v>
      </c>
      <c r="BH86" s="12"/>
      <c r="BI86" s="12"/>
      <c r="BJ86" s="12"/>
      <c r="BK86" s="12">
        <v>6.07</v>
      </c>
      <c r="BL86" s="12">
        <v>42609</v>
      </c>
      <c r="BM86" s="12">
        <f t="shared" si="37"/>
        <v>258636.63</v>
      </c>
      <c r="BN86" s="12"/>
      <c r="BO86" s="12"/>
      <c r="BP86" s="12"/>
      <c r="BQ86" s="12"/>
      <c r="BR86" s="12"/>
      <c r="BS86" s="12"/>
      <c r="BT86" s="12">
        <f t="shared" si="82"/>
        <v>42609</v>
      </c>
      <c r="BU86" s="12">
        <f t="shared" si="82"/>
        <v>258636.63</v>
      </c>
      <c r="BV86" s="12">
        <v>6722715.4970000014</v>
      </c>
    </row>
    <row r="87" spans="1:74">
      <c r="A87" s="14">
        <v>1734</v>
      </c>
      <c r="B87" s="12"/>
      <c r="C87" s="12"/>
      <c r="D87" s="12"/>
      <c r="E87" s="12">
        <v>10.091714565088003</v>
      </c>
      <c r="F87" s="12">
        <v>117610</v>
      </c>
      <c r="G87" s="12">
        <f t="shared" si="71"/>
        <v>1186886.55</v>
      </c>
      <c r="H87" s="12">
        <v>2.4234000623384979</v>
      </c>
      <c r="I87" s="12">
        <v>198914</v>
      </c>
      <c r="J87" s="12">
        <f t="shared" si="72"/>
        <v>482048.19999999995</v>
      </c>
      <c r="K87" s="12">
        <v>3.6786702138461846</v>
      </c>
      <c r="L87" s="12">
        <v>147723</v>
      </c>
      <c r="M87" s="12">
        <f t="shared" si="40"/>
        <v>543424.19999999995</v>
      </c>
      <c r="N87" s="12">
        <v>0.76434324229363693</v>
      </c>
      <c r="O87" s="12">
        <v>1909753</v>
      </c>
      <c r="P87" s="12">
        <f t="shared" si="68"/>
        <v>1459706.8</v>
      </c>
      <c r="Q87" s="12">
        <v>0.57704762337544313</v>
      </c>
      <c r="R87" s="12">
        <v>220060</v>
      </c>
      <c r="S87" s="12">
        <f t="shared" ref="S87:S89" si="84">R87*Q87</f>
        <v>126985.10000000002</v>
      </c>
      <c r="T87" s="12">
        <v>1.3228795623352769</v>
      </c>
      <c r="U87" s="12">
        <v>50084</v>
      </c>
      <c r="V87" s="12">
        <f t="shared" si="73"/>
        <v>66255.100000000006</v>
      </c>
      <c r="W87" s="12">
        <v>2.3510759629868736</v>
      </c>
      <c r="X87" s="12">
        <v>9294</v>
      </c>
      <c r="Y87" s="12">
        <f t="shared" si="74"/>
        <v>21850.9</v>
      </c>
      <c r="Z87" s="12">
        <v>5.9064498992894929</v>
      </c>
      <c r="AA87" s="12">
        <v>45179</v>
      </c>
      <c r="AB87" s="12">
        <f t="shared" si="31"/>
        <v>266847.5</v>
      </c>
      <c r="AC87" s="12">
        <v>3.6786839696300686</v>
      </c>
      <c r="AD87" s="12">
        <v>92855</v>
      </c>
      <c r="AE87" s="12">
        <f t="shared" si="43"/>
        <v>341584.2</v>
      </c>
      <c r="AF87" s="12">
        <v>0.54841296510740234</v>
      </c>
      <c r="AG87" s="12">
        <v>1434373</v>
      </c>
      <c r="AH87" s="12">
        <f t="shared" si="66"/>
        <v>786628.75</v>
      </c>
      <c r="AI87" s="12">
        <v>0.67683517835178353</v>
      </c>
      <c r="AJ87" s="12">
        <v>40650</v>
      </c>
      <c r="AK87" s="12">
        <f t="shared" si="81"/>
        <v>27513.350000000002</v>
      </c>
      <c r="AL87" s="12">
        <f t="shared" si="75"/>
        <v>1475023</v>
      </c>
      <c r="AM87" s="12">
        <f t="shared" si="75"/>
        <v>814142.1</v>
      </c>
      <c r="AN87" s="12">
        <v>0.25696689293001862</v>
      </c>
      <c r="AO87" s="12">
        <v>1035519</v>
      </c>
      <c r="AP87" s="12">
        <f t="shared" si="83"/>
        <v>266094.09999999998</v>
      </c>
      <c r="AQ87" s="12">
        <v>0.24024636865596108</v>
      </c>
      <c r="AR87" s="12">
        <v>988380.6</v>
      </c>
      <c r="AS87" s="12">
        <f t="shared" si="70"/>
        <v>237454.85</v>
      </c>
      <c r="AT87" s="12">
        <v>0.16591216861790897</v>
      </c>
      <c r="AU87" s="12">
        <v>1569940</v>
      </c>
      <c r="AV87" s="12">
        <f t="shared" si="59"/>
        <v>260472.15000000002</v>
      </c>
      <c r="AW87" s="12">
        <v>0.4401004988262911</v>
      </c>
      <c r="AX87" s="12">
        <v>95424</v>
      </c>
      <c r="AY87" s="12">
        <f t="shared" si="65"/>
        <v>41996.15</v>
      </c>
      <c r="AZ87" s="12">
        <v>1.6358889719009417</v>
      </c>
      <c r="BA87" s="12">
        <v>745541</v>
      </c>
      <c r="BB87" s="12">
        <f t="shared" si="62"/>
        <v>1219622.3</v>
      </c>
      <c r="BC87" s="12"/>
      <c r="BD87" s="12"/>
      <c r="BE87" s="12"/>
      <c r="BF87" s="12">
        <f t="shared" si="79"/>
        <v>745541</v>
      </c>
      <c r="BG87" s="12">
        <f t="shared" si="80"/>
        <v>1219622.3</v>
      </c>
      <c r="BH87" s="12"/>
      <c r="BI87" s="12"/>
      <c r="BJ87" s="12"/>
      <c r="BK87" s="12">
        <v>6.1603259442631559</v>
      </c>
      <c r="BL87" s="12">
        <v>26661</v>
      </c>
      <c r="BM87" s="12">
        <f t="shared" si="37"/>
        <v>164240.45000000001</v>
      </c>
      <c r="BN87" s="12"/>
      <c r="BO87" s="12"/>
      <c r="BP87" s="12"/>
      <c r="BQ87" s="12"/>
      <c r="BR87" s="12"/>
      <c r="BS87" s="12"/>
      <c r="BT87" s="12">
        <f t="shared" si="82"/>
        <v>26661</v>
      </c>
      <c r="BU87" s="12">
        <f t="shared" si="82"/>
        <v>164240.45000000001</v>
      </c>
      <c r="BV87" s="12">
        <v>8027714.4199999999</v>
      </c>
    </row>
    <row r="88" spans="1:74">
      <c r="A88" s="14">
        <v>1735</v>
      </c>
      <c r="B88" s="12"/>
      <c r="C88" s="12"/>
      <c r="D88" s="12"/>
      <c r="E88" s="12">
        <v>10.215381520518958</v>
      </c>
      <c r="F88" s="12">
        <v>100663</v>
      </c>
      <c r="G88" s="12">
        <f t="shared" si="71"/>
        <v>1028310.95</v>
      </c>
      <c r="H88" s="12">
        <v>2.4215724479983805</v>
      </c>
      <c r="I88" s="12">
        <v>177831</v>
      </c>
      <c r="J88" s="12">
        <f t="shared" si="72"/>
        <v>430630.64999999997</v>
      </c>
      <c r="K88" s="12">
        <v>3.6786875731761479</v>
      </c>
      <c r="L88" s="12">
        <v>198152</v>
      </c>
      <c r="M88" s="12">
        <f t="shared" si="40"/>
        <v>728939.3</v>
      </c>
      <c r="N88" s="12">
        <v>0.7524190793501504</v>
      </c>
      <c r="O88" s="12">
        <v>1352436</v>
      </c>
      <c r="P88" s="12">
        <f t="shared" si="68"/>
        <v>1017598.65</v>
      </c>
      <c r="Q88" s="12">
        <v>0.58032137757769164</v>
      </c>
      <c r="R88" s="12">
        <v>256334</v>
      </c>
      <c r="S88" s="12">
        <f t="shared" si="84"/>
        <v>148756.1</v>
      </c>
      <c r="T88" s="12">
        <v>1.2196306682318159</v>
      </c>
      <c r="U88" s="12">
        <v>46002</v>
      </c>
      <c r="V88" s="12">
        <f t="shared" si="73"/>
        <v>56105.45</v>
      </c>
      <c r="W88" s="12">
        <v>2.6994499083180532</v>
      </c>
      <c r="X88" s="12">
        <v>5999</v>
      </c>
      <c r="Y88" s="12">
        <f t="shared" si="74"/>
        <v>16194.000000000002</v>
      </c>
      <c r="Z88" s="12">
        <v>6.0845894736842103</v>
      </c>
      <c r="AA88" s="12">
        <v>40375</v>
      </c>
      <c r="AB88" s="12">
        <f t="shared" si="31"/>
        <v>245665.3</v>
      </c>
      <c r="AC88" s="12">
        <v>3.6790825287793529</v>
      </c>
      <c r="AD88" s="12">
        <v>89387</v>
      </c>
      <c r="AE88" s="12">
        <f t="shared" si="43"/>
        <v>328862.15000000002</v>
      </c>
      <c r="AF88" s="12">
        <v>0.54944607599652306</v>
      </c>
      <c r="AG88" s="12">
        <v>1610600</v>
      </c>
      <c r="AH88" s="12">
        <f t="shared" si="66"/>
        <v>884937.85000000009</v>
      </c>
      <c r="AI88" s="12">
        <v>0.69725756290641783</v>
      </c>
      <c r="AJ88" s="12">
        <v>28296</v>
      </c>
      <c r="AK88" s="12">
        <f t="shared" si="81"/>
        <v>19729.599999999999</v>
      </c>
      <c r="AL88" s="12">
        <f t="shared" si="75"/>
        <v>1638896</v>
      </c>
      <c r="AM88" s="12">
        <f t="shared" si="75"/>
        <v>904667.45000000007</v>
      </c>
      <c r="AN88" s="12">
        <v>0.22886136421653666</v>
      </c>
      <c r="AO88" s="12">
        <v>959745</v>
      </c>
      <c r="AP88" s="12">
        <f t="shared" si="83"/>
        <v>219648.55</v>
      </c>
      <c r="AQ88" s="12">
        <v>0.28270514315641398</v>
      </c>
      <c r="AR88" s="12">
        <v>656834</v>
      </c>
      <c r="AS88" s="12">
        <f t="shared" si="70"/>
        <v>185690.35000000003</v>
      </c>
      <c r="AT88" s="12">
        <v>0.14398099925161167</v>
      </c>
      <c r="AU88" s="12">
        <v>913964</v>
      </c>
      <c r="AV88" s="12">
        <f t="shared" si="59"/>
        <v>131593.45000000001</v>
      </c>
      <c r="AW88" s="12">
        <v>0.41319852915278354</v>
      </c>
      <c r="AX88" s="12">
        <v>141959</v>
      </c>
      <c r="AY88" s="12">
        <f t="shared" si="65"/>
        <v>58657.25</v>
      </c>
      <c r="AZ88" s="12">
        <v>1.7522479690334651</v>
      </c>
      <c r="BA88" s="12">
        <v>701144</v>
      </c>
      <c r="BB88" s="12">
        <f t="shared" si="62"/>
        <v>1228578.1499999999</v>
      </c>
      <c r="BC88" s="12"/>
      <c r="BD88" s="12"/>
      <c r="BE88" s="12"/>
      <c r="BF88" s="12">
        <f t="shared" si="79"/>
        <v>701144</v>
      </c>
      <c r="BG88" s="12">
        <f t="shared" si="80"/>
        <v>1228578.1499999999</v>
      </c>
      <c r="BH88" s="12"/>
      <c r="BI88" s="12"/>
      <c r="BJ88" s="12"/>
      <c r="BK88" s="12">
        <v>5.5892351559879234</v>
      </c>
      <c r="BL88" s="12">
        <v>29810</v>
      </c>
      <c r="BM88" s="12">
        <f t="shared" si="37"/>
        <v>166615.1</v>
      </c>
      <c r="BN88" s="12"/>
      <c r="BO88" s="12"/>
      <c r="BP88" s="12"/>
      <c r="BQ88" s="12"/>
      <c r="BR88" s="12"/>
      <c r="BS88" s="12"/>
      <c r="BT88" s="12">
        <f t="shared" si="82"/>
        <v>29810</v>
      </c>
      <c r="BU88" s="12">
        <f t="shared" si="82"/>
        <v>166615.1</v>
      </c>
      <c r="BV88" s="12">
        <v>7217037.8999999976</v>
      </c>
    </row>
    <row r="89" spans="1:74">
      <c r="A89" s="14">
        <v>1736</v>
      </c>
      <c r="B89" s="12"/>
      <c r="C89" s="12"/>
      <c r="D89" s="12"/>
      <c r="E89" s="12">
        <v>8.5958444374041019</v>
      </c>
      <c r="F89" s="12">
        <v>160977</v>
      </c>
      <c r="G89" s="12">
        <f t="shared" si="71"/>
        <v>1383733.25</v>
      </c>
      <c r="H89" s="12">
        <v>2.5891510447499395</v>
      </c>
      <c r="I89" s="12">
        <v>228045</v>
      </c>
      <c r="J89" s="12">
        <f t="shared" si="72"/>
        <v>590442.94999999995</v>
      </c>
      <c r="K89" s="12">
        <v>3.6785988241961429</v>
      </c>
      <c r="L89" s="12">
        <v>174689</v>
      </c>
      <c r="M89" s="12">
        <f t="shared" si="40"/>
        <v>642610.75</v>
      </c>
      <c r="N89" s="12">
        <v>0.62336160997701029</v>
      </c>
      <c r="O89" s="12">
        <v>2383239</v>
      </c>
      <c r="P89" s="12">
        <f t="shared" si="68"/>
        <v>1485619.7</v>
      </c>
      <c r="Q89" s="12">
        <v>0.55868466506458392</v>
      </c>
      <c r="R89" s="12">
        <v>133160</v>
      </c>
      <c r="S89" s="12">
        <f t="shared" si="84"/>
        <v>74394.45</v>
      </c>
      <c r="T89" s="12">
        <v>1.0328378836475529</v>
      </c>
      <c r="U89" s="12">
        <v>76698</v>
      </c>
      <c r="V89" s="12">
        <f t="shared" si="73"/>
        <v>79216.60000000002</v>
      </c>
      <c r="W89" s="12">
        <v>2.6294755504246723</v>
      </c>
      <c r="X89" s="12">
        <v>12127</v>
      </c>
      <c r="Y89" s="12">
        <f t="shared" si="74"/>
        <v>31887.65</v>
      </c>
      <c r="Z89" s="12">
        <v>6.1507849422114074</v>
      </c>
      <c r="AA89" s="12">
        <v>42742</v>
      </c>
      <c r="AB89" s="12">
        <f t="shared" si="31"/>
        <v>262896.84999999998</v>
      </c>
      <c r="AC89" s="12">
        <v>3.6786814694072278</v>
      </c>
      <c r="AD89" s="12">
        <v>100612</v>
      </c>
      <c r="AE89" s="12">
        <f t="shared" si="43"/>
        <v>370119.5</v>
      </c>
      <c r="AF89" s="12">
        <v>0.5101709378924334</v>
      </c>
      <c r="AG89" s="12">
        <v>1763038</v>
      </c>
      <c r="AH89" s="12">
        <f t="shared" si="66"/>
        <v>899450.75</v>
      </c>
      <c r="AI89" s="12">
        <v>0.70045083609603265</v>
      </c>
      <c r="AJ89" s="12">
        <v>54898</v>
      </c>
      <c r="AK89" s="12">
        <f t="shared" si="81"/>
        <v>38453.35</v>
      </c>
      <c r="AL89" s="12">
        <f t="shared" si="75"/>
        <v>1817936</v>
      </c>
      <c r="AM89" s="12">
        <f t="shared" si="75"/>
        <v>937904.1</v>
      </c>
      <c r="AN89" s="12">
        <v>0.28820815866121186</v>
      </c>
      <c r="AO89" s="12">
        <v>296985</v>
      </c>
      <c r="AP89" s="12">
        <f t="shared" si="83"/>
        <v>85593.5</v>
      </c>
      <c r="AQ89" s="12">
        <v>0.25673017234457951</v>
      </c>
      <c r="AR89" s="12">
        <v>1021326</v>
      </c>
      <c r="AS89" s="12">
        <f t="shared" si="70"/>
        <v>262205.2</v>
      </c>
      <c r="AT89" s="12">
        <v>0.13335392703569202</v>
      </c>
      <c r="AU89" s="12">
        <v>1645325</v>
      </c>
      <c r="AV89" s="12">
        <f t="shared" si="59"/>
        <v>219410.54999999996</v>
      </c>
      <c r="AW89" s="12">
        <v>0.40819249897086146</v>
      </c>
      <c r="AX89" s="12">
        <v>89881</v>
      </c>
      <c r="AY89" s="12">
        <f t="shared" si="65"/>
        <v>36688.75</v>
      </c>
      <c r="AZ89" s="12">
        <v>1.680666955233429</v>
      </c>
      <c r="BA89" s="12">
        <v>628393</v>
      </c>
      <c r="BB89" s="12">
        <f t="shared" si="62"/>
        <v>1056119.3500000001</v>
      </c>
      <c r="BC89" s="12"/>
      <c r="BD89" s="12"/>
      <c r="BE89" s="12"/>
      <c r="BF89" s="12">
        <f t="shared" si="79"/>
        <v>628393</v>
      </c>
      <c r="BG89" s="12">
        <f t="shared" si="80"/>
        <v>1056119.3500000001</v>
      </c>
      <c r="BH89" s="12"/>
      <c r="BI89" s="12"/>
      <c r="BJ89" s="12"/>
      <c r="BK89" s="12">
        <v>5.1617192060712203</v>
      </c>
      <c r="BL89" s="12">
        <v>44538</v>
      </c>
      <c r="BM89" s="12">
        <f t="shared" si="37"/>
        <v>229892.65</v>
      </c>
      <c r="BN89" s="12">
        <v>6.1681506849315069</v>
      </c>
      <c r="BO89" s="12">
        <v>146</v>
      </c>
      <c r="BP89" s="12">
        <f>BO89*BN89</f>
        <v>900.55</v>
      </c>
      <c r="BQ89" s="12"/>
      <c r="BR89" s="12"/>
      <c r="BS89" s="12"/>
      <c r="BT89" s="12">
        <f t="shared" si="82"/>
        <v>44684</v>
      </c>
      <c r="BU89" s="12">
        <f t="shared" si="82"/>
        <v>230793.19999999998</v>
      </c>
      <c r="BV89" s="12">
        <v>8508037.7999999989</v>
      </c>
    </row>
    <row r="90" spans="1:74">
      <c r="A90" s="14">
        <v>1737</v>
      </c>
      <c r="B90" s="12"/>
      <c r="C90" s="12"/>
      <c r="D90" s="12"/>
      <c r="E90" s="12">
        <v>8.7482601910445705</v>
      </c>
      <c r="F90" s="12">
        <v>174933</v>
      </c>
      <c r="G90" s="12">
        <f t="shared" si="71"/>
        <v>1530359.4</v>
      </c>
      <c r="H90" s="12">
        <v>2.4672917728178079</v>
      </c>
      <c r="I90" s="12">
        <v>302242</v>
      </c>
      <c r="J90" s="12">
        <f t="shared" si="72"/>
        <v>745719.19999999984</v>
      </c>
      <c r="K90" s="12">
        <v>3.6786855392555267</v>
      </c>
      <c r="L90" s="12">
        <v>196864</v>
      </c>
      <c r="M90" s="12">
        <f t="shared" si="40"/>
        <v>724200.75</v>
      </c>
      <c r="N90" s="12">
        <v>0.54394619720131432</v>
      </c>
      <c r="O90" s="12">
        <v>1948486</v>
      </c>
      <c r="P90" s="12">
        <f t="shared" si="68"/>
        <v>1059871.55</v>
      </c>
      <c r="Q90" s="12"/>
      <c r="R90" s="12"/>
      <c r="S90" s="12"/>
      <c r="T90" s="12">
        <v>1.0674047960406152</v>
      </c>
      <c r="U90" s="12">
        <v>50917</v>
      </c>
      <c r="V90" s="12">
        <f t="shared" si="73"/>
        <v>54349.05</v>
      </c>
      <c r="W90" s="12">
        <v>2.9956048155933499</v>
      </c>
      <c r="X90" s="12">
        <v>10466</v>
      </c>
      <c r="Y90" s="12">
        <f t="shared" si="74"/>
        <v>31352</v>
      </c>
      <c r="Z90" s="12">
        <v>6.0521955649587831</v>
      </c>
      <c r="AA90" s="12">
        <v>50101</v>
      </c>
      <c r="AB90" s="12">
        <f t="shared" si="31"/>
        <v>303221.05</v>
      </c>
      <c r="AC90" s="12">
        <v>3.6786670119109268</v>
      </c>
      <c r="AD90" s="12">
        <v>96550</v>
      </c>
      <c r="AE90" s="12">
        <f t="shared" si="43"/>
        <v>355175.3</v>
      </c>
      <c r="AF90" s="12">
        <v>0.5113792519365481</v>
      </c>
      <c r="AG90" s="12">
        <v>1759316</v>
      </c>
      <c r="AH90" s="12">
        <f t="shared" si="66"/>
        <v>899677.70000000007</v>
      </c>
      <c r="AI90" s="12">
        <v>0.67652540990292842</v>
      </c>
      <c r="AJ90" s="12">
        <v>49036</v>
      </c>
      <c r="AK90" s="12">
        <f t="shared" si="81"/>
        <v>33174.1</v>
      </c>
      <c r="AL90" s="12">
        <f t="shared" si="75"/>
        <v>1808352</v>
      </c>
      <c r="AM90" s="12">
        <f t="shared" si="75"/>
        <v>932851.8</v>
      </c>
      <c r="AN90" s="12">
        <v>0.23307663944375484</v>
      </c>
      <c r="AO90" s="12">
        <v>436642</v>
      </c>
      <c r="AP90" s="12">
        <f t="shared" si="83"/>
        <v>101771.05</v>
      </c>
      <c r="AQ90" s="12">
        <v>0.24613115249696382</v>
      </c>
      <c r="AR90" s="12">
        <v>1151118</v>
      </c>
      <c r="AS90" s="12">
        <f t="shared" si="70"/>
        <v>283326</v>
      </c>
      <c r="AT90" s="12">
        <v>0.12324468519572945</v>
      </c>
      <c r="AU90" s="12">
        <v>844763</v>
      </c>
      <c r="AV90" s="12">
        <f t="shared" si="59"/>
        <v>104112.55</v>
      </c>
      <c r="AW90" s="12">
        <v>0.51663269465960049</v>
      </c>
      <c r="AX90" s="12">
        <v>24530</v>
      </c>
      <c r="AY90" s="12">
        <f t="shared" si="65"/>
        <v>12673</v>
      </c>
      <c r="AZ90" s="12">
        <v>1.5502668868414007</v>
      </c>
      <c r="BA90" s="12">
        <v>422089</v>
      </c>
      <c r="BB90" s="12">
        <f t="shared" si="62"/>
        <v>654350.6</v>
      </c>
      <c r="BC90" s="12"/>
      <c r="BD90" s="12"/>
      <c r="BE90" s="12"/>
      <c r="BF90" s="12">
        <f t="shared" si="79"/>
        <v>422089</v>
      </c>
      <c r="BG90" s="12">
        <f t="shared" si="80"/>
        <v>654350.6</v>
      </c>
      <c r="BH90" s="12"/>
      <c r="BI90" s="12"/>
      <c r="BJ90" s="12"/>
      <c r="BK90" s="12">
        <v>6.1218149456030302</v>
      </c>
      <c r="BL90" s="12">
        <v>10506.1</v>
      </c>
      <c r="BM90" s="12">
        <f t="shared" si="37"/>
        <v>64316.399999999994</v>
      </c>
      <c r="BN90" s="12"/>
      <c r="BO90" s="12"/>
      <c r="BP90" s="12"/>
      <c r="BQ90" s="12"/>
      <c r="BR90" s="12"/>
      <c r="BS90" s="12"/>
      <c r="BT90" s="12">
        <f t="shared" si="82"/>
        <v>10506.1</v>
      </c>
      <c r="BU90" s="12">
        <f t="shared" si="82"/>
        <v>64316.399999999994</v>
      </c>
      <c r="BV90" s="12">
        <v>7598357.9500000002</v>
      </c>
    </row>
    <row r="91" spans="1:74">
      <c r="A91" s="14">
        <v>1738</v>
      </c>
      <c r="B91" s="12"/>
      <c r="C91" s="12"/>
      <c r="D91" s="12"/>
      <c r="E91" s="12">
        <v>8.299833469362925</v>
      </c>
      <c r="F91" s="12">
        <v>197261</v>
      </c>
      <c r="G91" s="12">
        <f t="shared" si="71"/>
        <v>1637233.45</v>
      </c>
      <c r="H91" s="12">
        <v>2.3653586819259389</v>
      </c>
      <c r="I91" s="12">
        <v>303291</v>
      </c>
      <c r="J91" s="12">
        <f t="shared" si="72"/>
        <v>717391.99999999988</v>
      </c>
      <c r="K91" s="12">
        <v>3.6786820781696856</v>
      </c>
      <c r="L91" s="12">
        <v>151056</v>
      </c>
      <c r="M91" s="12">
        <f t="shared" si="40"/>
        <v>555687</v>
      </c>
      <c r="N91" s="12">
        <v>0.39675375004964997</v>
      </c>
      <c r="O91" s="12">
        <v>1863042</v>
      </c>
      <c r="P91" s="12">
        <f t="shared" si="68"/>
        <v>739168.9</v>
      </c>
      <c r="Q91" s="12">
        <v>0.61096849593495939</v>
      </c>
      <c r="R91" s="12">
        <v>49200</v>
      </c>
      <c r="S91" s="12">
        <f>R91*Q91</f>
        <v>30059.65</v>
      </c>
      <c r="T91" s="12">
        <v>1.0890651921009615</v>
      </c>
      <c r="U91" s="12">
        <v>67907</v>
      </c>
      <c r="V91" s="12">
        <f t="shared" si="73"/>
        <v>73955.149999999994</v>
      </c>
      <c r="W91" s="12">
        <v>3.0408734602463605</v>
      </c>
      <c r="X91" s="12">
        <v>7144</v>
      </c>
      <c r="Y91" s="12">
        <f t="shared" si="74"/>
        <v>21724</v>
      </c>
      <c r="Z91" s="12">
        <v>5.88086015549269</v>
      </c>
      <c r="AA91" s="12">
        <v>50549</v>
      </c>
      <c r="AB91" s="12">
        <f t="shared" ref="AB91:AB107" si="85">AA91*Z91</f>
        <v>297271.59999999998</v>
      </c>
      <c r="AC91" s="12">
        <v>3.6786864110874355</v>
      </c>
      <c r="AD91" s="12">
        <v>55847</v>
      </c>
      <c r="AE91" s="12">
        <f t="shared" si="43"/>
        <v>205443.6</v>
      </c>
      <c r="AF91" s="12">
        <v>0.49767165086821574</v>
      </c>
      <c r="AG91" s="12">
        <v>1621256</v>
      </c>
      <c r="AH91" s="12">
        <f t="shared" si="66"/>
        <v>806853.15</v>
      </c>
      <c r="AI91" s="12">
        <v>0.68150182431637174</v>
      </c>
      <c r="AJ91" s="12">
        <v>25489</v>
      </c>
      <c r="AK91" s="12">
        <f t="shared" si="81"/>
        <v>17370.8</v>
      </c>
      <c r="AL91" s="12">
        <f t="shared" si="75"/>
        <v>1646745</v>
      </c>
      <c r="AM91" s="12">
        <f t="shared" si="75"/>
        <v>824223.95000000007</v>
      </c>
      <c r="AN91" s="12">
        <v>0.31535663488699156</v>
      </c>
      <c r="AO91" s="12">
        <v>250999</v>
      </c>
      <c r="AP91" s="12">
        <f t="shared" si="83"/>
        <v>79154.2</v>
      </c>
      <c r="AQ91" s="12">
        <v>0.26146540460941026</v>
      </c>
      <c r="AR91" s="12">
        <v>1047813</v>
      </c>
      <c r="AS91" s="12">
        <f t="shared" si="70"/>
        <v>273966.84999999998</v>
      </c>
      <c r="AT91" s="12">
        <v>0.15160536757233589</v>
      </c>
      <c r="AU91" s="12">
        <v>1327453</v>
      </c>
      <c r="AV91" s="12">
        <f t="shared" si="59"/>
        <v>201249</v>
      </c>
      <c r="AW91" s="12">
        <v>0.47347319943712424</v>
      </c>
      <c r="AX91" s="12">
        <v>39085</v>
      </c>
      <c r="AY91" s="12">
        <f t="shared" si="65"/>
        <v>18505.7</v>
      </c>
      <c r="AZ91" s="12">
        <v>1.5690622874906901</v>
      </c>
      <c r="BA91" s="12">
        <v>370572</v>
      </c>
      <c r="BB91" s="12">
        <f t="shared" si="62"/>
        <v>581450.55000000005</v>
      </c>
      <c r="BC91" s="12"/>
      <c r="BD91" s="12"/>
      <c r="BE91" s="12"/>
      <c r="BF91" s="12">
        <f t="shared" si="79"/>
        <v>370572</v>
      </c>
      <c r="BG91" s="12">
        <f t="shared" si="80"/>
        <v>581450.55000000005</v>
      </c>
      <c r="BH91" s="12"/>
      <c r="BI91" s="12"/>
      <c r="BJ91" s="12"/>
      <c r="BK91" s="12">
        <v>5.947649685681597</v>
      </c>
      <c r="BL91" s="12">
        <v>40643.5</v>
      </c>
      <c r="BM91" s="12">
        <f t="shared" si="37"/>
        <v>241733.3</v>
      </c>
      <c r="BN91" s="12"/>
      <c r="BO91" s="12"/>
      <c r="BP91" s="12"/>
      <c r="BQ91" s="12"/>
      <c r="BR91" s="12"/>
      <c r="BS91" s="12"/>
      <c r="BT91" s="12">
        <f t="shared" si="82"/>
        <v>40643.5</v>
      </c>
      <c r="BU91" s="12">
        <f t="shared" si="82"/>
        <v>241733.3</v>
      </c>
      <c r="BV91" s="12">
        <v>7107188.0499999989</v>
      </c>
    </row>
    <row r="92" spans="1:74">
      <c r="A92" s="14">
        <v>1739</v>
      </c>
      <c r="B92" s="12"/>
      <c r="C92" s="12"/>
      <c r="D92" s="12"/>
      <c r="E92" s="12">
        <v>8.4835750706186239</v>
      </c>
      <c r="F92" s="12">
        <v>223383</v>
      </c>
      <c r="G92" s="12">
        <f t="shared" si="71"/>
        <v>1895086.45</v>
      </c>
      <c r="H92" s="12">
        <v>2.167233930911046</v>
      </c>
      <c r="I92" s="12">
        <v>310643</v>
      </c>
      <c r="J92" s="12">
        <f t="shared" si="72"/>
        <v>673236.05</v>
      </c>
      <c r="K92" s="12">
        <v>3.6786960733741805</v>
      </c>
      <c r="L92" s="12">
        <v>158966</v>
      </c>
      <c r="M92" s="12">
        <f t="shared" si="40"/>
        <v>584787.6</v>
      </c>
      <c r="N92" s="12">
        <v>0.4267909934335864</v>
      </c>
      <c r="O92" s="12">
        <v>3097429</v>
      </c>
      <c r="P92" s="12">
        <f t="shared" si="68"/>
        <v>1321954.8</v>
      </c>
      <c r="Q92" s="12"/>
      <c r="R92" s="12"/>
      <c r="S92" s="12"/>
      <c r="T92" s="12">
        <v>1.0334854877700868</v>
      </c>
      <c r="U92" s="12">
        <v>66599</v>
      </c>
      <c r="V92" s="12">
        <f t="shared" si="73"/>
        <v>68829.100000000006</v>
      </c>
      <c r="W92" s="12">
        <v>3.0661538461538465</v>
      </c>
      <c r="X92" s="12">
        <v>6045</v>
      </c>
      <c r="Y92" s="12">
        <f t="shared" si="74"/>
        <v>18534.900000000001</v>
      </c>
      <c r="Z92" s="12">
        <v>5.9309156612231195</v>
      </c>
      <c r="AA92" s="12">
        <v>50641</v>
      </c>
      <c r="AB92" s="12">
        <f t="shared" si="85"/>
        <v>300347.5</v>
      </c>
      <c r="AC92" s="12">
        <v>3.678682724187186</v>
      </c>
      <c r="AD92" s="12">
        <v>76309</v>
      </c>
      <c r="AE92" s="12">
        <f t="shared" si="43"/>
        <v>280716.59999999998</v>
      </c>
      <c r="AF92" s="12">
        <v>0.49041380993537931</v>
      </c>
      <c r="AG92" s="12">
        <v>1786424</v>
      </c>
      <c r="AH92" s="12">
        <f t="shared" si="66"/>
        <v>876087</v>
      </c>
      <c r="AI92" s="12">
        <v>0.78316217484230832</v>
      </c>
      <c r="AJ92" s="12">
        <v>19183</v>
      </c>
      <c r="AK92" s="12">
        <f t="shared" si="81"/>
        <v>15023.400000000001</v>
      </c>
      <c r="AL92" s="12">
        <f t="shared" si="75"/>
        <v>1805607</v>
      </c>
      <c r="AM92" s="12">
        <f t="shared" si="75"/>
        <v>891110.40000000002</v>
      </c>
      <c r="AN92" s="12">
        <v>0.31354477627262012</v>
      </c>
      <c r="AO92" s="12">
        <v>487066</v>
      </c>
      <c r="AP92" s="12">
        <f t="shared" si="83"/>
        <v>152717</v>
      </c>
      <c r="AQ92" s="12">
        <v>0.2174795985295688</v>
      </c>
      <c r="AR92" s="12">
        <v>1311180</v>
      </c>
      <c r="AS92" s="12">
        <f t="shared" si="70"/>
        <v>285154.90000000002</v>
      </c>
      <c r="AT92" s="12">
        <v>0.1582478343868465</v>
      </c>
      <c r="AU92" s="12">
        <v>1588811</v>
      </c>
      <c r="AV92" s="12">
        <f t="shared" si="59"/>
        <v>251425.89999999997</v>
      </c>
      <c r="AW92" s="12">
        <v>0.49464316423043847</v>
      </c>
      <c r="AX92" s="12">
        <v>34890</v>
      </c>
      <c r="AY92" s="12">
        <f t="shared" si="65"/>
        <v>17258.099999999999</v>
      </c>
      <c r="AZ92" s="12">
        <v>1.537593007802627</v>
      </c>
      <c r="BA92" s="12">
        <v>613255</v>
      </c>
      <c r="BB92" s="12">
        <f t="shared" si="62"/>
        <v>942936.6</v>
      </c>
      <c r="BC92" s="12"/>
      <c r="BD92" s="12"/>
      <c r="BE92" s="12"/>
      <c r="BF92" s="12">
        <f t="shared" si="79"/>
        <v>613255</v>
      </c>
      <c r="BG92" s="12">
        <f t="shared" si="80"/>
        <v>942936.6</v>
      </c>
      <c r="BH92" s="12"/>
      <c r="BI92" s="12"/>
      <c r="BJ92" s="12"/>
      <c r="BK92" s="12">
        <v>6.1022175272252568</v>
      </c>
      <c r="BL92" s="12">
        <v>58218</v>
      </c>
      <c r="BM92" s="12">
        <f t="shared" si="37"/>
        <v>355258.9</v>
      </c>
      <c r="BN92" s="12">
        <v>11.312580250687862</v>
      </c>
      <c r="BO92" s="12">
        <v>3271</v>
      </c>
      <c r="BP92" s="12">
        <f>BO92*BN92</f>
        <v>37003.449999999997</v>
      </c>
      <c r="BQ92" s="12"/>
      <c r="BR92" s="12"/>
      <c r="BS92" s="12"/>
      <c r="BT92" s="12">
        <f t="shared" si="82"/>
        <v>61489</v>
      </c>
      <c r="BU92" s="12">
        <f t="shared" si="82"/>
        <v>392262.35000000003</v>
      </c>
      <c r="BV92" s="12">
        <v>8923130.0999999996</v>
      </c>
    </row>
    <row r="93" spans="1:74">
      <c r="A93" s="14">
        <v>1740</v>
      </c>
      <c r="B93" s="12"/>
      <c r="C93" s="12"/>
      <c r="D93" s="12"/>
      <c r="E93" s="12">
        <v>8.4426252276568707</v>
      </c>
      <c r="F93" s="12">
        <v>190802.5</v>
      </c>
      <c r="G93" s="12">
        <f t="shared" si="71"/>
        <v>1610874</v>
      </c>
      <c r="H93" s="12">
        <v>2.2596250362302257</v>
      </c>
      <c r="I93" s="12">
        <v>196659</v>
      </c>
      <c r="J93" s="12">
        <f t="shared" si="72"/>
        <v>444375.6</v>
      </c>
      <c r="K93" s="12">
        <v>3.6786856177207961</v>
      </c>
      <c r="L93" s="12">
        <v>252088</v>
      </c>
      <c r="M93" s="12">
        <f t="shared" si="40"/>
        <v>927352.5</v>
      </c>
      <c r="N93" s="12">
        <v>0.50815391833075541</v>
      </c>
      <c r="O93" s="12">
        <v>1506981</v>
      </c>
      <c r="P93" s="12">
        <f t="shared" si="68"/>
        <v>765778.30000000016</v>
      </c>
      <c r="Q93" s="12">
        <v>0.57477225672877852</v>
      </c>
      <c r="R93" s="12">
        <v>4830</v>
      </c>
      <c r="S93" s="12">
        <f t="shared" ref="S93:S95" si="86">R93*Q93</f>
        <v>2776.15</v>
      </c>
      <c r="T93" s="12">
        <v>0.95508017707820947</v>
      </c>
      <c r="U93" s="12">
        <v>50825</v>
      </c>
      <c r="V93" s="12">
        <f t="shared" si="73"/>
        <v>48541.95</v>
      </c>
      <c r="W93" s="12">
        <v>2.9989266138855055</v>
      </c>
      <c r="X93" s="12">
        <v>13136</v>
      </c>
      <c r="Y93" s="12">
        <f t="shared" si="74"/>
        <v>39393.9</v>
      </c>
      <c r="Z93" s="12">
        <v>5.93091042011892</v>
      </c>
      <c r="AA93" s="12">
        <v>51295</v>
      </c>
      <c r="AB93" s="12">
        <f t="shared" si="85"/>
        <v>304226.05</v>
      </c>
      <c r="AC93" s="12">
        <v>3.6786833096499159</v>
      </c>
      <c r="AD93" s="12">
        <v>123856</v>
      </c>
      <c r="AE93" s="12">
        <f t="shared" si="43"/>
        <v>455627</v>
      </c>
      <c r="AF93" s="12">
        <v>0.60599457820318892</v>
      </c>
      <c r="AG93" s="12">
        <v>1548933</v>
      </c>
      <c r="AH93" s="12">
        <f t="shared" si="66"/>
        <v>938645</v>
      </c>
      <c r="AI93" s="12">
        <v>0.83607689747003999</v>
      </c>
      <c r="AJ93" s="12">
        <v>18024</v>
      </c>
      <c r="AK93" s="12">
        <f t="shared" si="81"/>
        <v>15069.45</v>
      </c>
      <c r="AL93" s="12">
        <f t="shared" si="75"/>
        <v>1566957</v>
      </c>
      <c r="AM93" s="12">
        <f t="shared" si="75"/>
        <v>953714.45</v>
      </c>
      <c r="AN93" s="12">
        <v>0.22963603662973489</v>
      </c>
      <c r="AO93" s="12">
        <v>364185</v>
      </c>
      <c r="AP93" s="12">
        <f t="shared" si="83"/>
        <v>83630</v>
      </c>
      <c r="AQ93" s="12">
        <v>0.33199475401344819</v>
      </c>
      <c r="AR93" s="12">
        <v>633246</v>
      </c>
      <c r="AS93" s="12">
        <f t="shared" si="70"/>
        <v>210234.35</v>
      </c>
      <c r="AT93" s="12">
        <v>0.17083586199645459</v>
      </c>
      <c r="AU93" s="12">
        <v>1293503</v>
      </c>
      <c r="AV93" s="12">
        <f t="shared" si="59"/>
        <v>220976.7</v>
      </c>
      <c r="AW93" s="12">
        <v>0.57229241877256321</v>
      </c>
      <c r="AX93" s="12">
        <v>1662</v>
      </c>
      <c r="AY93" s="12">
        <f t="shared" si="65"/>
        <v>951.15000000000009</v>
      </c>
      <c r="AZ93" s="12">
        <v>2.5485018821083649</v>
      </c>
      <c r="BA93" s="12">
        <v>396364</v>
      </c>
      <c r="BB93" s="12">
        <f t="shared" si="62"/>
        <v>1010134.3999999999</v>
      </c>
      <c r="BC93" s="12"/>
      <c r="BD93" s="12"/>
      <c r="BE93" s="12"/>
      <c r="BF93" s="12">
        <f t="shared" si="79"/>
        <v>396364</v>
      </c>
      <c r="BG93" s="12">
        <f t="shared" si="80"/>
        <v>1010134.3999999999</v>
      </c>
      <c r="BH93" s="12"/>
      <c r="BI93" s="12"/>
      <c r="BJ93" s="12"/>
      <c r="BK93" s="12">
        <v>6.7370066246181928</v>
      </c>
      <c r="BL93" s="12">
        <v>12604.5</v>
      </c>
      <c r="BM93" s="12">
        <f t="shared" si="37"/>
        <v>84916.6</v>
      </c>
      <c r="BN93" s="12"/>
      <c r="BO93" s="12"/>
      <c r="BP93" s="12"/>
      <c r="BQ93" s="12"/>
      <c r="BR93" s="12"/>
      <c r="BS93" s="12"/>
      <c r="BT93" s="12">
        <f t="shared" si="82"/>
        <v>12604.5</v>
      </c>
      <c r="BU93" s="12">
        <f t="shared" si="82"/>
        <v>84916.6</v>
      </c>
      <c r="BV93" s="12">
        <v>7636948.8499999996</v>
      </c>
    </row>
    <row r="94" spans="1:74">
      <c r="A94" s="14">
        <v>1741</v>
      </c>
      <c r="B94" s="12"/>
      <c r="C94" s="12"/>
      <c r="D94" s="12"/>
      <c r="E94" s="12">
        <v>8.3475738786460258</v>
      </c>
      <c r="F94" s="12">
        <v>146118</v>
      </c>
      <c r="G94" s="12">
        <f t="shared" si="71"/>
        <v>1219730.8</v>
      </c>
      <c r="H94" s="12">
        <v>2.1525450460730169</v>
      </c>
      <c r="I94" s="12">
        <v>197187</v>
      </c>
      <c r="J94" s="12">
        <f t="shared" si="72"/>
        <v>424453.89999999997</v>
      </c>
      <c r="K94" s="12">
        <v>3.6786929938789577</v>
      </c>
      <c r="L94" s="12">
        <v>143603</v>
      </c>
      <c r="M94" s="12">
        <f t="shared" si="40"/>
        <v>528271.35</v>
      </c>
      <c r="N94" s="12">
        <v>0.50730390396620839</v>
      </c>
      <c r="O94" s="12">
        <v>1879755</v>
      </c>
      <c r="P94" s="12">
        <f t="shared" si="68"/>
        <v>953607.05</v>
      </c>
      <c r="Q94" s="12">
        <v>0.54804964539007095</v>
      </c>
      <c r="R94" s="12">
        <v>2820</v>
      </c>
      <c r="S94" s="12">
        <f t="shared" si="86"/>
        <v>1545.5</v>
      </c>
      <c r="T94" s="12">
        <v>1.0402731910987935</v>
      </c>
      <c r="U94" s="12">
        <v>55565.5</v>
      </c>
      <c r="V94" s="12">
        <f t="shared" si="73"/>
        <v>57803.30000000001</v>
      </c>
      <c r="W94" s="12">
        <v>3.4082472278225806</v>
      </c>
      <c r="X94" s="12">
        <v>7936</v>
      </c>
      <c r="Y94" s="12">
        <f t="shared" si="74"/>
        <v>27047.85</v>
      </c>
      <c r="Z94" s="12">
        <v>5.3053022435583417</v>
      </c>
      <c r="AA94" s="12">
        <v>51035</v>
      </c>
      <c r="AB94" s="12">
        <f t="shared" si="85"/>
        <v>270756.09999999998</v>
      </c>
      <c r="AC94" s="12">
        <v>3.6786875257056679</v>
      </c>
      <c r="AD94" s="12">
        <v>65647</v>
      </c>
      <c r="AE94" s="12">
        <f t="shared" si="43"/>
        <v>241494.8</v>
      </c>
      <c r="AF94" s="12">
        <v>0.61944500842900563</v>
      </c>
      <c r="AG94" s="12">
        <v>1300272</v>
      </c>
      <c r="AH94" s="12">
        <f t="shared" si="66"/>
        <v>805447</v>
      </c>
      <c r="AI94" s="12"/>
      <c r="AJ94" s="12"/>
      <c r="AK94" s="12"/>
      <c r="AL94" s="12">
        <f t="shared" si="75"/>
        <v>1300272</v>
      </c>
      <c r="AM94" s="12">
        <f t="shared" si="75"/>
        <v>805447</v>
      </c>
      <c r="AN94" s="12">
        <v>0.20950620371031889</v>
      </c>
      <c r="AO94" s="12">
        <v>335928</v>
      </c>
      <c r="AP94" s="12">
        <f t="shared" si="83"/>
        <v>70379</v>
      </c>
      <c r="AQ94" s="12">
        <v>0.30287953719603211</v>
      </c>
      <c r="AR94" s="12">
        <v>1077951</v>
      </c>
      <c r="AS94" s="12">
        <f t="shared" si="70"/>
        <v>326489.3</v>
      </c>
      <c r="AT94" s="12">
        <v>0.22478222097345463</v>
      </c>
      <c r="AU94" s="12">
        <v>992979</v>
      </c>
      <c r="AV94" s="12">
        <f t="shared" si="59"/>
        <v>223204.02499999999</v>
      </c>
      <c r="AW94" s="12">
        <v>0.5225317425569177</v>
      </c>
      <c r="AX94" s="12">
        <v>45680</v>
      </c>
      <c r="AY94" s="12">
        <f t="shared" si="65"/>
        <v>23869.25</v>
      </c>
      <c r="AZ94" s="12">
        <v>1.3609556460401093</v>
      </c>
      <c r="BA94" s="12">
        <v>578122</v>
      </c>
      <c r="BB94" s="12">
        <f t="shared" si="62"/>
        <v>786798.40000000014</v>
      </c>
      <c r="BC94" s="12"/>
      <c r="BD94" s="12"/>
      <c r="BE94" s="12"/>
      <c r="BF94" s="12">
        <f t="shared" si="79"/>
        <v>578122</v>
      </c>
      <c r="BG94" s="12">
        <f t="shared" si="80"/>
        <v>786798.40000000014</v>
      </c>
      <c r="BH94" s="12"/>
      <c r="BI94" s="12"/>
      <c r="BJ94" s="12"/>
      <c r="BK94" s="12">
        <v>6.4276025236593055</v>
      </c>
      <c r="BL94" s="12">
        <v>22507</v>
      </c>
      <c r="BM94" s="12">
        <f t="shared" si="37"/>
        <v>144666.04999999999</v>
      </c>
      <c r="BN94" s="12"/>
      <c r="BO94" s="12"/>
      <c r="BP94" s="12"/>
      <c r="BQ94" s="12"/>
      <c r="BR94" s="12"/>
      <c r="BS94" s="12"/>
      <c r="BT94" s="12">
        <f t="shared" si="82"/>
        <v>22507</v>
      </c>
      <c r="BU94" s="12">
        <f t="shared" si="82"/>
        <v>144666.04999999999</v>
      </c>
      <c r="BV94" s="12">
        <v>6657730.6750000007</v>
      </c>
    </row>
    <row r="95" spans="1:74">
      <c r="A95" s="14">
        <v>1742</v>
      </c>
      <c r="B95" s="12"/>
      <c r="C95" s="12"/>
      <c r="D95" s="12"/>
      <c r="E95" s="12">
        <v>8.3475738786460258</v>
      </c>
      <c r="F95" s="12">
        <v>146118</v>
      </c>
      <c r="G95" s="12">
        <v>1219730.8</v>
      </c>
      <c r="H95" s="12">
        <v>2.1525450460730169</v>
      </c>
      <c r="I95" s="12">
        <v>197187</v>
      </c>
      <c r="J95" s="12">
        <f t="shared" si="72"/>
        <v>424453.89999999997</v>
      </c>
      <c r="K95" s="12">
        <v>3.6786929938789577</v>
      </c>
      <c r="L95" s="12">
        <v>143603</v>
      </c>
      <c r="M95" s="12">
        <f t="shared" si="40"/>
        <v>528271.35</v>
      </c>
      <c r="N95" s="12">
        <v>0.50730390396620839</v>
      </c>
      <c r="O95" s="12">
        <v>1879755</v>
      </c>
      <c r="P95" s="12">
        <f t="shared" si="68"/>
        <v>953607.05</v>
      </c>
      <c r="Q95" s="12">
        <v>0.54804964539007095</v>
      </c>
      <c r="R95" s="12">
        <v>2820</v>
      </c>
      <c r="S95" s="12">
        <f t="shared" si="86"/>
        <v>1545.5</v>
      </c>
      <c r="T95" s="12">
        <v>1.0402731910987935</v>
      </c>
      <c r="U95" s="12">
        <v>55565.5</v>
      </c>
      <c r="V95" s="12">
        <f t="shared" si="73"/>
        <v>57803.30000000001</v>
      </c>
      <c r="W95" s="12">
        <v>3.4082472278225806</v>
      </c>
      <c r="X95" s="12">
        <v>7936</v>
      </c>
      <c r="Y95" s="12">
        <f t="shared" si="74"/>
        <v>27047.85</v>
      </c>
      <c r="Z95" s="12">
        <v>5.3053022435583417</v>
      </c>
      <c r="AA95" s="12">
        <v>51035</v>
      </c>
      <c r="AB95" s="12">
        <f t="shared" si="85"/>
        <v>270756.09999999998</v>
      </c>
      <c r="AC95" s="12">
        <v>3.6786875257056679</v>
      </c>
      <c r="AD95" s="12">
        <v>65647</v>
      </c>
      <c r="AE95" s="12">
        <f t="shared" si="43"/>
        <v>241494.8</v>
      </c>
      <c r="AF95" s="12">
        <v>0.61936810144339027</v>
      </c>
      <c r="AG95" s="12">
        <v>1300272</v>
      </c>
      <c r="AH95" s="12">
        <f t="shared" si="66"/>
        <v>805347</v>
      </c>
      <c r="AI95" s="12"/>
      <c r="AJ95" s="12"/>
      <c r="AK95" s="12"/>
      <c r="AL95" s="12">
        <f t="shared" si="75"/>
        <v>1300272</v>
      </c>
      <c r="AM95" s="12">
        <f t="shared" si="75"/>
        <v>805347</v>
      </c>
      <c r="AN95" s="12">
        <v>0.20950620371031889</v>
      </c>
      <c r="AO95" s="12">
        <v>335928</v>
      </c>
      <c r="AP95" s="12">
        <f t="shared" si="83"/>
        <v>70379</v>
      </c>
      <c r="AQ95" s="12">
        <v>0.30287953719603211</v>
      </c>
      <c r="AR95" s="12">
        <v>1077951</v>
      </c>
      <c r="AS95" s="12">
        <f t="shared" si="70"/>
        <v>326489.3</v>
      </c>
      <c r="AT95" s="12">
        <v>0.22478222097345463</v>
      </c>
      <c r="AU95" s="12">
        <v>992979</v>
      </c>
      <c r="AV95" s="12">
        <f t="shared" si="59"/>
        <v>223204.02499999999</v>
      </c>
      <c r="AW95" s="12">
        <v>0.5225317425569177</v>
      </c>
      <c r="AX95" s="12">
        <v>45680</v>
      </c>
      <c r="AY95" s="12">
        <f t="shared" si="65"/>
        <v>23869.25</v>
      </c>
      <c r="AZ95" s="12">
        <v>1.3609556460401093</v>
      </c>
      <c r="BA95" s="12">
        <v>578122</v>
      </c>
      <c r="BB95" s="12">
        <f t="shared" si="62"/>
        <v>786798.40000000014</v>
      </c>
      <c r="BC95" s="12"/>
      <c r="BD95" s="12"/>
      <c r="BE95" s="12"/>
      <c r="BF95" s="12">
        <f t="shared" si="79"/>
        <v>578122</v>
      </c>
      <c r="BG95" s="12">
        <f t="shared" si="80"/>
        <v>786798.40000000014</v>
      </c>
      <c r="BH95" s="12"/>
      <c r="BI95" s="12"/>
      <c r="BJ95" s="12"/>
      <c r="BK95" s="12">
        <v>6.4274597356436738</v>
      </c>
      <c r="BL95" s="12">
        <v>22507.5</v>
      </c>
      <c r="BM95" s="12">
        <f t="shared" si="37"/>
        <v>144666.04999999999</v>
      </c>
      <c r="BN95" s="12"/>
      <c r="BO95" s="12"/>
      <c r="BP95" s="12"/>
      <c r="BQ95" s="12"/>
      <c r="BR95" s="12"/>
      <c r="BS95" s="12"/>
      <c r="BT95" s="12">
        <f t="shared" si="82"/>
        <v>22507.5</v>
      </c>
      <c r="BU95" s="12">
        <f t="shared" si="82"/>
        <v>144666.04999999999</v>
      </c>
      <c r="BV95" s="12">
        <v>6657630.6750000007</v>
      </c>
    </row>
    <row r="96" spans="1:74">
      <c r="A96" s="14">
        <v>1743</v>
      </c>
      <c r="B96" s="12"/>
      <c r="C96" s="12"/>
      <c r="D96" s="12"/>
      <c r="E96" s="12">
        <v>8.9504651467115561</v>
      </c>
      <c r="F96" s="12">
        <v>168119</v>
      </c>
      <c r="G96" s="12">
        <f t="shared" si="71"/>
        <v>1504743.25</v>
      </c>
      <c r="H96" s="12">
        <v>2.303706834846615</v>
      </c>
      <c r="I96" s="12">
        <v>177429</v>
      </c>
      <c r="J96" s="12">
        <f t="shared" si="72"/>
        <v>408744.4</v>
      </c>
      <c r="K96" s="12">
        <v>3.6786891451862647</v>
      </c>
      <c r="L96" s="12">
        <v>175664</v>
      </c>
      <c r="M96" s="12">
        <f t="shared" si="40"/>
        <v>646213.25</v>
      </c>
      <c r="N96" s="12">
        <v>0.37531298542625008</v>
      </c>
      <c r="O96" s="12">
        <v>1664774</v>
      </c>
      <c r="P96" s="12">
        <f t="shared" si="68"/>
        <v>624811.30000000005</v>
      </c>
      <c r="Q96" s="12"/>
      <c r="R96" s="12"/>
      <c r="S96" s="12"/>
      <c r="T96" s="12">
        <v>1.0995202699722089</v>
      </c>
      <c r="U96" s="12">
        <v>45338</v>
      </c>
      <c r="V96" s="12">
        <f t="shared" si="73"/>
        <v>49850.05</v>
      </c>
      <c r="W96" s="12">
        <v>2.3421993833504624</v>
      </c>
      <c r="X96" s="12">
        <v>19460</v>
      </c>
      <c r="Y96" s="12">
        <f t="shared" si="74"/>
        <v>45579.199999999997</v>
      </c>
      <c r="Z96" s="12">
        <v>6.6065978007330886</v>
      </c>
      <c r="AA96" s="12">
        <v>36012</v>
      </c>
      <c r="AB96" s="12">
        <f t="shared" si="85"/>
        <v>237916.79999999999</v>
      </c>
      <c r="AC96" s="12">
        <v>3.678695837405709</v>
      </c>
      <c r="AD96" s="12">
        <v>39903</v>
      </c>
      <c r="AE96" s="12">
        <f t="shared" si="43"/>
        <v>146791</v>
      </c>
      <c r="AF96" s="12">
        <v>0.57870182067452003</v>
      </c>
      <c r="AG96" s="12">
        <v>1578426</v>
      </c>
      <c r="AH96" s="12">
        <f t="shared" si="66"/>
        <v>913438</v>
      </c>
      <c r="AI96" s="12">
        <v>0.90090128032345018</v>
      </c>
      <c r="AJ96" s="12">
        <v>23744</v>
      </c>
      <c r="AK96" s="12">
        <f>AJ96*AI96</f>
        <v>21391</v>
      </c>
      <c r="AL96" s="12">
        <f t="shared" si="75"/>
        <v>1602170</v>
      </c>
      <c r="AM96" s="12">
        <f t="shared" si="75"/>
        <v>934829</v>
      </c>
      <c r="AN96" s="12">
        <v>0.22355517702883562</v>
      </c>
      <c r="AO96" s="12">
        <v>287665</v>
      </c>
      <c r="AP96" s="12">
        <f t="shared" si="83"/>
        <v>64309</v>
      </c>
      <c r="AQ96" s="12">
        <v>0.4097646926994129</v>
      </c>
      <c r="AR96" s="12">
        <v>1222614</v>
      </c>
      <c r="AS96" s="12">
        <f t="shared" si="70"/>
        <v>500984.05</v>
      </c>
      <c r="AT96" s="12">
        <v>0.18569699373580983</v>
      </c>
      <c r="AU96" s="12">
        <v>365570</v>
      </c>
      <c r="AV96" s="12">
        <f t="shared" si="59"/>
        <v>67885.25</v>
      </c>
      <c r="AW96" s="12"/>
      <c r="AX96" s="12"/>
      <c r="AY96" s="12"/>
      <c r="AZ96" s="12">
        <v>1.4921593482626232</v>
      </c>
      <c r="BA96" s="12">
        <v>288337</v>
      </c>
      <c r="BB96" s="12">
        <f t="shared" si="62"/>
        <v>430244.75</v>
      </c>
      <c r="BC96" s="12"/>
      <c r="BD96" s="12"/>
      <c r="BE96" s="12"/>
      <c r="BF96" s="12">
        <f t="shared" si="79"/>
        <v>288337</v>
      </c>
      <c r="BG96" s="12">
        <f t="shared" si="80"/>
        <v>430244.75</v>
      </c>
      <c r="BH96" s="12"/>
      <c r="BI96" s="12"/>
      <c r="BJ96" s="12"/>
      <c r="BK96" s="12">
        <v>6.0516570104287375</v>
      </c>
      <c r="BL96" s="12">
        <v>38835</v>
      </c>
      <c r="BM96" s="12">
        <f t="shared" ref="BM96:BM101" si="87">BL96*BK96</f>
        <v>235016.10000000003</v>
      </c>
      <c r="BN96" s="12">
        <v>7.0266492357200319</v>
      </c>
      <c r="BO96" s="12">
        <v>2486</v>
      </c>
      <c r="BP96" s="12">
        <f t="shared" ref="BP96:BP98" si="88">BO96*BN96</f>
        <v>17468.25</v>
      </c>
      <c r="BQ96" s="12"/>
      <c r="BR96" s="12"/>
      <c r="BS96" s="12"/>
      <c r="BT96" s="12">
        <f t="shared" si="82"/>
        <v>41321</v>
      </c>
      <c r="BU96" s="12">
        <f t="shared" si="82"/>
        <v>252484.35000000003</v>
      </c>
      <c r="BV96" s="12">
        <v>6439947.2000000002</v>
      </c>
    </row>
    <row r="97" spans="1:74">
      <c r="A97" s="14">
        <v>1744</v>
      </c>
      <c r="B97" s="12"/>
      <c r="C97" s="12"/>
      <c r="D97" s="12"/>
      <c r="E97" s="12">
        <v>8.4590955622980353</v>
      </c>
      <c r="F97" s="12">
        <v>81078</v>
      </c>
      <c r="G97" s="12">
        <f t="shared" si="71"/>
        <v>685846.55</v>
      </c>
      <c r="H97" s="12">
        <v>2.4668966791941345</v>
      </c>
      <c r="I97" s="12">
        <v>243465</v>
      </c>
      <c r="J97" s="12">
        <f t="shared" si="72"/>
        <v>600603</v>
      </c>
      <c r="K97" s="12">
        <v>3.9231345077365578</v>
      </c>
      <c r="L97" s="12">
        <v>245458</v>
      </c>
      <c r="M97" s="12">
        <f t="shared" si="40"/>
        <v>962964.75</v>
      </c>
      <c r="N97" s="12">
        <v>0.40534700969140525</v>
      </c>
      <c r="O97" s="12">
        <v>1380192</v>
      </c>
      <c r="P97" s="12">
        <f t="shared" si="68"/>
        <v>559456.69999999995</v>
      </c>
      <c r="Q97" s="12"/>
      <c r="R97" s="12"/>
      <c r="S97" s="12"/>
      <c r="T97" s="12">
        <v>1.2362337600076705</v>
      </c>
      <c r="U97" s="12">
        <v>31288.5</v>
      </c>
      <c r="V97" s="12">
        <f t="shared" si="73"/>
        <v>38679.9</v>
      </c>
      <c r="W97" s="12">
        <v>1.3243481763585763</v>
      </c>
      <c r="X97" s="12">
        <v>13654</v>
      </c>
      <c r="Y97" s="12">
        <f t="shared" si="74"/>
        <v>18082.650000000001</v>
      </c>
      <c r="Z97" s="12">
        <v>6.3160625366139431</v>
      </c>
      <c r="AA97" s="12">
        <v>40968</v>
      </c>
      <c r="AB97" s="12">
        <f t="shared" si="85"/>
        <v>258756.45</v>
      </c>
      <c r="AC97" s="12">
        <v>3.6786917309572966</v>
      </c>
      <c r="AD97" s="12">
        <v>101233</v>
      </c>
      <c r="AE97" s="12">
        <f t="shared" si="43"/>
        <v>372405</v>
      </c>
      <c r="AF97" s="12">
        <v>0.68819376454283065</v>
      </c>
      <c r="AG97" s="12">
        <v>629176</v>
      </c>
      <c r="AH97" s="12">
        <f t="shared" si="66"/>
        <v>432995</v>
      </c>
      <c r="AI97" s="12"/>
      <c r="AJ97" s="12"/>
      <c r="AK97" s="12"/>
      <c r="AL97" s="12">
        <f t="shared" si="75"/>
        <v>629176</v>
      </c>
      <c r="AM97" s="12">
        <f t="shared" si="75"/>
        <v>432995</v>
      </c>
      <c r="AN97" s="12"/>
      <c r="AO97" s="12"/>
      <c r="AP97" s="12"/>
      <c r="AQ97" s="12">
        <v>0.37806410670091539</v>
      </c>
      <c r="AR97" s="12">
        <v>629123</v>
      </c>
      <c r="AS97" s="12">
        <f t="shared" si="70"/>
        <v>237848.82499999998</v>
      </c>
      <c r="AT97" s="12"/>
      <c r="AU97" s="12"/>
      <c r="AV97" s="12"/>
      <c r="AW97" s="12"/>
      <c r="AX97" s="12"/>
      <c r="AY97" s="12"/>
      <c r="AZ97" s="12">
        <v>1.1870282190064128</v>
      </c>
      <c r="BA97" s="12">
        <v>537829</v>
      </c>
      <c r="BB97" s="12">
        <f t="shared" si="62"/>
        <v>638418.19999999995</v>
      </c>
      <c r="BC97" s="12"/>
      <c r="BD97" s="12"/>
      <c r="BE97" s="12"/>
      <c r="BF97" s="12">
        <f t="shared" si="79"/>
        <v>537829</v>
      </c>
      <c r="BG97" s="12">
        <f t="shared" si="80"/>
        <v>638418.19999999995</v>
      </c>
      <c r="BH97" s="12"/>
      <c r="BI97" s="12"/>
      <c r="BJ97" s="12"/>
      <c r="BK97" s="12">
        <v>6.2336481779206858</v>
      </c>
      <c r="BL97" s="12">
        <v>14928</v>
      </c>
      <c r="BM97" s="12">
        <f t="shared" si="87"/>
        <v>93055.9</v>
      </c>
      <c r="BN97" s="12">
        <v>6.8544329573934837</v>
      </c>
      <c r="BO97" s="12">
        <v>3192</v>
      </c>
      <c r="BP97" s="12">
        <f t="shared" si="88"/>
        <v>21879.35</v>
      </c>
      <c r="BQ97" s="12"/>
      <c r="BR97" s="12"/>
      <c r="BS97" s="12"/>
      <c r="BT97" s="12">
        <f t="shared" si="82"/>
        <v>18120</v>
      </c>
      <c r="BU97" s="12">
        <f t="shared" si="82"/>
        <v>114935.25</v>
      </c>
      <c r="BV97" s="12">
        <v>5186653.2749999994</v>
      </c>
    </row>
    <row r="98" spans="1:74">
      <c r="A98" s="14">
        <v>1745</v>
      </c>
      <c r="B98" s="12"/>
      <c r="C98" s="12"/>
      <c r="D98" s="12"/>
      <c r="E98" s="12">
        <v>10.720995015294823</v>
      </c>
      <c r="F98" s="12">
        <v>135013</v>
      </c>
      <c r="G98" s="12">
        <f t="shared" si="71"/>
        <v>1447473.7</v>
      </c>
      <c r="H98" s="12">
        <v>2.6345783644148764</v>
      </c>
      <c r="I98" s="12">
        <v>254331</v>
      </c>
      <c r="J98" s="12">
        <f t="shared" si="72"/>
        <v>670054.94999999995</v>
      </c>
      <c r="K98" s="12">
        <v>3.6786902300225579</v>
      </c>
      <c r="L98" s="12">
        <v>234064</v>
      </c>
      <c r="M98" s="12">
        <f t="shared" ref="M98:M143" si="89">L98*K98</f>
        <v>861048.95</v>
      </c>
      <c r="N98" s="12">
        <v>0.44022522577382073</v>
      </c>
      <c r="O98" s="12">
        <v>1395866</v>
      </c>
      <c r="P98" s="12">
        <f t="shared" si="68"/>
        <v>614495.42500000005</v>
      </c>
      <c r="Q98" s="12"/>
      <c r="R98" s="12"/>
      <c r="S98" s="12"/>
      <c r="T98" s="12">
        <v>1.3078824583629454</v>
      </c>
      <c r="U98" s="12">
        <v>32363</v>
      </c>
      <c r="V98" s="12">
        <f t="shared" si="73"/>
        <v>42327</v>
      </c>
      <c r="W98" s="12">
        <v>1.332019308125503</v>
      </c>
      <c r="X98" s="12">
        <v>33561</v>
      </c>
      <c r="Y98" s="12">
        <f t="shared" si="74"/>
        <v>44703.9</v>
      </c>
      <c r="Z98" s="12">
        <v>6.3815420742120788</v>
      </c>
      <c r="AA98" s="12">
        <v>51528</v>
      </c>
      <c r="AB98" s="12">
        <f t="shared" si="85"/>
        <v>328828.09999999998</v>
      </c>
      <c r="AC98" s="12">
        <v>3.6786957405024716</v>
      </c>
      <c r="AD98" s="12">
        <v>88602</v>
      </c>
      <c r="AE98" s="12">
        <f t="shared" si="43"/>
        <v>325939.8</v>
      </c>
      <c r="AF98" s="12">
        <v>0.69335626877540202</v>
      </c>
      <c r="AG98" s="12">
        <v>724352</v>
      </c>
      <c r="AH98" s="12">
        <f>AG98*AF98</f>
        <v>502234</v>
      </c>
      <c r="AI98" s="12">
        <v>0.85014104372355426</v>
      </c>
      <c r="AJ98" s="12">
        <v>38995</v>
      </c>
      <c r="AK98" s="12">
        <f t="shared" ref="AK98:AK107" si="90">AJ98*AI98</f>
        <v>33151.25</v>
      </c>
      <c r="AL98" s="12">
        <f t="shared" si="75"/>
        <v>763347</v>
      </c>
      <c r="AM98" s="12">
        <f t="shared" si="75"/>
        <v>535385.25</v>
      </c>
      <c r="AN98" s="12">
        <v>0.21004424282603265</v>
      </c>
      <c r="AO98" s="12">
        <v>508331</v>
      </c>
      <c r="AP98" s="12">
        <f t="shared" ref="AP98:AP107" si="91">AO98*AN98</f>
        <v>106772</v>
      </c>
      <c r="AQ98" s="12">
        <v>0.27695781123445617</v>
      </c>
      <c r="AR98" s="12">
        <v>839560</v>
      </c>
      <c r="AS98" s="12">
        <f t="shared" si="70"/>
        <v>232522.7</v>
      </c>
      <c r="AT98" s="12"/>
      <c r="AU98" s="12"/>
      <c r="AV98" s="12"/>
      <c r="AW98" s="12"/>
      <c r="AX98" s="12"/>
      <c r="AY98" s="12"/>
      <c r="AZ98" s="12">
        <v>1.4379757605529029</v>
      </c>
      <c r="BA98" s="12">
        <v>850927</v>
      </c>
      <c r="BB98" s="12">
        <f t="shared" si="62"/>
        <v>1223612.3999999999</v>
      </c>
      <c r="BC98" s="12"/>
      <c r="BD98" s="12"/>
      <c r="BE98" s="12"/>
      <c r="BF98" s="12">
        <f t="shared" si="79"/>
        <v>850927</v>
      </c>
      <c r="BG98" s="12">
        <f t="shared" si="80"/>
        <v>1223612.3999999999</v>
      </c>
      <c r="BH98" s="12"/>
      <c r="BI98" s="12"/>
      <c r="BJ98" s="12"/>
      <c r="BK98" s="12">
        <v>6.6730856709628501</v>
      </c>
      <c r="BL98" s="12">
        <v>27039.5</v>
      </c>
      <c r="BM98" s="12">
        <f t="shared" si="87"/>
        <v>180436.9</v>
      </c>
      <c r="BN98" s="12">
        <v>7.1858538287109717</v>
      </c>
      <c r="BO98" s="12">
        <v>2866.5</v>
      </c>
      <c r="BP98" s="12">
        <f t="shared" si="88"/>
        <v>20598.25</v>
      </c>
      <c r="BQ98" s="12"/>
      <c r="BR98" s="12"/>
      <c r="BS98" s="12"/>
      <c r="BT98" s="12">
        <f t="shared" si="82"/>
        <v>29906</v>
      </c>
      <c r="BU98" s="12">
        <f t="shared" si="82"/>
        <v>201035.15</v>
      </c>
      <c r="BV98" s="12">
        <v>7020354.8999999985</v>
      </c>
    </row>
    <row r="99" spans="1:74">
      <c r="A99" s="14">
        <v>1746</v>
      </c>
      <c r="B99" s="12"/>
      <c r="C99" s="12"/>
      <c r="D99" s="12"/>
      <c r="E99" s="12">
        <v>11.435997127267164</v>
      </c>
      <c r="F99" s="12">
        <v>117658</v>
      </c>
      <c r="G99" s="12">
        <f t="shared" si="71"/>
        <v>1345536.55</v>
      </c>
      <c r="H99" s="12">
        <v>2.6034891267982605</v>
      </c>
      <c r="I99" s="12">
        <v>298900</v>
      </c>
      <c r="J99" s="12">
        <f t="shared" si="72"/>
        <v>778182.9</v>
      </c>
      <c r="K99" s="12">
        <v>4.3431876127610378</v>
      </c>
      <c r="L99" s="12">
        <v>185126</v>
      </c>
      <c r="M99" s="12">
        <f t="shared" si="89"/>
        <v>804036.94999999984</v>
      </c>
      <c r="N99" s="12">
        <v>0.44678547656917106</v>
      </c>
      <c r="O99" s="12">
        <v>2421852</v>
      </c>
      <c r="P99" s="12">
        <f t="shared" si="68"/>
        <v>1082048.3</v>
      </c>
      <c r="Q99" s="12"/>
      <c r="R99" s="12"/>
      <c r="S99" s="12"/>
      <c r="T99" s="12">
        <v>1.3796346888024937</v>
      </c>
      <c r="U99" s="12">
        <v>28551</v>
      </c>
      <c r="V99" s="12">
        <f t="shared" si="73"/>
        <v>39389.949999999997</v>
      </c>
      <c r="W99" s="12">
        <v>0.96758872479689495</v>
      </c>
      <c r="X99" s="12">
        <v>30403</v>
      </c>
      <c r="Y99" s="12">
        <f t="shared" si="74"/>
        <v>29417.599999999999</v>
      </c>
      <c r="Z99" s="12">
        <v>6.3063011673741665</v>
      </c>
      <c r="AA99" s="12">
        <v>52768</v>
      </c>
      <c r="AB99" s="12">
        <f t="shared" si="85"/>
        <v>332770.90000000002</v>
      </c>
      <c r="AC99" s="12">
        <v>3.6786920595803281</v>
      </c>
      <c r="AD99" s="12">
        <v>55186</v>
      </c>
      <c r="AE99" s="12">
        <f t="shared" si="43"/>
        <v>203012.3</v>
      </c>
      <c r="AF99" s="12"/>
      <c r="AG99" s="12">
        <v>651862</v>
      </c>
      <c r="AH99" s="12">
        <v>1310827.3</v>
      </c>
      <c r="AI99" s="12">
        <v>0.79840275642996206</v>
      </c>
      <c r="AJ99" s="12">
        <v>39036</v>
      </c>
      <c r="AK99" s="12">
        <f t="shared" si="90"/>
        <v>31166.449999999997</v>
      </c>
      <c r="AL99" s="12">
        <f t="shared" si="75"/>
        <v>690898</v>
      </c>
      <c r="AM99" s="12">
        <f t="shared" si="75"/>
        <v>1341993.75</v>
      </c>
      <c r="AN99" s="12">
        <v>0.131990480514804</v>
      </c>
      <c r="AO99" s="12">
        <v>84301</v>
      </c>
      <c r="AP99" s="12">
        <f t="shared" si="91"/>
        <v>11126.929497878491</v>
      </c>
      <c r="AQ99" s="12">
        <v>0.27702359627066997</v>
      </c>
      <c r="AR99" s="12">
        <v>1352629</v>
      </c>
      <c r="AS99" s="12">
        <f t="shared" si="70"/>
        <v>374710.15</v>
      </c>
      <c r="AT99" s="12">
        <v>0.27223973954290054</v>
      </c>
      <c r="AU99" s="12">
        <v>292409</v>
      </c>
      <c r="AV99" s="12">
        <f>AU99*AT99</f>
        <v>79605.350000000006</v>
      </c>
      <c r="AW99" s="12"/>
      <c r="AX99" s="12"/>
      <c r="AY99" s="12"/>
      <c r="AZ99" s="12">
        <v>2.0408963330836851</v>
      </c>
      <c r="BA99" s="12">
        <v>275054</v>
      </c>
      <c r="BB99" s="12">
        <f t="shared" si="62"/>
        <v>561356.69999999995</v>
      </c>
      <c r="BC99" s="12">
        <v>0.52511297059961837</v>
      </c>
      <c r="BD99" s="12">
        <v>374655</v>
      </c>
      <c r="BE99" s="12">
        <f t="shared" ref="BE99:BE107" si="92">BD99*BC99</f>
        <v>196736.2</v>
      </c>
      <c r="BF99" s="12">
        <f>SUM(BD99,BA99)</f>
        <v>649709</v>
      </c>
      <c r="BG99" s="12">
        <f>SUM(BB99,BE99)</f>
        <v>758092.89999999991</v>
      </c>
      <c r="BH99" s="12"/>
      <c r="BI99" s="12"/>
      <c r="BJ99" s="12"/>
      <c r="BK99" s="12">
        <v>7.0703848345680669</v>
      </c>
      <c r="BL99" s="12">
        <v>29831</v>
      </c>
      <c r="BM99" s="12">
        <f t="shared" si="87"/>
        <v>210916.65</v>
      </c>
      <c r="BN99" s="12"/>
      <c r="BO99" s="12"/>
      <c r="BP99" s="12"/>
      <c r="BQ99" s="12"/>
      <c r="BR99" s="12"/>
      <c r="BS99" s="12"/>
      <c r="BT99" s="12">
        <f t="shared" si="82"/>
        <v>29831</v>
      </c>
      <c r="BU99" s="12">
        <f t="shared" si="82"/>
        <v>210916.65</v>
      </c>
      <c r="BV99" s="12">
        <v>7731327.0500000017</v>
      </c>
    </row>
    <row r="100" spans="1:74">
      <c r="A100" s="14">
        <v>1747</v>
      </c>
      <c r="B100" s="12"/>
      <c r="C100" s="12"/>
      <c r="D100" s="12"/>
      <c r="E100" s="12">
        <v>11.553449070517745</v>
      </c>
      <c r="F100" s="12">
        <v>110653</v>
      </c>
      <c r="G100" s="12">
        <f t="shared" si="71"/>
        <v>1278423.8</v>
      </c>
      <c r="H100" s="12">
        <v>2.6017846854737456</v>
      </c>
      <c r="I100" s="12">
        <v>300277</v>
      </c>
      <c r="J100" s="12">
        <f t="shared" si="72"/>
        <v>781256.1</v>
      </c>
      <c r="K100" s="12">
        <v>6.5565410184360227</v>
      </c>
      <c r="L100" s="12">
        <v>72955</v>
      </c>
      <c r="M100" s="12">
        <f t="shared" si="89"/>
        <v>478332.45</v>
      </c>
      <c r="N100" s="12">
        <v>0.73857081508483913</v>
      </c>
      <c r="O100" s="12">
        <v>915144</v>
      </c>
      <c r="P100" s="12">
        <f t="shared" si="68"/>
        <v>675898.65</v>
      </c>
      <c r="Q100" s="12"/>
      <c r="R100" s="12"/>
      <c r="S100" s="12"/>
      <c r="T100" s="12">
        <v>1.5487558775790231</v>
      </c>
      <c r="U100" s="12">
        <v>29880.5</v>
      </c>
      <c r="V100" s="12">
        <f t="shared" si="73"/>
        <v>46277.599999999999</v>
      </c>
      <c r="W100" s="12">
        <v>1.3328900123813454</v>
      </c>
      <c r="X100" s="12">
        <v>48460</v>
      </c>
      <c r="Y100" s="12">
        <f t="shared" si="74"/>
        <v>64591.85</v>
      </c>
      <c r="Z100" s="12">
        <v>6.0059978394109086</v>
      </c>
      <c r="AA100" s="12">
        <v>45358</v>
      </c>
      <c r="AB100" s="12">
        <f t="shared" si="85"/>
        <v>272420.05</v>
      </c>
      <c r="AC100" s="12">
        <v>3.6786882740576825</v>
      </c>
      <c r="AD100" s="12">
        <v>81793</v>
      </c>
      <c r="AE100" s="12">
        <f t="shared" si="43"/>
        <v>300890.95</v>
      </c>
      <c r="AF100" s="12">
        <v>0.56307189521385081</v>
      </c>
      <c r="AG100" s="12">
        <v>1548907</v>
      </c>
      <c r="AH100" s="12">
        <f t="shared" ref="AH100:AH107" si="93">AG100*AF100</f>
        <v>872146</v>
      </c>
      <c r="AI100" s="12">
        <v>0.86335882154503552</v>
      </c>
      <c r="AJ100" s="12">
        <v>35572</v>
      </c>
      <c r="AK100" s="12">
        <f t="shared" si="90"/>
        <v>30711.400000000005</v>
      </c>
      <c r="AL100" s="12">
        <f t="shared" si="75"/>
        <v>1584479</v>
      </c>
      <c r="AM100" s="12">
        <f t="shared" si="75"/>
        <v>902857.4</v>
      </c>
      <c r="AN100" s="12">
        <v>0.1697118608003019</v>
      </c>
      <c r="AO100" s="12">
        <v>498162</v>
      </c>
      <c r="AP100" s="12">
        <f t="shared" si="91"/>
        <v>84544</v>
      </c>
      <c r="AQ100" s="12">
        <v>0.40482285609917268</v>
      </c>
      <c r="AR100" s="12">
        <v>1160723</v>
      </c>
      <c r="AS100" s="12">
        <f t="shared" si="70"/>
        <v>469887.2</v>
      </c>
      <c r="AT100" s="12"/>
      <c r="AU100" s="12"/>
      <c r="AV100" s="12"/>
      <c r="AW100" s="12"/>
      <c r="AX100" s="12"/>
      <c r="AY100" s="12"/>
      <c r="AZ100" s="12">
        <v>1.8126801625003035</v>
      </c>
      <c r="BA100" s="12">
        <v>988552</v>
      </c>
      <c r="BB100" s="12">
        <f t="shared" si="62"/>
        <v>1791928.6</v>
      </c>
      <c r="BC100" s="12">
        <v>0.55995707523618066</v>
      </c>
      <c r="BD100" s="12">
        <v>1217712</v>
      </c>
      <c r="BE100" s="12">
        <f t="shared" si="92"/>
        <v>681866.45000000007</v>
      </c>
      <c r="BF100" s="12">
        <f t="shared" ref="BF100:BF107" si="94">SUM(BD100,BA100)</f>
        <v>2206264</v>
      </c>
      <c r="BG100" s="12">
        <f t="shared" ref="BG100:BG107" si="95">SUM(BB100,BE100)</f>
        <v>2473795.0500000003</v>
      </c>
      <c r="BH100" s="12"/>
      <c r="BI100" s="12"/>
      <c r="BJ100" s="12"/>
      <c r="BK100" s="12">
        <v>7.5021004647836964</v>
      </c>
      <c r="BL100" s="12">
        <v>5594</v>
      </c>
      <c r="BM100" s="12">
        <f t="shared" si="87"/>
        <v>41966.75</v>
      </c>
      <c r="BN100" s="12">
        <v>7.3138240759859592</v>
      </c>
      <c r="BO100" s="12">
        <v>4843</v>
      </c>
      <c r="BP100" s="12">
        <f t="shared" ref="BP100:BP107" si="96">BO100*BN100</f>
        <v>35420.85</v>
      </c>
      <c r="BQ100" s="12"/>
      <c r="BR100" s="12"/>
      <c r="BS100" s="12"/>
      <c r="BT100" s="12">
        <f t="shared" si="82"/>
        <v>10437</v>
      </c>
      <c r="BU100" s="12">
        <f t="shared" si="82"/>
        <v>77387.600000000006</v>
      </c>
      <c r="BV100" s="12">
        <v>8418279.75</v>
      </c>
    </row>
    <row r="101" spans="1:74">
      <c r="A101" s="14">
        <v>1748</v>
      </c>
      <c r="B101" s="12"/>
      <c r="C101" s="12"/>
      <c r="D101" s="12"/>
      <c r="E101" s="12">
        <v>12.276918492955742</v>
      </c>
      <c r="F101" s="12">
        <v>112432</v>
      </c>
      <c r="G101" s="12">
        <f t="shared" si="71"/>
        <v>1380318.5</v>
      </c>
      <c r="H101" s="12">
        <v>2.706799981510799</v>
      </c>
      <c r="I101" s="12">
        <v>259611</v>
      </c>
      <c r="J101" s="12">
        <f t="shared" si="72"/>
        <v>702715.05</v>
      </c>
      <c r="K101" s="12">
        <v>4.2041988880993193</v>
      </c>
      <c r="L101" s="12">
        <v>143538</v>
      </c>
      <c r="M101" s="12">
        <f t="shared" si="89"/>
        <v>603462.30000000005</v>
      </c>
      <c r="N101" s="12">
        <v>0.80302887147513924</v>
      </c>
      <c r="O101" s="12">
        <v>1124016</v>
      </c>
      <c r="P101" s="12">
        <f t="shared" si="68"/>
        <v>902617.30000000016</v>
      </c>
      <c r="Q101" s="12"/>
      <c r="R101" s="12"/>
      <c r="S101" s="12"/>
      <c r="T101" s="12">
        <v>2.3084891111318817</v>
      </c>
      <c r="U101" s="12">
        <v>21398</v>
      </c>
      <c r="V101" s="12">
        <f t="shared" si="73"/>
        <v>49397.05</v>
      </c>
      <c r="W101" s="12">
        <v>3.3537058023572075</v>
      </c>
      <c r="X101" s="12">
        <v>4412</v>
      </c>
      <c r="Y101" s="12">
        <f t="shared" si="74"/>
        <v>14796.55</v>
      </c>
      <c r="Z101" s="12">
        <v>6.0560516167309402</v>
      </c>
      <c r="AA101" s="12">
        <v>40452</v>
      </c>
      <c r="AB101" s="12">
        <f t="shared" si="85"/>
        <v>244979.4</v>
      </c>
      <c r="AC101" s="12">
        <v>3.6786864674472746</v>
      </c>
      <c r="AD101" s="12">
        <v>115551</v>
      </c>
      <c r="AE101" s="12">
        <f t="shared" si="43"/>
        <v>425075.9</v>
      </c>
      <c r="AF101" s="12">
        <v>0.61186836226417129</v>
      </c>
      <c r="AG101" s="12">
        <v>1117521.5</v>
      </c>
      <c r="AH101" s="12">
        <f t="shared" si="93"/>
        <v>683776.05</v>
      </c>
      <c r="AI101" s="12">
        <v>0.92592250147095911</v>
      </c>
      <c r="AJ101" s="12">
        <v>11897</v>
      </c>
      <c r="AK101" s="12">
        <f t="shared" si="90"/>
        <v>11015.7</v>
      </c>
      <c r="AL101" s="12">
        <f t="shared" si="75"/>
        <v>1129418.5</v>
      </c>
      <c r="AM101" s="12">
        <f t="shared" si="75"/>
        <v>694791.75</v>
      </c>
      <c r="AN101" s="12">
        <v>0.12494190107370953</v>
      </c>
      <c r="AO101" s="12">
        <v>1015079</v>
      </c>
      <c r="AP101" s="12">
        <f t="shared" si="91"/>
        <v>126825.9</v>
      </c>
      <c r="AQ101" s="12">
        <v>0.36594134245840726</v>
      </c>
      <c r="AR101" s="12">
        <v>783190</v>
      </c>
      <c r="AS101" s="12">
        <f t="shared" si="70"/>
        <v>286601.59999999998</v>
      </c>
      <c r="AT101" s="12"/>
      <c r="AU101" s="12"/>
      <c r="AV101" s="12"/>
      <c r="AW101" s="12"/>
      <c r="AX101" s="12"/>
      <c r="AY101" s="12"/>
      <c r="AZ101" s="12">
        <v>1.704016190042313</v>
      </c>
      <c r="BA101" s="12">
        <v>579492</v>
      </c>
      <c r="BB101" s="12">
        <f t="shared" si="62"/>
        <v>987463.75</v>
      </c>
      <c r="BC101" s="12">
        <v>0.54720024635066067</v>
      </c>
      <c r="BD101" s="12">
        <v>925510</v>
      </c>
      <c r="BE101" s="12">
        <f t="shared" si="92"/>
        <v>506439.29999999993</v>
      </c>
      <c r="BF101" s="12">
        <f t="shared" si="94"/>
        <v>1505002</v>
      </c>
      <c r="BG101" s="12">
        <f t="shared" si="95"/>
        <v>1493903.0499999998</v>
      </c>
      <c r="BH101" s="12"/>
      <c r="BI101" s="12"/>
      <c r="BJ101" s="12"/>
      <c r="BK101" s="12">
        <v>6.8164754981152393</v>
      </c>
      <c r="BL101" s="12">
        <v>18570</v>
      </c>
      <c r="BM101" s="12">
        <f t="shared" si="87"/>
        <v>126581.95</v>
      </c>
      <c r="BN101" s="12">
        <v>10.39315819050295</v>
      </c>
      <c r="BO101" s="12">
        <v>10677</v>
      </c>
      <c r="BP101" s="12">
        <f t="shared" si="96"/>
        <v>110967.75</v>
      </c>
      <c r="BQ101" s="12"/>
      <c r="BR101" s="12"/>
      <c r="BS101" s="12"/>
      <c r="BT101" s="12">
        <f t="shared" si="82"/>
        <v>29247</v>
      </c>
      <c r="BU101" s="12">
        <f t="shared" si="82"/>
        <v>237549.7</v>
      </c>
      <c r="BV101" s="12">
        <v>7619872.8500000006</v>
      </c>
    </row>
    <row r="102" spans="1:74">
      <c r="A102" s="14">
        <v>1749</v>
      </c>
      <c r="B102" s="12"/>
      <c r="C102" s="12"/>
      <c r="D102" s="12"/>
      <c r="E102" s="12">
        <v>13.629284696531981</v>
      </c>
      <c r="F102" s="12">
        <v>152998</v>
      </c>
      <c r="G102" s="12">
        <f t="shared" si="71"/>
        <v>2085253.3</v>
      </c>
      <c r="H102" s="12">
        <v>2.6492130110784338</v>
      </c>
      <c r="I102" s="12">
        <v>226115</v>
      </c>
      <c r="J102" s="12">
        <f t="shared" si="72"/>
        <v>599026.80000000005</v>
      </c>
      <c r="K102" s="12">
        <v>6.0059991055926769</v>
      </c>
      <c r="L102" s="12">
        <v>114042</v>
      </c>
      <c r="M102" s="12">
        <f t="shared" si="89"/>
        <v>684936.15</v>
      </c>
      <c r="N102" s="12">
        <v>0.66455591927077684</v>
      </c>
      <c r="O102" s="12">
        <v>2399924</v>
      </c>
      <c r="P102" s="12">
        <f t="shared" si="68"/>
        <v>1594883.7</v>
      </c>
      <c r="Q102" s="12"/>
      <c r="R102" s="12"/>
      <c r="S102" s="12"/>
      <c r="T102" s="12">
        <v>1.7050855784469097</v>
      </c>
      <c r="U102" s="12">
        <v>31550</v>
      </c>
      <c r="V102" s="12">
        <f t="shared" si="73"/>
        <v>53795.45</v>
      </c>
      <c r="W102" s="12">
        <v>1.4206044905008635</v>
      </c>
      <c r="X102" s="12">
        <v>40530</v>
      </c>
      <c r="Y102" s="12">
        <f t="shared" si="74"/>
        <v>57577.1</v>
      </c>
      <c r="Z102" s="12">
        <v>5.8808557673413242</v>
      </c>
      <c r="AA102" s="12">
        <v>40712</v>
      </c>
      <c r="AB102" s="12">
        <f t="shared" si="85"/>
        <v>239421.4</v>
      </c>
      <c r="AC102" s="12">
        <v>3.6786925332000378</v>
      </c>
      <c r="AD102" s="12">
        <v>74021</v>
      </c>
      <c r="AE102" s="12">
        <f t="shared" ref="AE102:AE107" si="97">AD102*AC102</f>
        <v>272300.5</v>
      </c>
      <c r="AF102" s="12">
        <v>0.47108783968357532</v>
      </c>
      <c r="AG102" s="12">
        <v>1771796</v>
      </c>
      <c r="AH102" s="12">
        <f t="shared" si="93"/>
        <v>834671.55</v>
      </c>
      <c r="AI102" s="12">
        <v>0.78828422311623358</v>
      </c>
      <c r="AJ102" s="12">
        <v>18394</v>
      </c>
      <c r="AK102" s="12">
        <f t="shared" si="90"/>
        <v>14499.7</v>
      </c>
      <c r="AL102" s="12">
        <f t="shared" si="75"/>
        <v>1790190</v>
      </c>
      <c r="AM102" s="12">
        <f t="shared" si="75"/>
        <v>849171.25</v>
      </c>
      <c r="AN102" s="12">
        <v>0.13080334896928025</v>
      </c>
      <c r="AO102" s="12">
        <v>718430</v>
      </c>
      <c r="AP102" s="12">
        <f t="shared" si="91"/>
        <v>93973.050000000017</v>
      </c>
      <c r="AQ102" s="12">
        <v>0.4000806533120414</v>
      </c>
      <c r="AR102" s="12">
        <v>247355</v>
      </c>
      <c r="AS102" s="12">
        <f t="shared" si="70"/>
        <v>98961.95</v>
      </c>
      <c r="AT102" s="12">
        <v>0.34838140734917655</v>
      </c>
      <c r="AU102" s="12">
        <v>49611</v>
      </c>
      <c r="AV102" s="12">
        <f>AU102*AT102</f>
        <v>17283.55</v>
      </c>
      <c r="AW102" s="12">
        <v>0.4954990417983115</v>
      </c>
      <c r="AX102" s="12">
        <v>38614</v>
      </c>
      <c r="AY102" s="12">
        <f>AX102*AW102</f>
        <v>19133.2</v>
      </c>
      <c r="AZ102" s="12">
        <v>1.8868479893111245</v>
      </c>
      <c r="BA102" s="12">
        <v>513431</v>
      </c>
      <c r="BB102" s="12">
        <f t="shared" si="62"/>
        <v>968766.25</v>
      </c>
      <c r="BC102" s="12">
        <v>0.49758787835793239</v>
      </c>
      <c r="BD102" s="12">
        <v>817579</v>
      </c>
      <c r="BE102" s="12">
        <f t="shared" si="92"/>
        <v>406817.4</v>
      </c>
      <c r="BF102" s="12">
        <f t="shared" si="94"/>
        <v>1331010</v>
      </c>
      <c r="BG102" s="12">
        <f t="shared" si="95"/>
        <v>1375583.65</v>
      </c>
      <c r="BH102" s="12"/>
      <c r="BI102" s="12"/>
      <c r="BJ102" s="12"/>
      <c r="BK102" s="12"/>
      <c r="BL102" s="12"/>
      <c r="BM102" s="12"/>
      <c r="BN102" s="12">
        <v>11.980784378076796</v>
      </c>
      <c r="BO102" s="12">
        <v>3047</v>
      </c>
      <c r="BP102" s="12">
        <f t="shared" si="96"/>
        <v>36505.449999999997</v>
      </c>
      <c r="BQ102" s="12"/>
      <c r="BR102" s="12"/>
      <c r="BS102" s="12"/>
      <c r="BT102" s="12">
        <f t="shared" si="82"/>
        <v>3047</v>
      </c>
      <c r="BU102" s="12">
        <f t="shared" si="82"/>
        <v>36505.449999999997</v>
      </c>
      <c r="BV102" s="12">
        <v>8599670.9499999974</v>
      </c>
    </row>
    <row r="103" spans="1:74">
      <c r="A103" s="14">
        <v>1750</v>
      </c>
      <c r="B103" s="12"/>
      <c r="C103" s="12"/>
      <c r="D103" s="12"/>
      <c r="E103" s="12">
        <v>11.555636268585948</v>
      </c>
      <c r="F103" s="12">
        <v>164506</v>
      </c>
      <c r="G103" s="12">
        <f t="shared" si="71"/>
        <v>1900971.5</v>
      </c>
      <c r="H103" s="12">
        <v>2.6059963361692211</v>
      </c>
      <c r="I103" s="12">
        <v>274576</v>
      </c>
      <c r="J103" s="12">
        <f t="shared" si="72"/>
        <v>715544.05</v>
      </c>
      <c r="K103" s="12">
        <v>6.1542065071429723</v>
      </c>
      <c r="L103" s="12">
        <v>61809</v>
      </c>
      <c r="M103" s="12">
        <f t="shared" si="89"/>
        <v>380385.35</v>
      </c>
      <c r="N103" s="12">
        <v>0.76797415919602807</v>
      </c>
      <c r="O103" s="12">
        <v>1242531</v>
      </c>
      <c r="P103" s="12">
        <f t="shared" si="68"/>
        <v>954231.7</v>
      </c>
      <c r="Q103" s="12"/>
      <c r="R103" s="12"/>
      <c r="S103" s="12"/>
      <c r="T103" s="12">
        <v>1.7952322671888601</v>
      </c>
      <c r="U103" s="12">
        <v>36768</v>
      </c>
      <c r="V103" s="12">
        <f t="shared" si="73"/>
        <v>66007.100000000006</v>
      </c>
      <c r="W103" s="12">
        <v>2.878033472803347</v>
      </c>
      <c r="X103" s="12">
        <v>1673</v>
      </c>
      <c r="Y103" s="12">
        <f t="shared" si="74"/>
        <v>4814.95</v>
      </c>
      <c r="Z103" s="12">
        <v>5.7806212434722637</v>
      </c>
      <c r="AA103" s="12">
        <v>40596</v>
      </c>
      <c r="AB103" s="12">
        <f t="shared" si="85"/>
        <v>234670.1</v>
      </c>
      <c r="AC103" s="12">
        <v>3.6786855058399883</v>
      </c>
      <c r="AD103" s="12">
        <v>85531</v>
      </c>
      <c r="AE103" s="12">
        <f t="shared" si="97"/>
        <v>314641.65000000002</v>
      </c>
      <c r="AF103" s="12">
        <v>0.51926841891666653</v>
      </c>
      <c r="AG103" s="12">
        <v>1655852</v>
      </c>
      <c r="AH103" s="12">
        <f t="shared" si="93"/>
        <v>859831.65000000014</v>
      </c>
      <c r="AI103" s="12">
        <v>1.2012025901942647</v>
      </c>
      <c r="AJ103" s="12">
        <v>2162</v>
      </c>
      <c r="AK103" s="12">
        <f t="shared" si="90"/>
        <v>2597</v>
      </c>
      <c r="AL103" s="12">
        <f t="shared" si="75"/>
        <v>1658014</v>
      </c>
      <c r="AM103" s="12">
        <f t="shared" si="75"/>
        <v>862428.65000000014</v>
      </c>
      <c r="AN103" s="12">
        <v>0.12245078078195261</v>
      </c>
      <c r="AO103" s="12">
        <v>435653</v>
      </c>
      <c r="AP103" s="12">
        <f t="shared" si="91"/>
        <v>53346.05</v>
      </c>
      <c r="AQ103" s="12">
        <v>0.20783241075087613</v>
      </c>
      <c r="AR103" s="12">
        <v>1654414</v>
      </c>
      <c r="AS103" s="12">
        <f t="shared" si="70"/>
        <v>343840.85</v>
      </c>
      <c r="AT103" s="12"/>
      <c r="AU103" s="12"/>
      <c r="AV103" s="12"/>
      <c r="AW103" s="12"/>
      <c r="AX103" s="12"/>
      <c r="AY103" s="12"/>
      <c r="AZ103" s="12">
        <v>1.5847077875380216</v>
      </c>
      <c r="BA103" s="12">
        <v>563169</v>
      </c>
      <c r="BB103" s="12">
        <f t="shared" si="62"/>
        <v>892458.3</v>
      </c>
      <c r="BC103" s="12">
        <v>0.40898878645582321</v>
      </c>
      <c r="BD103" s="12">
        <v>1228336</v>
      </c>
      <c r="BE103" s="12">
        <f t="shared" si="92"/>
        <v>502375.65000000008</v>
      </c>
      <c r="BF103" s="12">
        <f t="shared" si="94"/>
        <v>1791505</v>
      </c>
      <c r="BG103" s="12">
        <f t="shared" si="95"/>
        <v>1394833.9500000002</v>
      </c>
      <c r="BH103" s="12"/>
      <c r="BI103" s="12"/>
      <c r="BJ103" s="12"/>
      <c r="BK103" s="12">
        <v>6.2380408292289964</v>
      </c>
      <c r="BL103" s="12">
        <v>98067</v>
      </c>
      <c r="BM103" s="12">
        <f t="shared" ref="BM103:BM107" si="98">BL103*BK103</f>
        <v>611745.94999999995</v>
      </c>
      <c r="BN103" s="12">
        <v>9.7359387923904048</v>
      </c>
      <c r="BO103" s="12">
        <v>12090</v>
      </c>
      <c r="BP103" s="12">
        <f t="shared" si="96"/>
        <v>117707.5</v>
      </c>
      <c r="BQ103" s="12"/>
      <c r="BR103" s="12"/>
      <c r="BS103" s="12"/>
      <c r="BT103" s="12">
        <f t="shared" si="82"/>
        <v>110157</v>
      </c>
      <c r="BU103" s="12">
        <f t="shared" si="82"/>
        <v>729453.45</v>
      </c>
      <c r="BV103" s="12">
        <v>8561358.3999999985</v>
      </c>
    </row>
    <row r="104" spans="1:74">
      <c r="A104" s="14">
        <v>1751</v>
      </c>
      <c r="B104" s="12"/>
      <c r="C104" s="12"/>
      <c r="D104" s="12"/>
      <c r="E104" s="12">
        <v>9.4984805506874572</v>
      </c>
      <c r="F104" s="12">
        <v>221396</v>
      </c>
      <c r="G104" s="12">
        <f t="shared" si="71"/>
        <v>2102925.6</v>
      </c>
      <c r="H104" s="12">
        <v>2.9023455129013724</v>
      </c>
      <c r="I104" s="12">
        <v>285396</v>
      </c>
      <c r="J104" s="12">
        <f t="shared" si="72"/>
        <v>828317.8</v>
      </c>
      <c r="K104" s="12">
        <v>5.7557502189963712</v>
      </c>
      <c r="L104" s="12">
        <v>119865</v>
      </c>
      <c r="M104" s="12">
        <f t="shared" si="89"/>
        <v>689913</v>
      </c>
      <c r="N104" s="12">
        <v>0.54358429842655076</v>
      </c>
      <c r="O104" s="12">
        <v>1427755</v>
      </c>
      <c r="P104" s="12">
        <f t="shared" si="68"/>
        <v>776105.2</v>
      </c>
      <c r="Q104" s="12"/>
      <c r="R104" s="12"/>
      <c r="S104" s="12"/>
      <c r="T104" s="12">
        <v>1.343036365380925</v>
      </c>
      <c r="U104" s="12">
        <v>62532</v>
      </c>
      <c r="V104" s="12">
        <f t="shared" si="73"/>
        <v>83982.75</v>
      </c>
      <c r="W104" s="12">
        <v>2.6655743899805655</v>
      </c>
      <c r="X104" s="12">
        <v>9262</v>
      </c>
      <c r="Y104" s="12">
        <f t="shared" si="74"/>
        <v>24688.55</v>
      </c>
      <c r="Z104" s="12">
        <v>5.9058767662279772</v>
      </c>
      <c r="AA104" s="12">
        <v>51593</v>
      </c>
      <c r="AB104" s="12">
        <f t="shared" si="85"/>
        <v>304701.90000000002</v>
      </c>
      <c r="AC104" s="12">
        <v>3.678691475949313</v>
      </c>
      <c r="AD104" s="12">
        <v>93594</v>
      </c>
      <c r="AE104" s="12">
        <f t="shared" si="97"/>
        <v>344303.45</v>
      </c>
      <c r="AF104" s="12">
        <v>0.48798621747189791</v>
      </c>
      <c r="AG104" s="12">
        <v>1639467</v>
      </c>
      <c r="AH104" s="12">
        <f t="shared" si="93"/>
        <v>800037.3</v>
      </c>
      <c r="AI104" s="12">
        <v>0.97596904352427571</v>
      </c>
      <c r="AJ104" s="12">
        <v>7559</v>
      </c>
      <c r="AK104" s="12">
        <f t="shared" si="90"/>
        <v>7377.35</v>
      </c>
      <c r="AL104" s="12">
        <f t="shared" si="75"/>
        <v>1647026</v>
      </c>
      <c r="AM104" s="12">
        <f t="shared" si="75"/>
        <v>807414.65</v>
      </c>
      <c r="AN104" s="12">
        <v>0.17739025223024518</v>
      </c>
      <c r="AO104" s="12">
        <v>436387</v>
      </c>
      <c r="AP104" s="12">
        <f t="shared" si="91"/>
        <v>77410.8</v>
      </c>
      <c r="AQ104" s="12">
        <v>0.26202415392386463</v>
      </c>
      <c r="AR104" s="12">
        <v>609756</v>
      </c>
      <c r="AS104" s="12">
        <f t="shared" si="70"/>
        <v>159770.80000000002</v>
      </c>
      <c r="AT104" s="12">
        <v>0.17427918157350034</v>
      </c>
      <c r="AU104" s="12">
        <v>302434</v>
      </c>
      <c r="AV104" s="12">
        <f t="shared" ref="AV104:AV105" si="99">AU104*AT104</f>
        <v>52707.95</v>
      </c>
      <c r="AW104" s="12">
        <v>0.44757753038736797</v>
      </c>
      <c r="AX104" s="12">
        <v>17606</v>
      </c>
      <c r="AY104" s="12">
        <f t="shared" ref="AY104:AY107" si="100">AX104*AW104</f>
        <v>7880.05</v>
      </c>
      <c r="AZ104" s="12">
        <v>1.6034084029660249</v>
      </c>
      <c r="BA104" s="12">
        <v>518674</v>
      </c>
      <c r="BB104" s="12">
        <f t="shared" si="62"/>
        <v>831646.25</v>
      </c>
      <c r="BC104" s="12">
        <v>0.37519569024998672</v>
      </c>
      <c r="BD104" s="12">
        <v>471025</v>
      </c>
      <c r="BE104" s="12">
        <f t="shared" si="92"/>
        <v>176726.55</v>
      </c>
      <c r="BF104" s="12">
        <f t="shared" si="94"/>
        <v>989699</v>
      </c>
      <c r="BG104" s="12">
        <f t="shared" si="95"/>
        <v>1008372.8</v>
      </c>
      <c r="BH104" s="12"/>
      <c r="BI104" s="12"/>
      <c r="BJ104" s="12"/>
      <c r="BK104" s="12">
        <v>8.7815894611812979</v>
      </c>
      <c r="BL104" s="12">
        <v>9261</v>
      </c>
      <c r="BM104" s="12">
        <f t="shared" si="98"/>
        <v>81326.3</v>
      </c>
      <c r="BN104" s="12">
        <v>10.262728498651484</v>
      </c>
      <c r="BO104" s="12">
        <v>20022</v>
      </c>
      <c r="BP104" s="12">
        <f t="shared" si="96"/>
        <v>205480.35</v>
      </c>
      <c r="BQ104" s="12"/>
      <c r="BR104" s="12"/>
      <c r="BS104" s="12"/>
      <c r="BT104" s="12">
        <f t="shared" si="82"/>
        <v>29283</v>
      </c>
      <c r="BU104" s="12">
        <f t="shared" si="82"/>
        <v>286806.65000000002</v>
      </c>
      <c r="BV104" s="12">
        <v>8230308.0934021082</v>
      </c>
    </row>
    <row r="105" spans="1:74">
      <c r="A105" s="14">
        <v>1752</v>
      </c>
      <c r="B105" s="12"/>
      <c r="C105" s="12"/>
      <c r="D105" s="12"/>
      <c r="E105" s="12">
        <v>10.072038525081744</v>
      </c>
      <c r="F105" s="12">
        <v>217598.5</v>
      </c>
      <c r="G105" s="12">
        <f t="shared" si="71"/>
        <v>2191660.4750000001</v>
      </c>
      <c r="H105" s="12">
        <v>4.0701356090163809</v>
      </c>
      <c r="I105" s="12">
        <v>253228</v>
      </c>
      <c r="J105" s="12">
        <f t="shared" si="72"/>
        <v>1030672.3000000002</v>
      </c>
      <c r="K105" s="12">
        <v>6.8067995530855399</v>
      </c>
      <c r="L105" s="12">
        <v>103823</v>
      </c>
      <c r="M105" s="12">
        <f t="shared" si="89"/>
        <v>706702.35</v>
      </c>
      <c r="N105" s="12">
        <v>0.45816968296955135</v>
      </c>
      <c r="O105" s="12">
        <v>1584832</v>
      </c>
      <c r="P105" s="12">
        <f t="shared" si="68"/>
        <v>726121.97499999998</v>
      </c>
      <c r="Q105" s="12"/>
      <c r="R105" s="12"/>
      <c r="S105" s="12"/>
      <c r="T105" s="12">
        <v>1.4684474865549579</v>
      </c>
      <c r="U105" s="12">
        <v>112495</v>
      </c>
      <c r="V105" s="12">
        <f t="shared" si="73"/>
        <v>165193</v>
      </c>
      <c r="W105" s="12">
        <v>2.9368170236859488</v>
      </c>
      <c r="X105" s="12">
        <v>10597</v>
      </c>
      <c r="Y105" s="12">
        <f t="shared" si="74"/>
        <v>31121.45</v>
      </c>
      <c r="Z105" s="12">
        <v>5.9313321392122962</v>
      </c>
      <c r="AA105" s="12">
        <v>48013</v>
      </c>
      <c r="AB105" s="12">
        <f t="shared" si="85"/>
        <v>284781.05</v>
      </c>
      <c r="AC105" s="12">
        <v>3.6786894875016602</v>
      </c>
      <c r="AD105" s="12">
        <v>97893</v>
      </c>
      <c r="AE105" s="12">
        <f t="shared" si="97"/>
        <v>360117.95</v>
      </c>
      <c r="AF105" s="12">
        <v>0.44399253858018695</v>
      </c>
      <c r="AG105" s="12">
        <v>2444843</v>
      </c>
      <c r="AH105" s="12">
        <f t="shared" si="93"/>
        <v>1085492.05</v>
      </c>
      <c r="AI105" s="12">
        <v>0.8508506125275962</v>
      </c>
      <c r="AJ105" s="12">
        <v>23101</v>
      </c>
      <c r="AK105" s="12">
        <f t="shared" si="90"/>
        <v>19655.5</v>
      </c>
      <c r="AL105" s="12">
        <f t="shared" si="75"/>
        <v>2467944</v>
      </c>
      <c r="AM105" s="12">
        <f t="shared" si="75"/>
        <v>1105147.55</v>
      </c>
      <c r="AN105" s="12">
        <v>0.21040659423843391</v>
      </c>
      <c r="AO105" s="12">
        <v>303841</v>
      </c>
      <c r="AP105" s="12">
        <f t="shared" si="91"/>
        <v>63930.15</v>
      </c>
      <c r="AQ105" s="12">
        <v>0.24633791006436062</v>
      </c>
      <c r="AR105" s="12">
        <v>921837</v>
      </c>
      <c r="AS105" s="12">
        <f t="shared" si="70"/>
        <v>227083.4</v>
      </c>
      <c r="AT105" s="12">
        <v>0.17779481499112029</v>
      </c>
      <c r="AU105" s="12">
        <v>327714</v>
      </c>
      <c r="AV105" s="12">
        <f t="shared" si="99"/>
        <v>58265.85</v>
      </c>
      <c r="AW105" s="12">
        <v>0.41833750000000003</v>
      </c>
      <c r="AX105" s="12">
        <v>28000</v>
      </c>
      <c r="AY105" s="12">
        <f t="shared" si="100"/>
        <v>11713.45</v>
      </c>
      <c r="AZ105" s="12">
        <v>1.4533591863613082</v>
      </c>
      <c r="BA105" s="12">
        <v>546680</v>
      </c>
      <c r="BB105" s="12">
        <f t="shared" si="62"/>
        <v>794522.4</v>
      </c>
      <c r="BC105" s="12">
        <v>0.41498063594248807</v>
      </c>
      <c r="BD105" s="12">
        <v>529073</v>
      </c>
      <c r="BE105" s="12">
        <f t="shared" si="92"/>
        <v>219555.05</v>
      </c>
      <c r="BF105" s="12">
        <f t="shared" si="94"/>
        <v>1075753</v>
      </c>
      <c r="BG105" s="12">
        <f t="shared" si="95"/>
        <v>1014077.45</v>
      </c>
      <c r="BH105" s="12"/>
      <c r="BI105" s="12"/>
      <c r="BJ105" s="12"/>
      <c r="BK105" s="12">
        <v>7.9345287417769264</v>
      </c>
      <c r="BL105" s="12">
        <v>33670.5</v>
      </c>
      <c r="BM105" s="12">
        <f t="shared" si="98"/>
        <v>267159.55</v>
      </c>
      <c r="BN105" s="12">
        <v>8.3964730077120819</v>
      </c>
      <c r="BO105" s="12">
        <v>9725</v>
      </c>
      <c r="BP105" s="12">
        <f t="shared" si="96"/>
        <v>81655.7</v>
      </c>
      <c r="BQ105" s="12">
        <v>4.6629032258064518</v>
      </c>
      <c r="BR105" s="12">
        <v>31</v>
      </c>
      <c r="BS105" s="12">
        <f>BR105*BQ105</f>
        <v>144.55000000000001</v>
      </c>
      <c r="BT105" s="12">
        <f t="shared" si="82"/>
        <v>43426.5</v>
      </c>
      <c r="BU105" s="12">
        <f t="shared" si="82"/>
        <v>348959.8</v>
      </c>
      <c r="BV105" s="12">
        <v>8790499.5500000007</v>
      </c>
    </row>
    <row r="106" spans="1:74">
      <c r="A106" s="14">
        <v>1753</v>
      </c>
      <c r="B106" s="12"/>
      <c r="C106" s="12"/>
      <c r="D106" s="12"/>
      <c r="E106" s="12">
        <v>9.353314094223844</v>
      </c>
      <c r="F106" s="12">
        <v>327804.5</v>
      </c>
      <c r="G106" s="12">
        <f t="shared" si="71"/>
        <v>3066058.45</v>
      </c>
      <c r="H106" s="12">
        <v>5.9088878752928604</v>
      </c>
      <c r="I106" s="12">
        <v>248839</v>
      </c>
      <c r="J106" s="12">
        <f t="shared" si="72"/>
        <v>1470361.75</v>
      </c>
      <c r="K106" s="12">
        <v>8.150774720172052</v>
      </c>
      <c r="L106" s="12">
        <v>20459</v>
      </c>
      <c r="M106" s="12">
        <f t="shared" si="89"/>
        <v>166756.70000000001</v>
      </c>
      <c r="N106" s="12">
        <v>0.57440435477833285</v>
      </c>
      <c r="O106" s="12">
        <v>865532</v>
      </c>
      <c r="P106" s="12">
        <f t="shared" si="68"/>
        <v>497165.35</v>
      </c>
      <c r="Q106" s="12"/>
      <c r="R106" s="12"/>
      <c r="S106" s="12"/>
      <c r="T106" s="12">
        <v>2.091961306034094</v>
      </c>
      <c r="U106" s="12">
        <v>22174</v>
      </c>
      <c r="V106" s="12">
        <f t="shared" si="73"/>
        <v>46387.15</v>
      </c>
      <c r="W106" s="12">
        <v>2.7853441608662024</v>
      </c>
      <c r="X106" s="12">
        <v>5172</v>
      </c>
      <c r="Y106" s="12">
        <f t="shared" si="74"/>
        <v>14405.8</v>
      </c>
      <c r="Z106" s="12">
        <v>5.855375357234136</v>
      </c>
      <c r="AA106" s="12">
        <v>43039</v>
      </c>
      <c r="AB106" s="12">
        <f t="shared" si="85"/>
        <v>252009.49999999997</v>
      </c>
      <c r="AC106" s="12">
        <v>3.6786921795374363</v>
      </c>
      <c r="AD106" s="12">
        <v>81632</v>
      </c>
      <c r="AE106" s="12">
        <f t="shared" si="97"/>
        <v>300299</v>
      </c>
      <c r="AF106" s="12">
        <v>0.48798663219622929</v>
      </c>
      <c r="AG106" s="12">
        <v>1348015</v>
      </c>
      <c r="AH106" s="12">
        <f t="shared" si="93"/>
        <v>657813.30000000005</v>
      </c>
      <c r="AI106" s="12">
        <v>1.0010002532286655</v>
      </c>
      <c r="AJ106" s="12">
        <v>3949</v>
      </c>
      <c r="AK106" s="12">
        <f t="shared" si="90"/>
        <v>3952.95</v>
      </c>
      <c r="AL106" s="12">
        <f t="shared" si="75"/>
        <v>1351964</v>
      </c>
      <c r="AM106" s="12">
        <f t="shared" si="75"/>
        <v>661766.25</v>
      </c>
      <c r="AN106" s="12">
        <v>0.28869047118127733</v>
      </c>
      <c r="AO106" s="12">
        <v>68609</v>
      </c>
      <c r="AP106" s="12">
        <f t="shared" si="91"/>
        <v>19806.764537276256</v>
      </c>
      <c r="AQ106" s="12">
        <v>0.2918363028913713</v>
      </c>
      <c r="AR106" s="12">
        <v>1127216</v>
      </c>
      <c r="AS106" s="12">
        <f t="shared" si="70"/>
        <v>328962.55</v>
      </c>
      <c r="AT106" s="12"/>
      <c r="AU106" s="12"/>
      <c r="AV106" s="12"/>
      <c r="AW106" s="12">
        <v>0.41126249999999998</v>
      </c>
      <c r="AX106" s="12">
        <v>20000</v>
      </c>
      <c r="AY106" s="12">
        <f t="shared" si="100"/>
        <v>8225.25</v>
      </c>
      <c r="AZ106" s="12">
        <v>1.5993416159306073</v>
      </c>
      <c r="BA106" s="12">
        <v>485355</v>
      </c>
      <c r="BB106" s="12">
        <f t="shared" si="62"/>
        <v>776248.45</v>
      </c>
      <c r="BC106" s="12">
        <v>0.45035996596996292</v>
      </c>
      <c r="BD106" s="12">
        <v>233911</v>
      </c>
      <c r="BE106" s="12">
        <f t="shared" si="92"/>
        <v>105344.15</v>
      </c>
      <c r="BF106" s="12">
        <f t="shared" si="94"/>
        <v>719266</v>
      </c>
      <c r="BG106" s="12">
        <f t="shared" si="95"/>
        <v>881592.6</v>
      </c>
      <c r="BH106" s="12"/>
      <c r="BI106" s="12"/>
      <c r="BJ106" s="12"/>
      <c r="BK106" s="12">
        <v>9.5500307330865581</v>
      </c>
      <c r="BL106" s="12">
        <v>36605.5</v>
      </c>
      <c r="BM106" s="12">
        <f t="shared" si="98"/>
        <v>349583.65</v>
      </c>
      <c r="BN106" s="12">
        <v>9.084547323039903</v>
      </c>
      <c r="BO106" s="12">
        <v>19948</v>
      </c>
      <c r="BP106" s="12">
        <f t="shared" si="96"/>
        <v>181218.55</v>
      </c>
      <c r="BQ106" s="12"/>
      <c r="BR106" s="12"/>
      <c r="BS106" s="12"/>
      <c r="BT106" s="12">
        <f t="shared" si="82"/>
        <v>56553.5</v>
      </c>
      <c r="BU106" s="12">
        <f t="shared" si="82"/>
        <v>530802.19999999995</v>
      </c>
      <c r="BV106" s="12">
        <v>9037389.6500000022</v>
      </c>
    </row>
    <row r="107" spans="1:74">
      <c r="A107" s="14">
        <v>1754</v>
      </c>
      <c r="B107" s="12"/>
      <c r="C107" s="12"/>
      <c r="D107" s="12"/>
      <c r="E107" s="12">
        <v>9.4191364092696386</v>
      </c>
      <c r="F107" s="12">
        <v>191248</v>
      </c>
      <c r="G107" s="12">
        <f t="shared" si="71"/>
        <v>1801390.9999999998</v>
      </c>
      <c r="H107" s="12">
        <v>4.7379552940424041</v>
      </c>
      <c r="I107" s="12">
        <v>250168</v>
      </c>
      <c r="J107" s="12">
        <f t="shared" si="72"/>
        <v>1185284.8</v>
      </c>
      <c r="K107" s="12">
        <v>5.897752167884132</v>
      </c>
      <c r="L107" s="12">
        <v>150723</v>
      </c>
      <c r="M107" s="12">
        <f t="shared" si="89"/>
        <v>888926.9</v>
      </c>
      <c r="N107" s="12">
        <v>0.56982693398902962</v>
      </c>
      <c r="O107" s="12">
        <v>962234</v>
      </c>
      <c r="P107" s="12">
        <f t="shared" si="68"/>
        <v>548306.85</v>
      </c>
      <c r="Q107" s="12"/>
      <c r="R107" s="12"/>
      <c r="S107" s="12"/>
      <c r="T107" s="12">
        <v>1.364501742520962</v>
      </c>
      <c r="U107" s="12">
        <v>57962</v>
      </c>
      <c r="V107" s="12">
        <f t="shared" si="73"/>
        <v>79089.25</v>
      </c>
      <c r="W107" s="12">
        <v>3.5471670876939734</v>
      </c>
      <c r="X107" s="12">
        <v>2771</v>
      </c>
      <c r="Y107" s="12">
        <f t="shared" si="74"/>
        <v>9829.2000000000007</v>
      </c>
      <c r="Z107" s="12">
        <v>6.0560504450306958</v>
      </c>
      <c r="AA107" s="12">
        <v>40559</v>
      </c>
      <c r="AB107" s="12">
        <f t="shared" si="85"/>
        <v>245627.34999999998</v>
      </c>
      <c r="AC107" s="12">
        <v>3.6786976346537474</v>
      </c>
      <c r="AD107" s="12">
        <v>70180</v>
      </c>
      <c r="AE107" s="12">
        <f t="shared" si="97"/>
        <v>258171</v>
      </c>
      <c r="AF107" s="12">
        <v>0.52865276369734937</v>
      </c>
      <c r="AG107" s="12">
        <v>1700548</v>
      </c>
      <c r="AH107" s="12">
        <f t="shared" si="93"/>
        <v>898999.4</v>
      </c>
      <c r="AI107" s="12">
        <v>0.90714382356920575</v>
      </c>
      <c r="AJ107" s="12">
        <v>7391</v>
      </c>
      <c r="AK107" s="12">
        <f t="shared" si="90"/>
        <v>6704.7</v>
      </c>
      <c r="AL107" s="12">
        <f t="shared" si="75"/>
        <v>1707939</v>
      </c>
      <c r="AM107" s="12">
        <f t="shared" si="75"/>
        <v>905704.1</v>
      </c>
      <c r="AN107" s="12">
        <v>0.22294096781849129</v>
      </c>
      <c r="AO107" s="12">
        <v>391871</v>
      </c>
      <c r="AP107" s="12">
        <f t="shared" si="91"/>
        <v>87364.1</v>
      </c>
      <c r="AQ107" s="12">
        <v>0.2625476778740507</v>
      </c>
      <c r="AR107" s="12">
        <v>790461</v>
      </c>
      <c r="AS107" s="12">
        <f t="shared" si="70"/>
        <v>207533.69999999998</v>
      </c>
      <c r="AT107" s="12"/>
      <c r="AU107" s="12"/>
      <c r="AV107" s="12"/>
      <c r="AW107" s="12">
        <v>0.4756759208855017</v>
      </c>
      <c r="AX107" s="12">
        <v>11022</v>
      </c>
      <c r="AY107" s="12">
        <f t="shared" si="100"/>
        <v>5242.9</v>
      </c>
      <c r="AZ107" s="12">
        <v>1.0658087859323793</v>
      </c>
      <c r="BA107" s="12">
        <v>1026755</v>
      </c>
      <c r="BB107" s="12">
        <f t="shared" si="62"/>
        <v>1094324.5</v>
      </c>
      <c r="BC107" s="12">
        <v>0.41184689399734287</v>
      </c>
      <c r="BD107" s="12">
        <v>248390</v>
      </c>
      <c r="BE107" s="12">
        <f t="shared" si="92"/>
        <v>102298.65</v>
      </c>
      <c r="BF107" s="12">
        <f t="shared" si="94"/>
        <v>1275145</v>
      </c>
      <c r="BG107" s="12">
        <f t="shared" si="95"/>
        <v>1196623.1499999999</v>
      </c>
      <c r="BH107" s="12"/>
      <c r="BI107" s="12"/>
      <c r="BJ107" s="12"/>
      <c r="BK107" s="12">
        <v>8.3960497439648876</v>
      </c>
      <c r="BL107" s="12">
        <v>21188.5</v>
      </c>
      <c r="BM107" s="12">
        <f t="shared" si="98"/>
        <v>177899.7</v>
      </c>
      <c r="BN107" s="12">
        <v>11.247958057395143</v>
      </c>
      <c r="BO107" s="12">
        <v>4530</v>
      </c>
      <c r="BP107" s="12">
        <f t="shared" si="96"/>
        <v>50953.25</v>
      </c>
      <c r="BQ107" s="12"/>
      <c r="BR107" s="12"/>
      <c r="BS107" s="12"/>
      <c r="BT107" s="12">
        <f t="shared" si="82"/>
        <v>25718.5</v>
      </c>
      <c r="BU107" s="12">
        <f t="shared" si="82"/>
        <v>228852.95</v>
      </c>
      <c r="BV107" s="12">
        <v>8159614.6000000015</v>
      </c>
    </row>
    <row r="108" spans="1:74">
      <c r="A108" s="14">
        <v>1755</v>
      </c>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f t="shared" si="75"/>
        <v>0</v>
      </c>
      <c r="AM108" s="12">
        <f t="shared" si="75"/>
        <v>0</v>
      </c>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f t="shared" si="82"/>
        <v>0</v>
      </c>
      <c r="BU108" s="12">
        <f t="shared" si="82"/>
        <v>0</v>
      </c>
      <c r="BV108" s="12">
        <v>13135168.5</v>
      </c>
    </row>
    <row r="109" spans="1:74">
      <c r="A109" s="14">
        <v>1756</v>
      </c>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f t="shared" si="75"/>
        <v>0</v>
      </c>
      <c r="AM109" s="12">
        <f t="shared" si="75"/>
        <v>0</v>
      </c>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f t="shared" si="82"/>
        <v>0</v>
      </c>
      <c r="BU109" s="12">
        <f t="shared" si="82"/>
        <v>0</v>
      </c>
      <c r="BV109" s="12"/>
    </row>
    <row r="110" spans="1:74">
      <c r="A110" s="14">
        <v>1757</v>
      </c>
      <c r="B110" s="12"/>
      <c r="C110" s="12"/>
      <c r="D110" s="12"/>
      <c r="E110" s="12">
        <v>9.7270455327984298</v>
      </c>
      <c r="F110" s="12">
        <v>191686</v>
      </c>
      <c r="G110" s="12">
        <f t="shared" si="71"/>
        <v>1864538.4499999997</v>
      </c>
      <c r="H110" s="12">
        <v>6.1227573385674736</v>
      </c>
      <c r="I110" s="12">
        <v>125331</v>
      </c>
      <c r="J110" s="12">
        <f t="shared" si="72"/>
        <v>767371.3</v>
      </c>
      <c r="K110" s="12">
        <v>4.6045466071330141</v>
      </c>
      <c r="L110" s="12">
        <v>90705</v>
      </c>
      <c r="M110" s="12">
        <f t="shared" si="89"/>
        <v>417655.4</v>
      </c>
      <c r="N110" s="12">
        <v>0.50150492690279824</v>
      </c>
      <c r="O110" s="12">
        <v>1519210</v>
      </c>
      <c r="P110" s="12">
        <f t="shared" ref="P110:P126" si="101">O110*N110</f>
        <v>761891.30000000016</v>
      </c>
      <c r="Q110" s="12"/>
      <c r="R110" s="12"/>
      <c r="S110" s="12"/>
      <c r="T110" s="12">
        <v>1.4535475434958232</v>
      </c>
      <c r="U110" s="12">
        <v>60034.5</v>
      </c>
      <c r="V110" s="12">
        <f t="shared" si="73"/>
        <v>87263</v>
      </c>
      <c r="W110" s="12">
        <v>4.1335542816194915</v>
      </c>
      <c r="X110" s="12">
        <v>5582</v>
      </c>
      <c r="Y110" s="12">
        <f t="shared" si="74"/>
        <v>23073.5</v>
      </c>
      <c r="Z110" s="12">
        <v>5.9309009009009017</v>
      </c>
      <c r="AA110" s="12">
        <v>44955</v>
      </c>
      <c r="AB110" s="12">
        <f t="shared" ref="AB110:AB135" si="102">AA110*Z110</f>
        <v>266623.65000000002</v>
      </c>
      <c r="AC110" s="12">
        <v>3.6793653165267628</v>
      </c>
      <c r="AD110" s="12">
        <v>110433</v>
      </c>
      <c r="AE110" s="12">
        <f t="shared" ref="AE110:AE137" si="103">AD110*AC110</f>
        <v>406323.35</v>
      </c>
      <c r="AF110" s="12">
        <v>0.70069459687464464</v>
      </c>
      <c r="AG110" s="12">
        <v>1512532</v>
      </c>
      <c r="AH110" s="12">
        <f t="shared" ref="AH110:AH143" si="104">AG110*AF110</f>
        <v>1059823</v>
      </c>
      <c r="AI110" s="12">
        <v>0.95719575016097869</v>
      </c>
      <c r="AJ110" s="12">
        <v>9318</v>
      </c>
      <c r="AK110" s="12">
        <f t="shared" ref="AK110:AK132" si="105">AJ110*AI110</f>
        <v>8919.15</v>
      </c>
      <c r="AL110" s="12">
        <f t="shared" si="75"/>
        <v>1521850</v>
      </c>
      <c r="AM110" s="12">
        <f t="shared" si="75"/>
        <v>1068742.1499999999</v>
      </c>
      <c r="AN110" s="12">
        <v>0.26158747623876599</v>
      </c>
      <c r="AO110" s="12">
        <v>243569</v>
      </c>
      <c r="AP110" s="12">
        <f t="shared" ref="AP110:AP120" si="106">AO110*AN110</f>
        <v>63714.599999999991</v>
      </c>
      <c r="AQ110" s="12">
        <v>0.44521521661308006</v>
      </c>
      <c r="AR110" s="12">
        <v>902277</v>
      </c>
      <c r="AS110" s="12">
        <f t="shared" ref="AS110:AS116" si="107">AR110*AQ110</f>
        <v>401707.45</v>
      </c>
      <c r="AT110" s="12">
        <v>0.24693095788567027</v>
      </c>
      <c r="AU110" s="12">
        <v>88236</v>
      </c>
      <c r="AV110" s="12">
        <f t="shared" ref="AV110:AV111" si="108">AU110*AT110</f>
        <v>21788.2</v>
      </c>
      <c r="AW110" s="12">
        <v>0.63451264274061991</v>
      </c>
      <c r="AX110" s="12">
        <v>9808</v>
      </c>
      <c r="AY110" s="12">
        <f t="shared" ref="AY110:AY134" si="109">AX110*AW110</f>
        <v>6223.3</v>
      </c>
      <c r="AZ110" s="12">
        <v>1.0993014021023921</v>
      </c>
      <c r="BA110" s="12">
        <v>1182082</v>
      </c>
      <c r="BB110" s="12">
        <f t="shared" ref="BB110:BB126" si="110">BA110*AZ110</f>
        <v>1299464.3999999999</v>
      </c>
      <c r="BC110" s="12"/>
      <c r="BD110" s="12"/>
      <c r="BE110" s="12"/>
      <c r="BF110" s="12">
        <f t="shared" ref="BF110:BF143" si="111">SUM(BD110,BA110)</f>
        <v>1182082</v>
      </c>
      <c r="BG110" s="12">
        <f t="shared" ref="BG110:BG143" si="112">SUM(BB110,BE110)</f>
        <v>1299464.3999999999</v>
      </c>
      <c r="BH110" s="12"/>
      <c r="BI110" s="12"/>
      <c r="BJ110" s="12"/>
      <c r="BK110" s="12">
        <v>7.0599051935198212</v>
      </c>
      <c r="BL110" s="12">
        <v>28795.5</v>
      </c>
      <c r="BM110" s="12">
        <f t="shared" ref="BM110:BM126" si="113">BL110*BK110</f>
        <v>203293.5</v>
      </c>
      <c r="BN110" s="12">
        <v>9.3338885355382413</v>
      </c>
      <c r="BO110" s="12">
        <v>12578</v>
      </c>
      <c r="BP110" s="12">
        <f t="shared" ref="BP110:BP114" si="114">BO110*BN110</f>
        <v>117401.65</v>
      </c>
      <c r="BQ110" s="12"/>
      <c r="BR110" s="12"/>
      <c r="BS110" s="12"/>
      <c r="BT110" s="12">
        <f t="shared" si="82"/>
        <v>41373.5</v>
      </c>
      <c r="BU110" s="12">
        <f t="shared" si="82"/>
        <v>320695.15000000002</v>
      </c>
      <c r="BV110" s="12">
        <v>8359930.2500000009</v>
      </c>
    </row>
    <row r="111" spans="1:74">
      <c r="A111" s="14">
        <v>1758</v>
      </c>
      <c r="B111" s="12"/>
      <c r="C111" s="12"/>
      <c r="D111" s="12"/>
      <c r="E111" s="12">
        <v>10.981381441308056</v>
      </c>
      <c r="F111" s="12">
        <v>155345</v>
      </c>
      <c r="G111" s="12">
        <f t="shared" si="71"/>
        <v>1705902.7</v>
      </c>
      <c r="H111" s="12">
        <v>6.0834111282542036</v>
      </c>
      <c r="I111" s="12">
        <v>153609</v>
      </c>
      <c r="J111" s="12">
        <f t="shared" si="72"/>
        <v>934466.7</v>
      </c>
      <c r="K111" s="12">
        <v>4.5545452730756946</v>
      </c>
      <c r="L111" s="12">
        <v>75144</v>
      </c>
      <c r="M111" s="12">
        <f t="shared" si="89"/>
        <v>342246.75</v>
      </c>
      <c r="N111" s="12">
        <v>0.48942078817773399</v>
      </c>
      <c r="O111" s="12">
        <v>999876</v>
      </c>
      <c r="P111" s="12">
        <f t="shared" si="101"/>
        <v>489360.1</v>
      </c>
      <c r="Q111" s="12"/>
      <c r="R111" s="12"/>
      <c r="S111" s="12"/>
      <c r="T111" s="12">
        <v>1.2581062435322525</v>
      </c>
      <c r="U111" s="12">
        <v>57980</v>
      </c>
      <c r="V111" s="12">
        <f t="shared" si="73"/>
        <v>72945</v>
      </c>
      <c r="W111" s="12">
        <v>5.1704500978473575</v>
      </c>
      <c r="X111" s="12">
        <v>8176</v>
      </c>
      <c r="Y111" s="12">
        <f t="shared" si="74"/>
        <v>42273.599999999999</v>
      </c>
      <c r="Z111" s="12">
        <v>6.0060344402838002</v>
      </c>
      <c r="AA111" s="12">
        <v>40592</v>
      </c>
      <c r="AB111" s="12">
        <f t="shared" si="102"/>
        <v>243796.95</v>
      </c>
      <c r="AC111" s="12">
        <v>3.6786883326699291</v>
      </c>
      <c r="AD111" s="12">
        <v>128127</v>
      </c>
      <c r="AE111" s="12">
        <f t="shared" si="103"/>
        <v>471339.3</v>
      </c>
      <c r="AF111" s="12">
        <v>0.5286981399757269</v>
      </c>
      <c r="AG111" s="12">
        <v>2994262</v>
      </c>
      <c r="AH111" s="12">
        <f t="shared" si="104"/>
        <v>1583060.75</v>
      </c>
      <c r="AI111" s="12">
        <v>0.78202941045803909</v>
      </c>
      <c r="AJ111" s="12">
        <v>22509</v>
      </c>
      <c r="AK111" s="12">
        <f t="shared" si="105"/>
        <v>17602.7</v>
      </c>
      <c r="AL111" s="12">
        <f t="shared" si="75"/>
        <v>3016771</v>
      </c>
      <c r="AM111" s="12">
        <f t="shared" si="75"/>
        <v>1600663.45</v>
      </c>
      <c r="AN111" s="12">
        <v>0.22415757469321448</v>
      </c>
      <c r="AO111" s="12">
        <v>364424</v>
      </c>
      <c r="AP111" s="12">
        <f t="shared" si="106"/>
        <v>81688.399999999994</v>
      </c>
      <c r="AQ111" s="12">
        <v>0.40562516000000004</v>
      </c>
      <c r="AR111" s="12">
        <v>115587</v>
      </c>
      <c r="AS111" s="12">
        <f t="shared" si="107"/>
        <v>46884.995368920005</v>
      </c>
      <c r="AT111" s="12">
        <v>0.2463688735377168</v>
      </c>
      <c r="AU111" s="12">
        <v>237984</v>
      </c>
      <c r="AV111" s="12">
        <f t="shared" si="108"/>
        <v>58631.85</v>
      </c>
      <c r="AW111" s="12">
        <v>0.33513234711736228</v>
      </c>
      <c r="AX111" s="12">
        <v>156558</v>
      </c>
      <c r="AY111" s="12">
        <f t="shared" si="109"/>
        <v>52467.65</v>
      </c>
      <c r="AZ111" s="12">
        <v>1.3955746428691267</v>
      </c>
      <c r="BA111" s="12">
        <v>655642</v>
      </c>
      <c r="BB111" s="12">
        <f t="shared" si="110"/>
        <v>914997.35</v>
      </c>
      <c r="BC111" s="12"/>
      <c r="BD111" s="12"/>
      <c r="BE111" s="12"/>
      <c r="BF111" s="12">
        <f t="shared" si="111"/>
        <v>655642</v>
      </c>
      <c r="BG111" s="12">
        <f t="shared" si="112"/>
        <v>914997.35</v>
      </c>
      <c r="BH111" s="12"/>
      <c r="BI111" s="12"/>
      <c r="BJ111" s="12"/>
      <c r="BK111" s="12">
        <v>5.8690606211993313</v>
      </c>
      <c r="BL111" s="12">
        <v>29024.5</v>
      </c>
      <c r="BM111" s="12">
        <f t="shared" si="113"/>
        <v>170346.55</v>
      </c>
      <c r="BN111" s="12">
        <v>8.7562930764411036</v>
      </c>
      <c r="BO111" s="12">
        <v>12768</v>
      </c>
      <c r="BP111" s="12">
        <f t="shared" si="114"/>
        <v>111800.35</v>
      </c>
      <c r="BQ111" s="12"/>
      <c r="BR111" s="12"/>
      <c r="BS111" s="12"/>
      <c r="BT111" s="12">
        <f t="shared" si="82"/>
        <v>41792.5</v>
      </c>
      <c r="BU111" s="12">
        <f t="shared" si="82"/>
        <v>282146.90000000002</v>
      </c>
      <c r="BV111" s="12">
        <v>8550924.1999999993</v>
      </c>
    </row>
    <row r="112" spans="1:74">
      <c r="A112" s="14">
        <v>1759</v>
      </c>
      <c r="B112" s="12"/>
      <c r="C112" s="12"/>
      <c r="D112" s="12"/>
      <c r="E112" s="12">
        <v>10.688862707167161</v>
      </c>
      <c r="F112" s="12">
        <v>145776</v>
      </c>
      <c r="G112" s="12">
        <f t="shared" si="71"/>
        <v>1558179.65</v>
      </c>
      <c r="H112" s="12">
        <v>6.64</v>
      </c>
      <c r="I112" s="12">
        <v>241200</v>
      </c>
      <c r="J112" s="12">
        <f t="shared" si="72"/>
        <v>1601568</v>
      </c>
      <c r="K112" s="12">
        <v>4.254251708925195</v>
      </c>
      <c r="L112" s="12">
        <v>61881</v>
      </c>
      <c r="M112" s="12">
        <f t="shared" si="89"/>
        <v>263257.34999999998</v>
      </c>
      <c r="N112" s="12">
        <v>0.50539550123675214</v>
      </c>
      <c r="O112" s="12">
        <v>1214067</v>
      </c>
      <c r="P112" s="12">
        <f t="shared" si="101"/>
        <v>613584</v>
      </c>
      <c r="Q112" s="12"/>
      <c r="R112" s="12"/>
      <c r="S112" s="12"/>
      <c r="T112" s="12">
        <v>1.1041055849342885</v>
      </c>
      <c r="U112" s="12">
        <v>67225.5</v>
      </c>
      <c r="V112" s="12">
        <f t="shared" si="73"/>
        <v>74224.05</v>
      </c>
      <c r="W112" s="12">
        <v>4.0144999302552655</v>
      </c>
      <c r="X112" s="12">
        <v>7169</v>
      </c>
      <c r="Y112" s="12">
        <f t="shared" si="74"/>
        <v>28779.949999999997</v>
      </c>
      <c r="Z112" s="12">
        <v>6.0071114042584819</v>
      </c>
      <c r="AA112" s="12">
        <v>53822</v>
      </c>
      <c r="AB112" s="12">
        <f t="shared" si="102"/>
        <v>323314.75</v>
      </c>
      <c r="AC112" s="12">
        <v>3.6786931711950221</v>
      </c>
      <c r="AD112" s="12">
        <v>133713</v>
      </c>
      <c r="AE112" s="12">
        <f t="shared" si="103"/>
        <v>491889.1</v>
      </c>
      <c r="AF112" s="12">
        <v>0.55040409185587014</v>
      </c>
      <c r="AG112" s="12">
        <v>2157554</v>
      </c>
      <c r="AH112" s="12">
        <f t="shared" si="104"/>
        <v>1187526.55</v>
      </c>
      <c r="AI112" s="12">
        <v>0.90090210835610074</v>
      </c>
      <c r="AJ112" s="12">
        <v>19399</v>
      </c>
      <c r="AK112" s="12">
        <f t="shared" si="105"/>
        <v>17476.599999999999</v>
      </c>
      <c r="AL112" s="12">
        <f t="shared" si="75"/>
        <v>2176953</v>
      </c>
      <c r="AM112" s="12">
        <f t="shared" si="75"/>
        <v>1205003.1500000001</v>
      </c>
      <c r="AN112" s="12">
        <v>0.23</v>
      </c>
      <c r="AO112" s="12">
        <v>215742</v>
      </c>
      <c r="AP112" s="12">
        <f t="shared" si="106"/>
        <v>49620.66</v>
      </c>
      <c r="AQ112" s="12">
        <v>0.30070324525805586</v>
      </c>
      <c r="AR112" s="12">
        <v>786070</v>
      </c>
      <c r="AS112" s="12">
        <f t="shared" si="107"/>
        <v>236373.79999999996</v>
      </c>
      <c r="AT112" s="12"/>
      <c r="AU112" s="12"/>
      <c r="AV112" s="12"/>
      <c r="AW112" s="12">
        <v>0.32</v>
      </c>
      <c r="AX112" s="12">
        <v>165755</v>
      </c>
      <c r="AY112" s="12">
        <f t="shared" si="109"/>
        <v>53041.599999999999</v>
      </c>
      <c r="AZ112" s="12">
        <v>1.51</v>
      </c>
      <c r="BA112" s="12">
        <v>1159552</v>
      </c>
      <c r="BB112" s="12">
        <f t="shared" si="110"/>
        <v>1750923.52</v>
      </c>
      <c r="BC112" s="12"/>
      <c r="BD112" s="12"/>
      <c r="BE112" s="12"/>
      <c r="BF112" s="12">
        <f t="shared" si="111"/>
        <v>1159552</v>
      </c>
      <c r="BG112" s="12">
        <f t="shared" si="112"/>
        <v>1750923.52</v>
      </c>
      <c r="BH112" s="12"/>
      <c r="BI112" s="12"/>
      <c r="BJ112" s="12"/>
      <c r="BK112" s="12">
        <v>7.2034746779004335</v>
      </c>
      <c r="BL112" s="12">
        <v>16260.5</v>
      </c>
      <c r="BM112" s="12">
        <f t="shared" si="113"/>
        <v>117132.1</v>
      </c>
      <c r="BN112" s="12">
        <v>9.2823086984957488</v>
      </c>
      <c r="BO112" s="12">
        <v>6116</v>
      </c>
      <c r="BP112" s="12">
        <f t="shared" si="114"/>
        <v>56770.6</v>
      </c>
      <c r="BQ112" s="12"/>
      <c r="BR112" s="12"/>
      <c r="BS112" s="12"/>
      <c r="BT112" s="12">
        <f t="shared" si="82"/>
        <v>22376.5</v>
      </c>
      <c r="BU112" s="12">
        <f t="shared" si="82"/>
        <v>173902.7</v>
      </c>
      <c r="BV112" s="12">
        <v>9032921</v>
      </c>
    </row>
    <row r="113" spans="1:74">
      <c r="A113" s="14">
        <v>1760</v>
      </c>
      <c r="B113" s="12"/>
      <c r="C113" s="12"/>
      <c r="D113" s="12"/>
      <c r="E113" s="12">
        <v>12.520105405360329</v>
      </c>
      <c r="F113" s="12">
        <v>149897.5</v>
      </c>
      <c r="G113" s="12">
        <f t="shared" si="71"/>
        <v>1876732.5</v>
      </c>
      <c r="H113" s="12">
        <v>5.13985424375905</v>
      </c>
      <c r="I113" s="12">
        <v>229973</v>
      </c>
      <c r="J113" s="12">
        <f t="shared" si="72"/>
        <v>1182027.7</v>
      </c>
      <c r="K113" s="12">
        <v>4.1691814745622802</v>
      </c>
      <c r="L113" s="12">
        <v>115085</v>
      </c>
      <c r="M113" s="12">
        <f t="shared" si="89"/>
        <v>479810.25</v>
      </c>
      <c r="N113" s="12">
        <v>0.46342490443846796</v>
      </c>
      <c r="O113" s="12">
        <v>1341544</v>
      </c>
      <c r="P113" s="12">
        <f t="shared" si="101"/>
        <v>621704.9</v>
      </c>
      <c r="Q113" s="12"/>
      <c r="R113" s="12"/>
      <c r="S113" s="12"/>
      <c r="T113" s="12">
        <v>1.2478484749467611</v>
      </c>
      <c r="U113" s="12">
        <v>44375.5</v>
      </c>
      <c r="V113" s="12">
        <f t="shared" si="73"/>
        <v>55373.899999999994</v>
      </c>
      <c r="W113" s="12">
        <v>1.8218556189531134</v>
      </c>
      <c r="X113" s="12">
        <v>28217</v>
      </c>
      <c r="Y113" s="12">
        <f t="shared" si="74"/>
        <v>51407.3</v>
      </c>
      <c r="Z113" s="12">
        <v>6.0060019783544751</v>
      </c>
      <c r="AA113" s="12">
        <v>51558</v>
      </c>
      <c r="AB113" s="12">
        <f t="shared" si="102"/>
        <v>309657.45</v>
      </c>
      <c r="AC113" s="12">
        <v>3.6786925064982188</v>
      </c>
      <c r="AD113" s="12">
        <v>135037</v>
      </c>
      <c r="AE113" s="12">
        <f t="shared" si="103"/>
        <v>496759.6</v>
      </c>
      <c r="AF113" s="12">
        <v>0.45044107547014312</v>
      </c>
      <c r="AG113" s="12">
        <v>2366035</v>
      </c>
      <c r="AH113" s="12">
        <f t="shared" si="104"/>
        <v>1065759.3500000001</v>
      </c>
      <c r="AI113" s="12">
        <v>0.81330659536541883</v>
      </c>
      <c r="AJ113" s="12">
        <v>22440</v>
      </c>
      <c r="AK113" s="12">
        <f t="shared" si="105"/>
        <v>18250.599999999999</v>
      </c>
      <c r="AL113" s="12">
        <f t="shared" si="75"/>
        <v>2388475</v>
      </c>
      <c r="AM113" s="12">
        <f t="shared" si="75"/>
        <v>1084009.9500000002</v>
      </c>
      <c r="AN113" s="12">
        <v>0.17645079564112515</v>
      </c>
      <c r="AO113" s="12">
        <v>1167549</v>
      </c>
      <c r="AP113" s="12">
        <f t="shared" si="106"/>
        <v>206014.95</v>
      </c>
      <c r="AQ113" s="12">
        <v>0.31420982350035181</v>
      </c>
      <c r="AR113" s="12">
        <v>1669975</v>
      </c>
      <c r="AS113" s="12">
        <f t="shared" si="107"/>
        <v>524722.55000000005</v>
      </c>
      <c r="AT113" s="12">
        <v>0.28221937491339683</v>
      </c>
      <c r="AU113" s="12">
        <v>570129</v>
      </c>
      <c r="AV113" s="12">
        <f t="shared" ref="AV113:AV134" si="115">AU113*AT113</f>
        <v>160901.45000000001</v>
      </c>
      <c r="AW113" s="12">
        <v>0.28019347501404473</v>
      </c>
      <c r="AX113" s="12">
        <v>291924</v>
      </c>
      <c r="AY113" s="12">
        <f t="shared" si="109"/>
        <v>81795.199999999997</v>
      </c>
      <c r="AZ113" s="12">
        <v>1.4972086848335533</v>
      </c>
      <c r="BA113" s="12">
        <v>1527559.5</v>
      </c>
      <c r="BB113" s="12">
        <f t="shared" si="110"/>
        <v>2287075.35</v>
      </c>
      <c r="BC113" s="12">
        <v>0.56071982576828039</v>
      </c>
      <c r="BD113" s="12">
        <v>419671</v>
      </c>
      <c r="BE113" s="12">
        <f t="shared" ref="BE113:BE116" si="116">BD113*BC113</f>
        <v>235317.85</v>
      </c>
      <c r="BF113" s="12">
        <f t="shared" si="111"/>
        <v>1947230.5</v>
      </c>
      <c r="BG113" s="12">
        <f t="shared" si="112"/>
        <v>2522393.2000000002</v>
      </c>
      <c r="BH113" s="12"/>
      <c r="BI113" s="12"/>
      <c r="BJ113" s="12"/>
      <c r="BK113" s="12">
        <v>7.6556191348134579</v>
      </c>
      <c r="BL113" s="12">
        <v>6553.5</v>
      </c>
      <c r="BM113" s="12">
        <f t="shared" si="113"/>
        <v>50171.1</v>
      </c>
      <c r="BN113" s="12">
        <v>10.911981050818261</v>
      </c>
      <c r="BO113" s="12">
        <v>5805</v>
      </c>
      <c r="BP113" s="12">
        <f t="shared" si="114"/>
        <v>63344.05</v>
      </c>
      <c r="BQ113" s="12"/>
      <c r="BR113" s="12"/>
      <c r="BS113" s="12"/>
      <c r="BT113" s="12">
        <f t="shared" si="82"/>
        <v>12358.5</v>
      </c>
      <c r="BU113" s="12">
        <f t="shared" si="82"/>
        <v>113515.15</v>
      </c>
      <c r="BV113" s="12">
        <v>10473363.6</v>
      </c>
    </row>
    <row r="114" spans="1:74">
      <c r="A114" s="14">
        <v>1761</v>
      </c>
      <c r="B114" s="12"/>
      <c r="C114" s="12"/>
      <c r="D114" s="12"/>
      <c r="E114" s="12">
        <f>G114/F114</f>
        <v>12.695377255673543</v>
      </c>
      <c r="F114" s="12">
        <v>181445.25</v>
      </c>
      <c r="G114" s="12">
        <v>2303515.9</v>
      </c>
      <c r="H114" s="12">
        <v>4.9985188722146434</v>
      </c>
      <c r="I114" s="12">
        <v>219900</v>
      </c>
      <c r="J114" s="12">
        <f t="shared" si="72"/>
        <v>1099174.3</v>
      </c>
      <c r="K114" s="12">
        <v>4.1691745482593099</v>
      </c>
      <c r="L114" s="12">
        <v>133539</v>
      </c>
      <c r="M114" s="12">
        <f t="shared" si="89"/>
        <v>556747.4</v>
      </c>
      <c r="N114" s="12">
        <v>0.43223480521845276</v>
      </c>
      <c r="O114" s="12">
        <v>1669537</v>
      </c>
      <c r="P114" s="12">
        <f t="shared" si="101"/>
        <v>721632</v>
      </c>
      <c r="Q114" s="12"/>
      <c r="R114" s="12"/>
      <c r="S114" s="12"/>
      <c r="T114" s="12">
        <v>1.3540308314379581</v>
      </c>
      <c r="U114" s="12">
        <v>39570</v>
      </c>
      <c r="V114" s="12">
        <f t="shared" si="73"/>
        <v>53579</v>
      </c>
      <c r="W114" s="12"/>
      <c r="X114" s="12"/>
      <c r="Y114" s="12"/>
      <c r="Z114" s="12">
        <v>6.0059961273666094</v>
      </c>
      <c r="AA114" s="12">
        <v>46480</v>
      </c>
      <c r="AB114" s="12">
        <f t="shared" si="102"/>
        <v>279158.7</v>
      </c>
      <c r="AC114" s="12">
        <v>3.6786938269594405</v>
      </c>
      <c r="AD114" s="12">
        <v>110529</v>
      </c>
      <c r="AE114" s="12">
        <f t="shared" si="103"/>
        <v>406602.35</v>
      </c>
      <c r="AF114" s="12">
        <v>0.42544041005398059</v>
      </c>
      <c r="AG114" s="12">
        <v>1791569</v>
      </c>
      <c r="AH114" s="12">
        <f t="shared" si="104"/>
        <v>762205.85</v>
      </c>
      <c r="AI114" s="12">
        <v>0.7569983059383727</v>
      </c>
      <c r="AJ114" s="12">
        <v>21841</v>
      </c>
      <c r="AK114" s="12">
        <f t="shared" si="105"/>
        <v>16533.599999999999</v>
      </c>
      <c r="AL114" s="12">
        <f t="shared" si="75"/>
        <v>1813410</v>
      </c>
      <c r="AM114" s="12">
        <f t="shared" si="75"/>
        <v>778739.45</v>
      </c>
      <c r="AN114" s="12">
        <v>0.17138790176416116</v>
      </c>
      <c r="AO114" s="12">
        <v>631745</v>
      </c>
      <c r="AP114" s="12">
        <f t="shared" si="106"/>
        <v>108273.45</v>
      </c>
      <c r="AQ114" s="12">
        <v>0.39321942365936219</v>
      </c>
      <c r="AR114" s="12">
        <v>359232</v>
      </c>
      <c r="AS114" s="12">
        <f t="shared" si="107"/>
        <v>141257</v>
      </c>
      <c r="AT114" s="12">
        <v>0.2620753807238389</v>
      </c>
      <c r="AU114" s="12">
        <v>674045</v>
      </c>
      <c r="AV114" s="12">
        <f t="shared" si="115"/>
        <v>176650.6</v>
      </c>
      <c r="AW114" s="12">
        <v>0.34175949319237142</v>
      </c>
      <c r="AX114" s="12">
        <v>317438</v>
      </c>
      <c r="AY114" s="12">
        <f t="shared" si="109"/>
        <v>108487.45</v>
      </c>
      <c r="AZ114" s="12">
        <v>1.4267702048135054</v>
      </c>
      <c r="BA114" s="12">
        <v>1511777.75</v>
      </c>
      <c r="BB114" s="12">
        <f t="shared" si="110"/>
        <v>2156959.4500000002</v>
      </c>
      <c r="BC114" s="12">
        <v>0.5077342762792425</v>
      </c>
      <c r="BD114" s="12">
        <v>332574.75</v>
      </c>
      <c r="BE114" s="12">
        <f t="shared" si="116"/>
        <v>168859.6</v>
      </c>
      <c r="BF114" s="12">
        <f t="shared" si="111"/>
        <v>1844352.5</v>
      </c>
      <c r="BG114" s="12">
        <f t="shared" si="112"/>
        <v>2325819.0500000003</v>
      </c>
      <c r="BH114" s="12"/>
      <c r="BI114" s="12"/>
      <c r="BJ114" s="12"/>
      <c r="BK114" s="12">
        <v>7.5861741291966904</v>
      </c>
      <c r="BL114" s="12">
        <v>15890.5</v>
      </c>
      <c r="BM114" s="12">
        <f t="shared" si="113"/>
        <v>120548.1</v>
      </c>
      <c r="BN114" s="12">
        <v>12.109643774069321</v>
      </c>
      <c r="BO114" s="12">
        <v>12464</v>
      </c>
      <c r="BP114" s="12">
        <f t="shared" si="114"/>
        <v>150934.6</v>
      </c>
      <c r="BQ114" s="12"/>
      <c r="BR114" s="12"/>
      <c r="BS114" s="12"/>
      <c r="BT114" s="12">
        <f t="shared" si="82"/>
        <v>28354.5</v>
      </c>
      <c r="BU114" s="12">
        <f t="shared" si="82"/>
        <v>271482.7</v>
      </c>
      <c r="BV114" s="12">
        <v>9718725.3499999978</v>
      </c>
    </row>
    <row r="115" spans="1:74">
      <c r="A115" s="14">
        <v>1762</v>
      </c>
      <c r="B115" s="12"/>
      <c r="C115" s="12"/>
      <c r="D115" s="12"/>
      <c r="E115" s="12">
        <v>14.640276869845422</v>
      </c>
      <c r="F115" s="12">
        <v>151443</v>
      </c>
      <c r="G115" s="12">
        <f t="shared" si="71"/>
        <v>2217167.4500000002</v>
      </c>
      <c r="H115" s="12">
        <v>6.2151716679511724</v>
      </c>
      <c r="I115" s="12">
        <v>160892</v>
      </c>
      <c r="J115" s="12">
        <f t="shared" si="72"/>
        <v>999971.4</v>
      </c>
      <c r="K115" s="12">
        <v>4.1691869551761487</v>
      </c>
      <c r="L115" s="12">
        <v>193870</v>
      </c>
      <c r="M115" s="12">
        <f t="shared" si="89"/>
        <v>808280.27499999991</v>
      </c>
      <c r="N115" s="12">
        <v>0.44963768168811441</v>
      </c>
      <c r="O115" s="12">
        <v>1370618</v>
      </c>
      <c r="P115" s="12">
        <f t="shared" si="101"/>
        <v>616281.5</v>
      </c>
      <c r="Q115" s="12"/>
      <c r="R115" s="12"/>
      <c r="S115" s="12"/>
      <c r="T115" s="12">
        <v>1.3604048671189395</v>
      </c>
      <c r="U115" s="12">
        <v>64268</v>
      </c>
      <c r="V115" s="12">
        <f t="shared" si="73"/>
        <v>87430.5</v>
      </c>
      <c r="W115" s="12">
        <v>3.6269835185894981</v>
      </c>
      <c r="X115" s="12">
        <v>7827</v>
      </c>
      <c r="Y115" s="12">
        <f t="shared" si="74"/>
        <v>28388.400000000001</v>
      </c>
      <c r="Z115" s="12">
        <v>6.2312247255921429</v>
      </c>
      <c r="AA115" s="12">
        <v>50199</v>
      </c>
      <c r="AB115" s="12">
        <f t="shared" si="102"/>
        <v>312801.25</v>
      </c>
      <c r="AC115" s="12">
        <v>3.6786892859493738</v>
      </c>
      <c r="AD115" s="12">
        <v>136727</v>
      </c>
      <c r="AE115" s="12">
        <f t="shared" si="103"/>
        <v>502976.15</v>
      </c>
      <c r="AF115" s="12">
        <v>0.48798069080982259</v>
      </c>
      <c r="AG115" s="12">
        <v>1299692</v>
      </c>
      <c r="AH115" s="12">
        <f t="shared" si="104"/>
        <v>634224.6</v>
      </c>
      <c r="AI115" s="12">
        <v>0.7288474987178889</v>
      </c>
      <c r="AJ115" s="12">
        <v>21449</v>
      </c>
      <c r="AK115" s="12">
        <f t="shared" si="105"/>
        <v>15633.05</v>
      </c>
      <c r="AL115" s="12">
        <f t="shared" si="75"/>
        <v>1321141</v>
      </c>
      <c r="AM115" s="12">
        <f t="shared" si="75"/>
        <v>649857.65</v>
      </c>
      <c r="AN115" s="12">
        <v>0.23166729552740734</v>
      </c>
      <c r="AO115" s="12">
        <v>789788</v>
      </c>
      <c r="AP115" s="12">
        <f t="shared" si="106"/>
        <v>182968.05</v>
      </c>
      <c r="AQ115" s="12">
        <v>0.50290982244468396</v>
      </c>
      <c r="AR115" s="12">
        <v>397172</v>
      </c>
      <c r="AS115" s="12">
        <f t="shared" si="107"/>
        <v>199741.7</v>
      </c>
      <c r="AT115" s="12">
        <v>0.30487590887631838</v>
      </c>
      <c r="AU115" s="12">
        <v>590977</v>
      </c>
      <c r="AV115" s="12">
        <f t="shared" si="115"/>
        <v>180174.65</v>
      </c>
      <c r="AW115" s="12">
        <v>0.37294192659848502</v>
      </c>
      <c r="AX115" s="12">
        <v>196045</v>
      </c>
      <c r="AY115" s="12">
        <f t="shared" si="109"/>
        <v>73113.399999999994</v>
      </c>
      <c r="AZ115" s="12">
        <v>1.4427628492116984</v>
      </c>
      <c r="BA115" s="12">
        <v>1699175.25</v>
      </c>
      <c r="BB115" s="12">
        <f t="shared" si="110"/>
        <v>2451506.9249999998</v>
      </c>
      <c r="BC115" s="12">
        <v>1.1499999999999999</v>
      </c>
      <c r="BD115" s="12">
        <v>40</v>
      </c>
      <c r="BE115" s="12">
        <f t="shared" si="116"/>
        <v>46</v>
      </c>
      <c r="BF115" s="12">
        <f t="shared" si="111"/>
        <v>1699215.25</v>
      </c>
      <c r="BG115" s="12">
        <f t="shared" si="112"/>
        <v>2451552.9249999998</v>
      </c>
      <c r="BH115" s="12"/>
      <c r="BI115" s="12"/>
      <c r="BJ115" s="12"/>
      <c r="BK115" s="12">
        <v>9.8177954094644377</v>
      </c>
      <c r="BL115" s="12">
        <v>1764.5</v>
      </c>
      <c r="BM115" s="12">
        <f t="shared" si="113"/>
        <v>17323.5</v>
      </c>
      <c r="BN115" s="12"/>
      <c r="BO115" s="12"/>
      <c r="BP115" s="12"/>
      <c r="BQ115" s="12"/>
      <c r="BR115" s="12"/>
      <c r="BS115" s="12"/>
      <c r="BT115" s="12">
        <f t="shared" si="82"/>
        <v>1764.5</v>
      </c>
      <c r="BU115" s="12">
        <f t="shared" si="82"/>
        <v>17323.5</v>
      </c>
      <c r="BV115" s="12">
        <v>9607179.4000000022</v>
      </c>
    </row>
    <row r="116" spans="1:74">
      <c r="A116" s="14">
        <v>1763</v>
      </c>
      <c r="B116" s="12"/>
      <c r="C116" s="12"/>
      <c r="D116" s="12"/>
      <c r="E116" s="12">
        <v>15.699165629672072</v>
      </c>
      <c r="F116" s="12">
        <v>167551.5</v>
      </c>
      <c r="G116" s="12">
        <f t="shared" si="71"/>
        <v>2630418.75</v>
      </c>
      <c r="H116" s="12">
        <v>5.6084511189634867</v>
      </c>
      <c r="I116" s="12">
        <v>207156</v>
      </c>
      <c r="J116" s="12">
        <f t="shared" si="72"/>
        <v>1161824.3</v>
      </c>
      <c r="K116" s="12">
        <v>4.1691730121436859</v>
      </c>
      <c r="L116" s="12">
        <v>141308</v>
      </c>
      <c r="M116" s="12">
        <f t="shared" si="89"/>
        <v>589137.5</v>
      </c>
      <c r="N116" s="12">
        <v>0.45957493812329919</v>
      </c>
      <c r="O116" s="12">
        <v>1778941</v>
      </c>
      <c r="P116" s="12">
        <f t="shared" si="101"/>
        <v>817556.7</v>
      </c>
      <c r="Q116" s="12"/>
      <c r="R116" s="12"/>
      <c r="S116" s="12"/>
      <c r="T116" s="12">
        <v>1.6903738174379952</v>
      </c>
      <c r="U116" s="12">
        <v>48887.5</v>
      </c>
      <c r="V116" s="12">
        <f t="shared" si="73"/>
        <v>82638.149999999994</v>
      </c>
      <c r="W116" s="12">
        <v>2.6476129553565415</v>
      </c>
      <c r="X116" s="12">
        <v>14851</v>
      </c>
      <c r="Y116" s="12">
        <f t="shared" si="74"/>
        <v>39319.699999999997</v>
      </c>
      <c r="Z116" s="12">
        <v>6.4056350536861855</v>
      </c>
      <c r="AA116" s="12">
        <v>50106</v>
      </c>
      <c r="AB116" s="12">
        <f t="shared" si="102"/>
        <v>320960.75</v>
      </c>
      <c r="AC116" s="12">
        <v>3.6786920840540245</v>
      </c>
      <c r="AD116" s="12">
        <v>108692</v>
      </c>
      <c r="AE116" s="12">
        <f t="shared" si="103"/>
        <v>399844.4</v>
      </c>
      <c r="AF116" s="12">
        <v>0.567785042298527</v>
      </c>
      <c r="AG116" s="12">
        <v>1731857</v>
      </c>
      <c r="AH116" s="12">
        <f t="shared" si="104"/>
        <v>983322.50000000012</v>
      </c>
      <c r="AI116" s="12">
        <v>0.87438134517766508</v>
      </c>
      <c r="AJ116" s="12">
        <v>6304</v>
      </c>
      <c r="AK116" s="12">
        <f t="shared" si="105"/>
        <v>5512.1</v>
      </c>
      <c r="AL116" s="12">
        <f t="shared" si="75"/>
        <v>1738161</v>
      </c>
      <c r="AM116" s="12">
        <f t="shared" si="75"/>
        <v>988834.60000000009</v>
      </c>
      <c r="AN116" s="12">
        <v>0.24045733287648366</v>
      </c>
      <c r="AO116" s="12">
        <v>227646</v>
      </c>
      <c r="AP116" s="12">
        <f t="shared" si="106"/>
        <v>54739.15</v>
      </c>
      <c r="AQ116" s="12">
        <v>0.60874828649760115</v>
      </c>
      <c r="AR116" s="12">
        <v>233440</v>
      </c>
      <c r="AS116" s="12">
        <f t="shared" si="107"/>
        <v>142106.20000000001</v>
      </c>
      <c r="AT116" s="12">
        <v>0.31232417339497193</v>
      </c>
      <c r="AU116" s="12">
        <v>465942</v>
      </c>
      <c r="AV116" s="12">
        <f t="shared" si="115"/>
        <v>145524.95000000001</v>
      </c>
      <c r="AW116" s="12">
        <v>0.38141870840342279</v>
      </c>
      <c r="AX116" s="12">
        <v>341825</v>
      </c>
      <c r="AY116" s="12">
        <f t="shared" si="109"/>
        <v>130378.45</v>
      </c>
      <c r="AZ116" s="12">
        <v>1.604448983634756</v>
      </c>
      <c r="BA116" s="12">
        <v>827852</v>
      </c>
      <c r="BB116" s="12">
        <f t="shared" si="110"/>
        <v>1328246.3</v>
      </c>
      <c r="BC116" s="12">
        <v>0.5870599879507703</v>
      </c>
      <c r="BD116" s="12">
        <v>441522</v>
      </c>
      <c r="BE116" s="12">
        <f t="shared" si="116"/>
        <v>259199.9</v>
      </c>
      <c r="BF116" s="12">
        <f t="shared" si="111"/>
        <v>1269374</v>
      </c>
      <c r="BG116" s="12">
        <f t="shared" si="112"/>
        <v>1587446.2</v>
      </c>
      <c r="BH116" s="12"/>
      <c r="BI116" s="12"/>
      <c r="BJ116" s="12"/>
      <c r="BK116" s="12">
        <v>8.4716745568644711</v>
      </c>
      <c r="BL116" s="12">
        <v>22707.5</v>
      </c>
      <c r="BM116" s="12">
        <f t="shared" si="113"/>
        <v>192370.55</v>
      </c>
      <c r="BN116" s="12"/>
      <c r="BO116" s="12"/>
      <c r="BP116" s="12"/>
      <c r="BQ116" s="12"/>
      <c r="BR116" s="12"/>
      <c r="BS116" s="12"/>
      <c r="BT116" s="12">
        <f t="shared" si="82"/>
        <v>22707.5</v>
      </c>
      <c r="BU116" s="12">
        <f t="shared" si="82"/>
        <v>192370.55</v>
      </c>
      <c r="BV116" s="12">
        <v>9576778.5999999996</v>
      </c>
    </row>
    <row r="117" spans="1:74">
      <c r="A117" s="14">
        <v>1764</v>
      </c>
      <c r="B117" s="12"/>
      <c r="C117" s="12"/>
      <c r="D117" s="12"/>
      <c r="E117" s="12">
        <v>15.416262116601045</v>
      </c>
      <c r="F117" s="12">
        <v>163309</v>
      </c>
      <c r="G117" s="12">
        <f t="shared" si="71"/>
        <v>2517614.35</v>
      </c>
      <c r="H117" s="12">
        <v>6.7158677660455854</v>
      </c>
      <c r="I117" s="12">
        <v>226916</v>
      </c>
      <c r="J117" s="12">
        <f t="shared" si="72"/>
        <v>1523937.85</v>
      </c>
      <c r="K117" s="12">
        <v>4.1691891925319879</v>
      </c>
      <c r="L117" s="12">
        <v>161703</v>
      </c>
      <c r="M117" s="12">
        <f t="shared" si="89"/>
        <v>674170.4</v>
      </c>
      <c r="N117" s="12">
        <v>0.47593977489598588</v>
      </c>
      <c r="O117" s="12">
        <v>1891570</v>
      </c>
      <c r="P117" s="12">
        <f t="shared" si="101"/>
        <v>900273.4</v>
      </c>
      <c r="Q117" s="12"/>
      <c r="R117" s="12"/>
      <c r="S117" s="12"/>
      <c r="T117" s="12">
        <v>1.8695243389963536</v>
      </c>
      <c r="U117" s="12">
        <v>30578.5</v>
      </c>
      <c r="V117" s="12">
        <f t="shared" si="73"/>
        <v>57167.25</v>
      </c>
      <c r="W117" s="12">
        <v>2.3021673189823875</v>
      </c>
      <c r="X117" s="12">
        <v>10220</v>
      </c>
      <c r="Y117" s="12">
        <f t="shared" si="74"/>
        <v>23528.15</v>
      </c>
      <c r="Z117" s="12">
        <v>7.5225136245948834</v>
      </c>
      <c r="AA117" s="12">
        <v>55231</v>
      </c>
      <c r="AB117" s="12">
        <f t="shared" si="102"/>
        <v>415475.95</v>
      </c>
      <c r="AC117" s="12">
        <v>3.6786164155791807</v>
      </c>
      <c r="AD117" s="12">
        <v>138929</v>
      </c>
      <c r="AE117" s="12">
        <f t="shared" si="103"/>
        <v>511066.5</v>
      </c>
      <c r="AF117" s="12">
        <v>0.57960116935285133</v>
      </c>
      <c r="AG117" s="12">
        <v>1298496</v>
      </c>
      <c r="AH117" s="12">
        <f t="shared" si="104"/>
        <v>752609.8</v>
      </c>
      <c r="AI117" s="12">
        <v>0.83832718804579853</v>
      </c>
      <c r="AJ117" s="12">
        <v>10306</v>
      </c>
      <c r="AK117" s="12">
        <f t="shared" si="105"/>
        <v>8639.7999999999993</v>
      </c>
      <c r="AL117" s="12">
        <f t="shared" si="75"/>
        <v>1308802</v>
      </c>
      <c r="AM117" s="12">
        <f t="shared" si="75"/>
        <v>761249.60000000009</v>
      </c>
      <c r="AN117" s="12">
        <v>0.23055820420858944</v>
      </c>
      <c r="AO117" s="12">
        <v>716297</v>
      </c>
      <c r="AP117" s="12">
        <f t="shared" si="106"/>
        <v>165148.15</v>
      </c>
      <c r="AQ117" s="12"/>
      <c r="AR117" s="12"/>
      <c r="AS117" s="12"/>
      <c r="AT117" s="12">
        <v>0.23246963650091684</v>
      </c>
      <c r="AU117" s="12">
        <v>463550</v>
      </c>
      <c r="AV117" s="12">
        <f t="shared" si="115"/>
        <v>107761.3</v>
      </c>
      <c r="AW117" s="12">
        <v>0.37692917706485468</v>
      </c>
      <c r="AX117" s="12">
        <v>399108</v>
      </c>
      <c r="AY117" s="12">
        <f t="shared" si="109"/>
        <v>150435.45000000001</v>
      </c>
      <c r="AZ117" s="12">
        <v>1.3973990982692914</v>
      </c>
      <c r="BA117" s="12">
        <v>1777249</v>
      </c>
      <c r="BB117" s="12">
        <f t="shared" si="110"/>
        <v>2483526.15</v>
      </c>
      <c r="BC117" s="12"/>
      <c r="BD117" s="12"/>
      <c r="BE117" s="12"/>
      <c r="BF117" s="12">
        <f t="shared" si="111"/>
        <v>1777249</v>
      </c>
      <c r="BG117" s="12">
        <f t="shared" si="112"/>
        <v>2483526.15</v>
      </c>
      <c r="BH117" s="12"/>
      <c r="BI117" s="12"/>
      <c r="BJ117" s="12"/>
      <c r="BK117" s="12">
        <v>9.3959424566580605</v>
      </c>
      <c r="BL117" s="12">
        <v>10844</v>
      </c>
      <c r="BM117" s="12">
        <f t="shared" si="113"/>
        <v>101889.60000000001</v>
      </c>
      <c r="BN117" s="12">
        <v>17.46111849759016</v>
      </c>
      <c r="BO117" s="12">
        <v>6017</v>
      </c>
      <c r="BP117" s="12">
        <f t="shared" ref="BP117:BP126" si="117">BO117*BN117</f>
        <v>105063.54999999999</v>
      </c>
      <c r="BQ117" s="12"/>
      <c r="BR117" s="12"/>
      <c r="BS117" s="12"/>
      <c r="BT117" s="12">
        <f t="shared" si="82"/>
        <v>16861</v>
      </c>
      <c r="BU117" s="12">
        <f t="shared" si="82"/>
        <v>206953.15</v>
      </c>
      <c r="BV117" s="12">
        <v>10705472</v>
      </c>
    </row>
    <row r="118" spans="1:74">
      <c r="A118" s="14">
        <v>1765</v>
      </c>
      <c r="B118" s="12"/>
      <c r="C118" s="12"/>
      <c r="D118" s="12"/>
      <c r="E118" s="12">
        <v>16.223930345404174</v>
      </c>
      <c r="F118" s="12">
        <v>122002</v>
      </c>
      <c r="G118" s="12">
        <f t="shared" si="71"/>
        <v>1979351.95</v>
      </c>
      <c r="H118" s="12">
        <v>6.3488041793014993</v>
      </c>
      <c r="I118" s="12">
        <v>160601</v>
      </c>
      <c r="J118" s="12">
        <f t="shared" si="72"/>
        <v>1019624.3</v>
      </c>
      <c r="K118" s="12">
        <v>4.1691783390089938</v>
      </c>
      <c r="L118" s="12">
        <v>194691</v>
      </c>
      <c r="M118" s="12">
        <f t="shared" si="89"/>
        <v>811701.5</v>
      </c>
      <c r="N118" s="12">
        <v>0.57912308445379823</v>
      </c>
      <c r="O118" s="12">
        <v>1186933</v>
      </c>
      <c r="P118" s="12">
        <f t="shared" si="101"/>
        <v>687380.3</v>
      </c>
      <c r="Q118" s="12"/>
      <c r="R118" s="12"/>
      <c r="S118" s="12"/>
      <c r="T118" s="12">
        <v>2.1123065913662384</v>
      </c>
      <c r="U118" s="12">
        <v>25852</v>
      </c>
      <c r="V118" s="12">
        <f t="shared" si="73"/>
        <v>54607.35</v>
      </c>
      <c r="W118" s="12"/>
      <c r="X118" s="12"/>
      <c r="Y118" s="12">
        <v>13003</v>
      </c>
      <c r="Z118" s="12">
        <v>7.9577751505156282</v>
      </c>
      <c r="AA118" s="12">
        <v>50327</v>
      </c>
      <c r="AB118" s="12">
        <f t="shared" si="102"/>
        <v>400490.95</v>
      </c>
      <c r="AC118" s="12">
        <v>3.6786918988564983</v>
      </c>
      <c r="AD118" s="12">
        <v>155225</v>
      </c>
      <c r="AE118" s="12">
        <f t="shared" si="103"/>
        <v>571024.94999999995</v>
      </c>
      <c r="AF118" s="12">
        <v>0.64438027748810034</v>
      </c>
      <c r="AG118" s="12">
        <v>1826745</v>
      </c>
      <c r="AH118" s="12">
        <f t="shared" si="104"/>
        <v>1177118.45</v>
      </c>
      <c r="AI118" s="12">
        <v>0.85569383012219813</v>
      </c>
      <c r="AJ118" s="12">
        <v>13339</v>
      </c>
      <c r="AK118" s="12">
        <f t="shared" si="105"/>
        <v>11414.1</v>
      </c>
      <c r="AL118" s="12">
        <f t="shared" si="75"/>
        <v>1840084</v>
      </c>
      <c r="AM118" s="12">
        <f t="shared" si="75"/>
        <v>1188532.55</v>
      </c>
      <c r="AN118" s="12">
        <v>0.3175399818718122</v>
      </c>
      <c r="AO118" s="12">
        <v>260368</v>
      </c>
      <c r="AP118" s="12">
        <f t="shared" si="106"/>
        <v>82677.25</v>
      </c>
      <c r="AQ118" s="12"/>
      <c r="AR118" s="12"/>
      <c r="AS118" s="12"/>
      <c r="AT118" s="12">
        <v>0.24046995339305194</v>
      </c>
      <c r="AU118" s="12">
        <v>121012</v>
      </c>
      <c r="AV118" s="12">
        <f t="shared" si="115"/>
        <v>29099.75</v>
      </c>
      <c r="AW118" s="12">
        <v>0.43605187369287213</v>
      </c>
      <c r="AX118" s="12">
        <v>58334</v>
      </c>
      <c r="AY118" s="12">
        <f t="shared" si="109"/>
        <v>25436.65</v>
      </c>
      <c r="AZ118" s="12">
        <v>1.3416010386340946</v>
      </c>
      <c r="BA118" s="12">
        <v>846881.5</v>
      </c>
      <c r="BB118" s="12">
        <f t="shared" si="110"/>
        <v>1136177.1000000001</v>
      </c>
      <c r="BC118" s="12"/>
      <c r="BD118" s="12"/>
      <c r="BE118" s="12"/>
      <c r="BF118" s="12">
        <f t="shared" si="111"/>
        <v>846881.5</v>
      </c>
      <c r="BG118" s="12">
        <f t="shared" si="112"/>
        <v>1136177.1000000001</v>
      </c>
      <c r="BH118" s="12"/>
      <c r="BI118" s="12"/>
      <c r="BJ118" s="12"/>
      <c r="BK118" s="12">
        <v>9.6267326732673268</v>
      </c>
      <c r="BL118" s="12">
        <v>4949</v>
      </c>
      <c r="BM118" s="12">
        <f t="shared" si="113"/>
        <v>47642.7</v>
      </c>
      <c r="BN118" s="12">
        <v>11.531079675473269</v>
      </c>
      <c r="BO118" s="12">
        <v>9614</v>
      </c>
      <c r="BP118" s="12">
        <f t="shared" si="117"/>
        <v>110859.8</v>
      </c>
      <c r="BQ118" s="12"/>
      <c r="BR118" s="12"/>
      <c r="BS118" s="12"/>
      <c r="BT118" s="12">
        <f t="shared" si="82"/>
        <v>14563</v>
      </c>
      <c r="BU118" s="12">
        <f t="shared" si="82"/>
        <v>158502.5</v>
      </c>
      <c r="BV118" s="12">
        <v>8451422.8000000026</v>
      </c>
    </row>
    <row r="119" spans="1:74">
      <c r="A119" s="14">
        <v>1766</v>
      </c>
      <c r="B119" s="12"/>
      <c r="C119" s="12"/>
      <c r="D119" s="12"/>
      <c r="E119" s="12">
        <v>14.381269945078682</v>
      </c>
      <c r="F119" s="12">
        <v>209481.5</v>
      </c>
      <c r="G119" s="12">
        <f t="shared" si="71"/>
        <v>3012610</v>
      </c>
      <c r="H119" s="12">
        <v>6.5596128792569663</v>
      </c>
      <c r="I119" s="12">
        <v>201875</v>
      </c>
      <c r="J119" s="12">
        <f t="shared" si="72"/>
        <v>1324221.8500000001</v>
      </c>
      <c r="K119" s="12">
        <v>4.1679451419442533</v>
      </c>
      <c r="L119" s="12">
        <v>155237</v>
      </c>
      <c r="M119" s="12">
        <f t="shared" si="89"/>
        <v>647019.30000000005</v>
      </c>
      <c r="N119" s="12">
        <v>0.45055756196443264</v>
      </c>
      <c r="O119" s="12">
        <v>1547541</v>
      </c>
      <c r="P119" s="12">
        <f t="shared" si="101"/>
        <v>697256.3</v>
      </c>
      <c r="Q119" s="12"/>
      <c r="R119" s="12"/>
      <c r="S119" s="12"/>
      <c r="T119" s="12">
        <v>2.0486771198725253</v>
      </c>
      <c r="U119" s="12">
        <v>45185.5</v>
      </c>
      <c r="V119" s="12">
        <f t="shared" si="73"/>
        <v>92570.5</v>
      </c>
      <c r="W119" s="12">
        <v>2.5357111730869795</v>
      </c>
      <c r="X119" s="12">
        <v>11474</v>
      </c>
      <c r="Y119" s="12">
        <f t="shared" ref="Y119:Y134" si="118">X119*W119</f>
        <v>29094.750000000004</v>
      </c>
      <c r="Z119" s="12">
        <v>8.2339788978199735</v>
      </c>
      <c r="AA119" s="12">
        <v>50137</v>
      </c>
      <c r="AB119" s="12">
        <f t="shared" si="102"/>
        <v>412827</v>
      </c>
      <c r="AC119" s="12">
        <v>3.6787728751215956</v>
      </c>
      <c r="AD119" s="12">
        <v>131584</v>
      </c>
      <c r="AE119" s="12">
        <f t="shared" si="103"/>
        <v>484067.65</v>
      </c>
      <c r="AF119" s="12">
        <v>0.74449198776046288</v>
      </c>
      <c r="AG119" s="12">
        <v>1133703</v>
      </c>
      <c r="AH119" s="12">
        <f t="shared" si="104"/>
        <v>844032.8</v>
      </c>
      <c r="AI119" s="12">
        <v>1.0009979879275654</v>
      </c>
      <c r="AJ119" s="12">
        <v>24850</v>
      </c>
      <c r="AK119" s="12">
        <f t="shared" si="105"/>
        <v>24874.800000000003</v>
      </c>
      <c r="AL119" s="12">
        <f t="shared" si="75"/>
        <v>1158553</v>
      </c>
      <c r="AM119" s="12">
        <f t="shared" si="75"/>
        <v>868907.60000000009</v>
      </c>
      <c r="AN119" s="12">
        <v>0.27139722643167319</v>
      </c>
      <c r="AO119" s="12">
        <v>785270</v>
      </c>
      <c r="AP119" s="12">
        <f t="shared" si="106"/>
        <v>213120.1</v>
      </c>
      <c r="AQ119" s="12">
        <v>0.37631825007791908</v>
      </c>
      <c r="AR119" s="12">
        <v>105879</v>
      </c>
      <c r="AS119" s="12">
        <f t="shared" ref="AS119:AS135" si="119">AR119*AQ119</f>
        <v>39844.199999999997</v>
      </c>
      <c r="AT119" s="12">
        <v>0.20818950888311724</v>
      </c>
      <c r="AU119" s="12">
        <v>279913</v>
      </c>
      <c r="AV119" s="12">
        <f t="shared" si="115"/>
        <v>58274.95</v>
      </c>
      <c r="AW119" s="12">
        <v>0.40100674493489458</v>
      </c>
      <c r="AX119" s="12">
        <v>390367</v>
      </c>
      <c r="AY119" s="12">
        <f t="shared" si="109"/>
        <v>156539.79999999999</v>
      </c>
      <c r="AZ119" s="12">
        <v>1.2249330281726132</v>
      </c>
      <c r="BA119" s="12">
        <v>2514303.5</v>
      </c>
      <c r="BB119" s="12">
        <f t="shared" si="110"/>
        <v>3079853.4</v>
      </c>
      <c r="BC119" s="12"/>
      <c r="BD119" s="12"/>
      <c r="BE119" s="12"/>
      <c r="BF119" s="12">
        <f t="shared" si="111"/>
        <v>2514303.5</v>
      </c>
      <c r="BG119" s="12">
        <f t="shared" si="112"/>
        <v>3079853.4</v>
      </c>
      <c r="BH119" s="12"/>
      <c r="BI119" s="12"/>
      <c r="BJ119" s="12"/>
      <c r="BK119" s="12">
        <v>9.9885736570147223</v>
      </c>
      <c r="BL119" s="12">
        <v>5128.5</v>
      </c>
      <c r="BM119" s="12">
        <f t="shared" si="113"/>
        <v>51226.400000000001</v>
      </c>
      <c r="BN119" s="12">
        <v>14.161695601096463</v>
      </c>
      <c r="BO119" s="12">
        <v>22983</v>
      </c>
      <c r="BP119" s="12">
        <f t="shared" si="117"/>
        <v>325478.25</v>
      </c>
      <c r="BQ119" s="12"/>
      <c r="BR119" s="12"/>
      <c r="BS119" s="12"/>
      <c r="BT119" s="12">
        <f t="shared" si="82"/>
        <v>28111.5</v>
      </c>
      <c r="BU119" s="12">
        <f t="shared" si="82"/>
        <v>376704.65</v>
      </c>
      <c r="BV119" s="12">
        <v>11956044.300000003</v>
      </c>
    </row>
    <row r="120" spans="1:74">
      <c r="A120" s="14">
        <v>1767</v>
      </c>
      <c r="B120" s="12"/>
      <c r="C120" s="12"/>
      <c r="D120" s="12"/>
      <c r="E120" s="12">
        <v>10.674335618154078</v>
      </c>
      <c r="F120" s="12">
        <v>263478</v>
      </c>
      <c r="G120" s="12">
        <f t="shared" si="71"/>
        <v>2812452.6</v>
      </c>
      <c r="H120" s="12">
        <v>6.3317920715195921</v>
      </c>
      <c r="I120" s="12">
        <v>200896</v>
      </c>
      <c r="J120" s="12">
        <f t="shared" si="72"/>
        <v>1272031.7</v>
      </c>
      <c r="K120" s="12">
        <v>4.1691756508432274</v>
      </c>
      <c r="L120" s="12">
        <v>159447</v>
      </c>
      <c r="M120" s="12">
        <f t="shared" si="89"/>
        <v>664762.55000000005</v>
      </c>
      <c r="N120" s="12">
        <v>0.420852385137782</v>
      </c>
      <c r="O120" s="12">
        <v>1822662</v>
      </c>
      <c r="P120" s="12">
        <f t="shared" si="101"/>
        <v>767071.65</v>
      </c>
      <c r="Q120" s="12"/>
      <c r="R120" s="12"/>
      <c r="S120" s="12"/>
      <c r="T120" s="12">
        <v>2.4822186865638889</v>
      </c>
      <c r="U120" s="12">
        <v>27340.5</v>
      </c>
      <c r="V120" s="12">
        <f t="shared" si="73"/>
        <v>67865.100000000006</v>
      </c>
      <c r="W120" s="12">
        <v>2.8728117359413203</v>
      </c>
      <c r="X120" s="12">
        <v>10225</v>
      </c>
      <c r="Y120" s="12">
        <f t="shared" si="118"/>
        <v>29374.5</v>
      </c>
      <c r="Z120" s="12">
        <v>7.8080667300179494</v>
      </c>
      <c r="AA120" s="12">
        <v>47355</v>
      </c>
      <c r="AB120" s="12">
        <f t="shared" si="102"/>
        <v>369751</v>
      </c>
      <c r="AC120" s="12">
        <v>3.6786899716110151</v>
      </c>
      <c r="AD120" s="12">
        <v>125753</v>
      </c>
      <c r="AE120" s="12">
        <f t="shared" si="103"/>
        <v>462606.3</v>
      </c>
      <c r="AF120" s="12">
        <v>0.84458929906016478</v>
      </c>
      <c r="AG120" s="12">
        <v>2854011</v>
      </c>
      <c r="AH120" s="12">
        <f t="shared" si="104"/>
        <v>2410467.15</v>
      </c>
      <c r="AI120" s="12">
        <v>1.2011931499157775</v>
      </c>
      <c r="AJ120" s="12">
        <v>3562</v>
      </c>
      <c r="AK120" s="12">
        <f t="shared" si="105"/>
        <v>4278.6499999999996</v>
      </c>
      <c r="AL120" s="12">
        <f t="shared" si="75"/>
        <v>2857573</v>
      </c>
      <c r="AM120" s="12">
        <f t="shared" si="75"/>
        <v>2414745.7999999998</v>
      </c>
      <c r="AN120" s="12">
        <v>0.22776710400144792</v>
      </c>
      <c r="AO120" s="12">
        <v>574617</v>
      </c>
      <c r="AP120" s="12">
        <f t="shared" si="106"/>
        <v>130878.85</v>
      </c>
      <c r="AQ120" s="12">
        <v>0.3715178758008652</v>
      </c>
      <c r="AR120" s="12">
        <v>224913</v>
      </c>
      <c r="AS120" s="12">
        <f t="shared" si="119"/>
        <v>83559.199999999997</v>
      </c>
      <c r="AT120" s="12">
        <v>0.18244961681347299</v>
      </c>
      <c r="AU120" s="12">
        <v>295287</v>
      </c>
      <c r="AV120" s="12">
        <f t="shared" si="115"/>
        <v>53875</v>
      </c>
      <c r="AW120" s="12">
        <v>0.40213229541795709</v>
      </c>
      <c r="AX120" s="12">
        <v>154669</v>
      </c>
      <c r="AY120" s="12">
        <f t="shared" si="109"/>
        <v>62197.4</v>
      </c>
      <c r="AZ120" s="12">
        <v>1.2188986210258808</v>
      </c>
      <c r="BA120" s="12">
        <v>1735801.25</v>
      </c>
      <c r="BB120" s="12">
        <f t="shared" si="110"/>
        <v>2115765.75</v>
      </c>
      <c r="BC120" s="12"/>
      <c r="BD120" s="12"/>
      <c r="BE120" s="12"/>
      <c r="BF120" s="12">
        <f t="shared" si="111"/>
        <v>1735801.25</v>
      </c>
      <c r="BG120" s="12">
        <f t="shared" si="112"/>
        <v>2115765.75</v>
      </c>
      <c r="BH120" s="12"/>
      <c r="BI120" s="12"/>
      <c r="BJ120" s="12"/>
      <c r="BK120" s="12">
        <v>9.4435642377756484</v>
      </c>
      <c r="BL120" s="12">
        <v>8344</v>
      </c>
      <c r="BM120" s="12">
        <f t="shared" si="113"/>
        <v>78797.100000000006</v>
      </c>
      <c r="BN120" s="12">
        <v>11.209962439635127</v>
      </c>
      <c r="BO120" s="12">
        <v>5591</v>
      </c>
      <c r="BP120" s="12">
        <f t="shared" si="117"/>
        <v>62674.899999999994</v>
      </c>
      <c r="BQ120" s="12"/>
      <c r="BR120" s="12"/>
      <c r="BS120" s="12"/>
      <c r="BT120" s="12">
        <f t="shared" si="82"/>
        <v>13935</v>
      </c>
      <c r="BU120" s="12">
        <f t="shared" si="82"/>
        <v>141472</v>
      </c>
      <c r="BV120" s="12">
        <v>11900707.799999999</v>
      </c>
    </row>
    <row r="121" spans="1:74">
      <c r="A121" s="14">
        <v>1768</v>
      </c>
      <c r="B121" s="12"/>
      <c r="C121" s="12"/>
      <c r="D121" s="12"/>
      <c r="E121" s="12">
        <v>11.074767078698278</v>
      </c>
      <c r="F121" s="12">
        <v>208600.5</v>
      </c>
      <c r="G121" s="12">
        <f t="shared" si="71"/>
        <v>2310201.9500000002</v>
      </c>
      <c r="H121" s="12">
        <v>5.7329744906385596</v>
      </c>
      <c r="I121" s="12">
        <v>199809</v>
      </c>
      <c r="J121" s="12">
        <f t="shared" si="72"/>
        <v>1145499.8999999999</v>
      </c>
      <c r="K121" s="12">
        <v>4.1685479843476392</v>
      </c>
      <c r="L121" s="12">
        <v>158187</v>
      </c>
      <c r="M121" s="12">
        <f t="shared" si="89"/>
        <v>659410.1</v>
      </c>
      <c r="N121" s="12">
        <v>0.55543011223762495</v>
      </c>
      <c r="O121" s="12">
        <v>1186946</v>
      </c>
      <c r="P121" s="12">
        <f t="shared" si="101"/>
        <v>659265.54999999993</v>
      </c>
      <c r="Q121" s="12"/>
      <c r="R121" s="12"/>
      <c r="S121" s="12"/>
      <c r="T121" s="12">
        <v>1.8804028065663898</v>
      </c>
      <c r="U121" s="12">
        <v>45108.5</v>
      </c>
      <c r="V121" s="12">
        <f t="shared" si="73"/>
        <v>84822.15</v>
      </c>
      <c r="W121" s="12">
        <v>2.530378022477012</v>
      </c>
      <c r="X121" s="12">
        <v>8809</v>
      </c>
      <c r="Y121" s="12">
        <f t="shared" si="118"/>
        <v>22290.1</v>
      </c>
      <c r="Z121" s="12">
        <v>7.0576940835037263</v>
      </c>
      <c r="AA121" s="12">
        <v>45483</v>
      </c>
      <c r="AB121" s="12">
        <f t="shared" si="102"/>
        <v>321005.09999999998</v>
      </c>
      <c r="AC121" s="12">
        <v>3.6786893086211077</v>
      </c>
      <c r="AD121" s="12">
        <v>152637</v>
      </c>
      <c r="AE121" s="12">
        <f t="shared" si="103"/>
        <v>561504.1</v>
      </c>
      <c r="AF121" s="12">
        <v>0.85398541893075097</v>
      </c>
      <c r="AG121" s="12">
        <v>1136405</v>
      </c>
      <c r="AH121" s="12">
        <f t="shared" si="104"/>
        <v>970473.3</v>
      </c>
      <c r="AI121" s="12">
        <v>1.2512321167883211</v>
      </c>
      <c r="AJ121" s="12">
        <v>17125</v>
      </c>
      <c r="AK121" s="12">
        <f t="shared" si="105"/>
        <v>21427.35</v>
      </c>
      <c r="AL121" s="12">
        <f t="shared" si="75"/>
        <v>1153530</v>
      </c>
      <c r="AM121" s="12">
        <f t="shared" si="75"/>
        <v>991900.65</v>
      </c>
      <c r="AN121" s="12"/>
      <c r="AO121" s="12"/>
      <c r="AP121" s="12"/>
      <c r="AQ121" s="12">
        <v>0.37170103427865647</v>
      </c>
      <c r="AR121" s="12">
        <v>292281</v>
      </c>
      <c r="AS121" s="12">
        <f t="shared" si="119"/>
        <v>108641.15</v>
      </c>
      <c r="AT121" s="12">
        <v>0.20744941827659402</v>
      </c>
      <c r="AU121" s="12">
        <v>372170</v>
      </c>
      <c r="AV121" s="12">
        <f t="shared" si="115"/>
        <v>77206.45</v>
      </c>
      <c r="AW121" s="12">
        <v>0.41840551539374349</v>
      </c>
      <c r="AX121" s="12">
        <v>137361</v>
      </c>
      <c r="AY121" s="12">
        <f t="shared" si="109"/>
        <v>57472.6</v>
      </c>
      <c r="AZ121" s="12">
        <v>1.1927481936828752</v>
      </c>
      <c r="BA121" s="12">
        <v>1690041</v>
      </c>
      <c r="BB121" s="12">
        <f t="shared" si="110"/>
        <v>2015793.35</v>
      </c>
      <c r="BC121" s="12"/>
      <c r="BD121" s="12"/>
      <c r="BE121" s="12"/>
      <c r="BF121" s="12">
        <f t="shared" si="111"/>
        <v>1690041</v>
      </c>
      <c r="BG121" s="12">
        <f t="shared" si="112"/>
        <v>2015793.35</v>
      </c>
      <c r="BH121" s="12"/>
      <c r="BI121" s="12"/>
      <c r="BJ121" s="12"/>
      <c r="BK121" s="12">
        <v>9.085169064418583</v>
      </c>
      <c r="BL121" s="12">
        <v>10913</v>
      </c>
      <c r="BM121" s="12">
        <f t="shared" si="113"/>
        <v>99146.45</v>
      </c>
      <c r="BN121" s="12">
        <v>10.268987703746069</v>
      </c>
      <c r="BO121" s="12">
        <v>3497</v>
      </c>
      <c r="BP121" s="12">
        <f t="shared" si="117"/>
        <v>35910.65</v>
      </c>
      <c r="BQ121" s="12"/>
      <c r="BR121" s="12"/>
      <c r="BS121" s="12"/>
      <c r="BT121" s="12">
        <f t="shared" si="82"/>
        <v>14410</v>
      </c>
      <c r="BU121" s="12">
        <f t="shared" si="82"/>
        <v>135057.1</v>
      </c>
      <c r="BV121" s="12">
        <v>9499412.96875</v>
      </c>
    </row>
    <row r="122" spans="1:74">
      <c r="A122" s="14">
        <v>1769</v>
      </c>
      <c r="B122" s="12"/>
      <c r="C122" s="12"/>
      <c r="D122" s="12"/>
      <c r="E122" s="12">
        <v>9.9219498056708773</v>
      </c>
      <c r="F122" s="12">
        <v>181136</v>
      </c>
      <c r="G122" s="12">
        <f t="shared" si="71"/>
        <v>1797222.3</v>
      </c>
      <c r="H122" s="12">
        <v>5.1554152071002513</v>
      </c>
      <c r="I122" s="12">
        <v>173853</v>
      </c>
      <c r="J122" s="12">
        <f t="shared" si="72"/>
        <v>896284.4</v>
      </c>
      <c r="K122" s="12">
        <v>4.1693945157987802</v>
      </c>
      <c r="L122" s="12">
        <v>171912</v>
      </c>
      <c r="M122" s="12">
        <f t="shared" si="89"/>
        <v>716768.95</v>
      </c>
      <c r="N122" s="12">
        <v>0.62686641715543046</v>
      </c>
      <c r="O122" s="12">
        <v>706715</v>
      </c>
      <c r="P122" s="12">
        <f t="shared" si="101"/>
        <v>443015.9</v>
      </c>
      <c r="Q122" s="12"/>
      <c r="R122" s="12"/>
      <c r="S122" s="12"/>
      <c r="T122" s="12">
        <v>1.3695671264258102</v>
      </c>
      <c r="U122" s="12">
        <v>52382.5</v>
      </c>
      <c r="V122" s="12">
        <f t="shared" si="73"/>
        <v>71741.350000000006</v>
      </c>
      <c r="W122" s="12">
        <v>3.3690264730999147</v>
      </c>
      <c r="X122" s="12">
        <v>5855</v>
      </c>
      <c r="Y122" s="12">
        <f t="shared" si="118"/>
        <v>19725.650000000001</v>
      </c>
      <c r="Z122" s="12">
        <v>6.5982617992637174</v>
      </c>
      <c r="AA122" s="12">
        <v>45363</v>
      </c>
      <c r="AB122" s="12">
        <f t="shared" si="102"/>
        <v>299316.95</v>
      </c>
      <c r="AC122" s="12">
        <v>3.6788570226070227</v>
      </c>
      <c r="AD122" s="12">
        <v>133056</v>
      </c>
      <c r="AE122" s="12">
        <f t="shared" si="103"/>
        <v>489494</v>
      </c>
      <c r="AF122" s="12">
        <v>0.63425308636116151</v>
      </c>
      <c r="AG122" s="12">
        <v>2317778</v>
      </c>
      <c r="AH122" s="12">
        <f t="shared" si="104"/>
        <v>1470057.85</v>
      </c>
      <c r="AI122" s="12">
        <v>1.5015059869151957</v>
      </c>
      <c r="AJ122" s="12">
        <v>8101</v>
      </c>
      <c r="AK122" s="12">
        <f t="shared" si="105"/>
        <v>12163.7</v>
      </c>
      <c r="AL122" s="12">
        <f t="shared" si="75"/>
        <v>2325879</v>
      </c>
      <c r="AM122" s="12">
        <f t="shared" si="75"/>
        <v>1482221.55</v>
      </c>
      <c r="AN122" s="12">
        <v>0.21494691201277563</v>
      </c>
      <c r="AO122" s="12">
        <v>556058</v>
      </c>
      <c r="AP122" s="12">
        <f t="shared" ref="AP122:AP126" si="120">AO122*AN122</f>
        <v>119522.95</v>
      </c>
      <c r="AQ122" s="12">
        <v>0.37193649841270621</v>
      </c>
      <c r="AR122" s="12">
        <v>406667</v>
      </c>
      <c r="AS122" s="12">
        <f t="shared" si="119"/>
        <v>151254.29999999999</v>
      </c>
      <c r="AT122" s="12">
        <v>0.2102230295690786</v>
      </c>
      <c r="AU122" s="12">
        <v>208089</v>
      </c>
      <c r="AV122" s="12">
        <f t="shared" si="115"/>
        <v>43745.1</v>
      </c>
      <c r="AW122" s="12">
        <v>0.37524064474809204</v>
      </c>
      <c r="AX122" s="12">
        <v>316961</v>
      </c>
      <c r="AY122" s="12">
        <f t="shared" si="109"/>
        <v>118936.65000000001</v>
      </c>
      <c r="AZ122" s="12">
        <v>1.1720594160844979</v>
      </c>
      <c r="BA122" s="12">
        <v>1737862.75</v>
      </c>
      <c r="BB122" s="12">
        <f t="shared" si="110"/>
        <v>2036878.4</v>
      </c>
      <c r="BC122" s="12"/>
      <c r="BD122" s="12"/>
      <c r="BE122" s="12">
        <v>81246</v>
      </c>
      <c r="BF122" s="12">
        <f t="shared" si="111"/>
        <v>1737862.75</v>
      </c>
      <c r="BG122" s="12">
        <f t="shared" si="112"/>
        <v>2118124.4</v>
      </c>
      <c r="BH122" s="12"/>
      <c r="BI122" s="12"/>
      <c r="BJ122" s="12"/>
      <c r="BK122" s="12">
        <v>8.7318640047440201</v>
      </c>
      <c r="BL122" s="12">
        <v>5059</v>
      </c>
      <c r="BM122" s="12">
        <f t="shared" si="113"/>
        <v>44174.5</v>
      </c>
      <c r="BN122" s="12">
        <v>9.4854387452310309</v>
      </c>
      <c r="BO122" s="12">
        <v>2359</v>
      </c>
      <c r="BP122" s="12">
        <f t="shared" si="117"/>
        <v>22376.15</v>
      </c>
      <c r="BQ122" s="12"/>
      <c r="BR122" s="12"/>
      <c r="BS122" s="12"/>
      <c r="BT122" s="12">
        <f t="shared" si="82"/>
        <v>7418</v>
      </c>
      <c r="BU122" s="12">
        <f t="shared" si="82"/>
        <v>66550.649999999994</v>
      </c>
      <c r="BV122" s="12">
        <v>9223574.4499999993</v>
      </c>
    </row>
    <row r="123" spans="1:74">
      <c r="A123" s="14">
        <v>1770</v>
      </c>
      <c r="B123" s="12"/>
      <c r="C123" s="12"/>
      <c r="D123" s="12"/>
      <c r="E123" s="12">
        <v>9.4811009145355118</v>
      </c>
      <c r="F123" s="12">
        <v>253462</v>
      </c>
      <c r="G123" s="12">
        <f t="shared" si="71"/>
        <v>2403098.7999999998</v>
      </c>
      <c r="H123" s="12">
        <v>5.6624498983774458</v>
      </c>
      <c r="I123" s="12">
        <v>176142</v>
      </c>
      <c r="J123" s="12">
        <f t="shared" si="72"/>
        <v>997395.25000000012</v>
      </c>
      <c r="K123" s="12">
        <v>4.1666291392349297</v>
      </c>
      <c r="L123" s="12">
        <v>163436</v>
      </c>
      <c r="M123" s="12">
        <f t="shared" si="89"/>
        <v>680977.2</v>
      </c>
      <c r="N123" s="12">
        <v>0.5735987488690506</v>
      </c>
      <c r="O123" s="12">
        <v>2575270</v>
      </c>
      <c r="P123" s="12">
        <f t="shared" si="101"/>
        <v>1477171.65</v>
      </c>
      <c r="Q123" s="12"/>
      <c r="R123" s="12"/>
      <c r="S123" s="12"/>
      <c r="T123" s="12">
        <v>1.6212232535302087</v>
      </c>
      <c r="U123" s="12">
        <v>42260.25</v>
      </c>
      <c r="V123" s="12">
        <f t="shared" si="73"/>
        <v>68513.3</v>
      </c>
      <c r="W123" s="12">
        <v>2.3277811076480459</v>
      </c>
      <c r="X123" s="12">
        <v>8342</v>
      </c>
      <c r="Y123" s="12">
        <f t="shared" si="118"/>
        <v>19418.349999999999</v>
      </c>
      <c r="Z123" s="12">
        <v>6.6051462486226589</v>
      </c>
      <c r="AA123" s="12">
        <v>39932</v>
      </c>
      <c r="AB123" s="12">
        <f t="shared" si="102"/>
        <v>263756.7</v>
      </c>
      <c r="AC123" s="12">
        <v>3.6751822081734025</v>
      </c>
      <c r="AD123" s="12">
        <v>110725</v>
      </c>
      <c r="AE123" s="12">
        <f t="shared" si="103"/>
        <v>406934.55</v>
      </c>
      <c r="AF123" s="12">
        <v>0.46609531332460141</v>
      </c>
      <c r="AG123" s="12">
        <v>2925656</v>
      </c>
      <c r="AH123" s="12">
        <f t="shared" si="104"/>
        <v>1363634.55</v>
      </c>
      <c r="AI123" s="12">
        <v>0.75077545900330711</v>
      </c>
      <c r="AJ123" s="12">
        <v>17538</v>
      </c>
      <c r="AK123" s="12">
        <f t="shared" si="105"/>
        <v>13167.1</v>
      </c>
      <c r="AL123" s="12">
        <f t="shared" si="75"/>
        <v>2943194</v>
      </c>
      <c r="AM123" s="12">
        <f t="shared" si="75"/>
        <v>1376801.6500000001</v>
      </c>
      <c r="AN123" s="12">
        <v>0.17310161300486179</v>
      </c>
      <c r="AO123" s="12">
        <v>618907</v>
      </c>
      <c r="AP123" s="12">
        <f t="shared" si="120"/>
        <v>107133.8</v>
      </c>
      <c r="AQ123" s="12">
        <v>0.30702446334118377</v>
      </c>
      <c r="AR123" s="12">
        <v>828832</v>
      </c>
      <c r="AS123" s="12">
        <f t="shared" si="119"/>
        <v>254471.70000000004</v>
      </c>
      <c r="AT123" s="12">
        <v>0.198210385585741</v>
      </c>
      <c r="AU123" s="12">
        <v>649246</v>
      </c>
      <c r="AV123" s="12">
        <f t="shared" si="115"/>
        <v>128687.3</v>
      </c>
      <c r="AW123" s="12">
        <v>0.3330713313245377</v>
      </c>
      <c r="AX123" s="12">
        <v>489182</v>
      </c>
      <c r="AY123" s="12">
        <f t="shared" si="109"/>
        <v>162932.5</v>
      </c>
      <c r="AZ123" s="12">
        <v>0.93885899836968967</v>
      </c>
      <c r="BA123" s="12">
        <v>1855475</v>
      </c>
      <c r="BB123" s="12">
        <f t="shared" si="110"/>
        <v>1742029.4</v>
      </c>
      <c r="BC123" s="12">
        <v>0.71076358296622622</v>
      </c>
      <c r="BD123" s="12">
        <v>6810</v>
      </c>
      <c r="BE123" s="12">
        <f>BD123*BC123</f>
        <v>4840.3</v>
      </c>
      <c r="BF123" s="12">
        <f t="shared" si="111"/>
        <v>1862285</v>
      </c>
      <c r="BG123" s="12">
        <f t="shared" si="112"/>
        <v>1746869.7</v>
      </c>
      <c r="BH123" s="12"/>
      <c r="BI123" s="12"/>
      <c r="BJ123" s="12"/>
      <c r="BK123" s="12">
        <v>8.2338473052113894</v>
      </c>
      <c r="BL123" s="12">
        <v>5612.0666666666666</v>
      </c>
      <c r="BM123" s="12">
        <f t="shared" si="113"/>
        <v>46208.899999999994</v>
      </c>
      <c r="BN123" s="12">
        <v>10.687401733521467</v>
      </c>
      <c r="BO123" s="12">
        <v>9922</v>
      </c>
      <c r="BP123" s="12">
        <f t="shared" si="117"/>
        <v>106040.4</v>
      </c>
      <c r="BQ123" s="12"/>
      <c r="BR123" s="12"/>
      <c r="BS123" s="12"/>
      <c r="BT123" s="12">
        <f t="shared" si="82"/>
        <v>15534.066666666666</v>
      </c>
      <c r="BU123" s="12">
        <f t="shared" si="82"/>
        <v>152249.29999999999</v>
      </c>
      <c r="BV123" s="12">
        <v>10702841.299999999</v>
      </c>
    </row>
    <row r="124" spans="1:74">
      <c r="A124" s="14">
        <v>1771</v>
      </c>
      <c r="B124" s="12"/>
      <c r="C124" s="12"/>
      <c r="D124" s="12"/>
      <c r="E124" s="12">
        <v>10.320070847189072</v>
      </c>
      <c r="F124" s="12">
        <v>198173</v>
      </c>
      <c r="G124" s="12">
        <f t="shared" si="71"/>
        <v>2045159.4</v>
      </c>
      <c r="H124" s="12">
        <v>6.0239754693366709</v>
      </c>
      <c r="I124" s="12">
        <v>199750</v>
      </c>
      <c r="J124" s="12">
        <f t="shared" si="72"/>
        <v>1203289.1000000001</v>
      </c>
      <c r="K124" s="12">
        <v>4.1689418386273385</v>
      </c>
      <c r="L124" s="12">
        <v>171987</v>
      </c>
      <c r="M124" s="12">
        <f t="shared" si="89"/>
        <v>717003.8</v>
      </c>
      <c r="N124" s="12">
        <v>0.63176906326267479</v>
      </c>
      <c r="O124" s="12">
        <v>2235963</v>
      </c>
      <c r="P124" s="12">
        <f t="shared" si="101"/>
        <v>1412612.25</v>
      </c>
      <c r="Q124" s="12"/>
      <c r="R124" s="12"/>
      <c r="S124" s="12"/>
      <c r="T124" s="12">
        <v>1.2884610711139464</v>
      </c>
      <c r="U124" s="12">
        <v>65838</v>
      </c>
      <c r="V124" s="12">
        <f t="shared" si="73"/>
        <v>84829.7</v>
      </c>
      <c r="W124" s="12">
        <v>2.7583351328006911</v>
      </c>
      <c r="X124" s="12">
        <v>9262</v>
      </c>
      <c r="Y124" s="12">
        <f t="shared" si="118"/>
        <v>25547.7</v>
      </c>
      <c r="Z124" s="12">
        <v>6.7566757682339871</v>
      </c>
      <c r="AA124" s="12">
        <v>43216</v>
      </c>
      <c r="AB124" s="12">
        <f t="shared" si="102"/>
        <v>291996.5</v>
      </c>
      <c r="AC124" s="12">
        <v>3.6824746481004995</v>
      </c>
      <c r="AD124" s="12">
        <v>99105</v>
      </c>
      <c r="AE124" s="12">
        <f t="shared" si="103"/>
        <v>364951.65</v>
      </c>
      <c r="AF124" s="12">
        <v>0.50675632272004079</v>
      </c>
      <c r="AG124" s="12">
        <v>3353185</v>
      </c>
      <c r="AH124" s="12">
        <f t="shared" si="104"/>
        <v>1699247.7</v>
      </c>
      <c r="AI124" s="12">
        <v>0.76325877067201986</v>
      </c>
      <c r="AJ124" s="12">
        <v>10461</v>
      </c>
      <c r="AK124" s="12">
        <f t="shared" si="105"/>
        <v>7984.45</v>
      </c>
      <c r="AL124" s="12">
        <f t="shared" si="75"/>
        <v>3363646</v>
      </c>
      <c r="AM124" s="12">
        <f t="shared" si="75"/>
        <v>1707232.15</v>
      </c>
      <c r="AN124" s="12">
        <v>0.17504569172386852</v>
      </c>
      <c r="AO124" s="12">
        <v>716760</v>
      </c>
      <c r="AP124" s="12">
        <f t="shared" si="120"/>
        <v>125465.75</v>
      </c>
      <c r="AQ124" s="12">
        <v>0.35175020421542258</v>
      </c>
      <c r="AR124" s="12">
        <v>768796</v>
      </c>
      <c r="AS124" s="12">
        <f t="shared" si="119"/>
        <v>270424.15000000002</v>
      </c>
      <c r="AT124" s="12">
        <v>0.235289235328414</v>
      </c>
      <c r="AU124" s="12">
        <v>269279</v>
      </c>
      <c r="AV124" s="12">
        <f t="shared" si="115"/>
        <v>63358.45</v>
      </c>
      <c r="AW124" s="12">
        <v>0.36413160118708354</v>
      </c>
      <c r="AX124" s="12">
        <v>254405</v>
      </c>
      <c r="AY124" s="12">
        <f t="shared" si="109"/>
        <v>92636.9</v>
      </c>
      <c r="AZ124" s="12">
        <v>0.88614458512673566</v>
      </c>
      <c r="BA124" s="12">
        <v>1768287</v>
      </c>
      <c r="BB124" s="12">
        <f t="shared" si="110"/>
        <v>1566957.95</v>
      </c>
      <c r="BC124" s="12">
        <v>0.68727134771552778</v>
      </c>
      <c r="BD124" s="12">
        <v>12191</v>
      </c>
      <c r="BE124" s="12">
        <f t="shared" ref="BE124:BE125" si="121">BD124*BC124</f>
        <v>8378.5249999999996</v>
      </c>
      <c r="BF124" s="12">
        <f t="shared" si="111"/>
        <v>1780478</v>
      </c>
      <c r="BG124" s="12">
        <f t="shared" si="112"/>
        <v>1575336.4749999999</v>
      </c>
      <c r="BH124" s="12"/>
      <c r="BI124" s="12"/>
      <c r="BJ124" s="12"/>
      <c r="BK124" s="12">
        <v>7.7625367526951976</v>
      </c>
      <c r="BL124" s="12">
        <v>6122</v>
      </c>
      <c r="BM124" s="12">
        <f t="shared" si="113"/>
        <v>47522.25</v>
      </c>
      <c r="BN124" s="12">
        <v>10.648691226369365</v>
      </c>
      <c r="BO124" s="12">
        <v>4126</v>
      </c>
      <c r="BP124" s="12">
        <f t="shared" si="117"/>
        <v>43936.5</v>
      </c>
      <c r="BQ124" s="12"/>
      <c r="BR124" s="12"/>
      <c r="BS124" s="12"/>
      <c r="BT124" s="12">
        <f t="shared" si="82"/>
        <v>10248</v>
      </c>
      <c r="BU124" s="12">
        <f t="shared" si="82"/>
        <v>91458.75</v>
      </c>
      <c r="BV124" s="12">
        <v>10442644.124999998</v>
      </c>
    </row>
    <row r="125" spans="1:74">
      <c r="A125" s="14">
        <v>1772</v>
      </c>
      <c r="B125" s="12"/>
      <c r="C125" s="12"/>
      <c r="D125" s="12"/>
      <c r="E125" s="12">
        <v>9.4758217500933029</v>
      </c>
      <c r="F125" s="12">
        <v>219714</v>
      </c>
      <c r="G125" s="12">
        <f t="shared" si="71"/>
        <v>2081970.7</v>
      </c>
      <c r="H125" s="12">
        <v>5.7501628296267304</v>
      </c>
      <c r="I125" s="12">
        <v>229995</v>
      </c>
      <c r="J125" s="12">
        <f t="shared" si="72"/>
        <v>1322508.7</v>
      </c>
      <c r="K125" s="12">
        <v>4.169294748419027</v>
      </c>
      <c r="L125" s="12">
        <v>181850</v>
      </c>
      <c r="M125" s="12">
        <f t="shared" si="89"/>
        <v>758186.25000000012</v>
      </c>
      <c r="N125" s="12">
        <v>0.51949243685511637</v>
      </c>
      <c r="O125" s="12">
        <v>2836849</v>
      </c>
      <c r="P125" s="12">
        <f t="shared" si="101"/>
        <v>1473721.6</v>
      </c>
      <c r="Q125" s="12"/>
      <c r="R125" s="12"/>
      <c r="S125" s="12"/>
      <c r="T125" s="12">
        <v>1.5028077587862492</v>
      </c>
      <c r="U125" s="12">
        <v>52070</v>
      </c>
      <c r="V125" s="12">
        <f t="shared" si="73"/>
        <v>78251.199999999997</v>
      </c>
      <c r="W125" s="12">
        <v>2.1494370616463638</v>
      </c>
      <c r="X125" s="12">
        <v>10836</v>
      </c>
      <c r="Y125" s="12">
        <f t="shared" si="118"/>
        <v>23291.3</v>
      </c>
      <c r="Z125" s="12">
        <v>6.6566373883400924</v>
      </c>
      <c r="AA125" s="12">
        <v>40189</v>
      </c>
      <c r="AB125" s="12">
        <f t="shared" si="102"/>
        <v>267523.59999999998</v>
      </c>
      <c r="AC125" s="12">
        <v>3.6792425434085549</v>
      </c>
      <c r="AD125" s="12">
        <v>115703</v>
      </c>
      <c r="AE125" s="12">
        <f t="shared" si="103"/>
        <v>425699.4</v>
      </c>
      <c r="AF125" s="12">
        <v>0.59107300517925443</v>
      </c>
      <c r="AG125" s="12">
        <v>2649223</v>
      </c>
      <c r="AH125" s="12">
        <f t="shared" si="104"/>
        <v>1565884.2</v>
      </c>
      <c r="AI125" s="12">
        <v>0.70694562878141876</v>
      </c>
      <c r="AJ125" s="12">
        <v>24627</v>
      </c>
      <c r="AK125" s="12">
        <f t="shared" si="105"/>
        <v>17409.95</v>
      </c>
      <c r="AL125" s="12">
        <f t="shared" si="75"/>
        <v>2673850</v>
      </c>
      <c r="AM125" s="12">
        <f t="shared" si="75"/>
        <v>1583294.15</v>
      </c>
      <c r="AN125" s="12">
        <v>0.16620518312442759</v>
      </c>
      <c r="AO125" s="12">
        <v>754487</v>
      </c>
      <c r="AP125" s="12">
        <f t="shared" si="120"/>
        <v>125399.65</v>
      </c>
      <c r="AQ125" s="12">
        <v>0.40135115270893224</v>
      </c>
      <c r="AR125" s="12">
        <v>414979</v>
      </c>
      <c r="AS125" s="12">
        <f t="shared" si="119"/>
        <v>166552.29999999999</v>
      </c>
      <c r="AT125" s="12">
        <v>0.20198253178372477</v>
      </c>
      <c r="AU125" s="12">
        <v>740316</v>
      </c>
      <c r="AV125" s="12">
        <f t="shared" si="115"/>
        <v>149530.9</v>
      </c>
      <c r="AW125" s="12">
        <v>0.35034638010824376</v>
      </c>
      <c r="AX125" s="12">
        <v>318725</v>
      </c>
      <c r="AY125" s="12">
        <f t="shared" si="109"/>
        <v>111664.15</v>
      </c>
      <c r="AZ125" s="12">
        <v>1.0465868064707702</v>
      </c>
      <c r="BA125" s="12">
        <v>1828654</v>
      </c>
      <c r="BB125" s="12">
        <f t="shared" si="110"/>
        <v>1913845.1499999997</v>
      </c>
      <c r="BC125" s="12">
        <v>0.57620484547965456</v>
      </c>
      <c r="BD125" s="12">
        <v>91962</v>
      </c>
      <c r="BE125" s="12">
        <f t="shared" si="121"/>
        <v>52988.94999999999</v>
      </c>
      <c r="BF125" s="12">
        <f t="shared" si="111"/>
        <v>1920616</v>
      </c>
      <c r="BG125" s="12">
        <f t="shared" si="112"/>
        <v>1966834.0999999996</v>
      </c>
      <c r="BH125" s="12"/>
      <c r="BI125" s="12"/>
      <c r="BJ125" s="12"/>
      <c r="BK125" s="12">
        <v>7.4362375329588444</v>
      </c>
      <c r="BL125" s="12">
        <v>17446</v>
      </c>
      <c r="BM125" s="12">
        <f t="shared" si="113"/>
        <v>129732.6</v>
      </c>
      <c r="BN125" s="12">
        <v>11.107096318392337</v>
      </c>
      <c r="BO125" s="12">
        <v>12739</v>
      </c>
      <c r="BP125" s="12">
        <f t="shared" si="117"/>
        <v>141493.29999999999</v>
      </c>
      <c r="BQ125" s="12"/>
      <c r="BR125" s="12"/>
      <c r="BS125" s="12"/>
      <c r="BT125" s="12">
        <f t="shared" si="82"/>
        <v>30185</v>
      </c>
      <c r="BU125" s="12">
        <f t="shared" si="82"/>
        <v>271225.90000000002</v>
      </c>
      <c r="BV125" s="12">
        <v>11145087.100000001</v>
      </c>
    </row>
    <row r="126" spans="1:74">
      <c r="A126" s="14">
        <v>1773</v>
      </c>
      <c r="B126" s="12"/>
      <c r="C126" s="12"/>
      <c r="D126" s="12"/>
      <c r="E126" s="12">
        <v>9.3742234716254575</v>
      </c>
      <c r="F126" s="12">
        <v>162566.5</v>
      </c>
      <c r="G126" s="12">
        <f t="shared" si="71"/>
        <v>1523934.7</v>
      </c>
      <c r="H126" s="12">
        <v>5.8977494072899077</v>
      </c>
      <c r="I126" s="12">
        <v>175887</v>
      </c>
      <c r="J126" s="12">
        <f t="shared" si="72"/>
        <v>1037337.45</v>
      </c>
      <c r="K126" s="12">
        <v>4.169170090280371</v>
      </c>
      <c r="L126" s="12">
        <v>155294</v>
      </c>
      <c r="M126" s="12">
        <f t="shared" si="89"/>
        <v>647447.1</v>
      </c>
      <c r="N126" s="12">
        <v>0.53233444940924979</v>
      </c>
      <c r="O126" s="12">
        <v>3315784</v>
      </c>
      <c r="P126" s="12">
        <f t="shared" si="101"/>
        <v>1765106.0499999998</v>
      </c>
      <c r="Q126" s="12"/>
      <c r="R126" s="12"/>
      <c r="S126" s="12"/>
      <c r="T126" s="12">
        <v>1.2040555917902886</v>
      </c>
      <c r="U126" s="12">
        <v>72061</v>
      </c>
      <c r="V126" s="12">
        <f t="shared" si="73"/>
        <v>86765.45</v>
      </c>
      <c r="W126" s="12">
        <v>3.8027498564043651</v>
      </c>
      <c r="X126" s="12">
        <v>6964</v>
      </c>
      <c r="Y126" s="12">
        <f t="shared" si="118"/>
        <v>26482.35</v>
      </c>
      <c r="Z126" s="12">
        <v>6.2812118494157509</v>
      </c>
      <c r="AA126" s="12">
        <v>40137</v>
      </c>
      <c r="AB126" s="12">
        <f t="shared" si="102"/>
        <v>252109</v>
      </c>
      <c r="AC126" s="12">
        <v>3.6787008387698039</v>
      </c>
      <c r="AD126" s="12">
        <v>107300</v>
      </c>
      <c r="AE126" s="12">
        <f t="shared" si="103"/>
        <v>394724.6</v>
      </c>
      <c r="AF126" s="12">
        <v>0.54116368338616383</v>
      </c>
      <c r="AG126" s="12">
        <v>2255012</v>
      </c>
      <c r="AH126" s="12">
        <f t="shared" si="104"/>
        <v>1220330.6000000001</v>
      </c>
      <c r="AI126" s="12">
        <v>0.63187978090471242</v>
      </c>
      <c r="AJ126" s="12">
        <v>21178</v>
      </c>
      <c r="AK126" s="12">
        <f t="shared" si="105"/>
        <v>13381.949999999999</v>
      </c>
      <c r="AL126" s="12">
        <f t="shared" si="75"/>
        <v>2276190</v>
      </c>
      <c r="AM126" s="12">
        <f t="shared" si="75"/>
        <v>1233712.55</v>
      </c>
      <c r="AN126" s="12">
        <v>0.19237278352059459</v>
      </c>
      <c r="AO126" s="12">
        <v>640994</v>
      </c>
      <c r="AP126" s="12">
        <f t="shared" si="120"/>
        <v>123309.8</v>
      </c>
      <c r="AQ126" s="12">
        <v>0.38972316531731521</v>
      </c>
      <c r="AR126" s="12">
        <v>501599</v>
      </c>
      <c r="AS126" s="12">
        <f t="shared" si="119"/>
        <v>195484.75</v>
      </c>
      <c r="AT126" s="12">
        <v>0.19384232215336794</v>
      </c>
      <c r="AU126" s="12">
        <v>709066</v>
      </c>
      <c r="AV126" s="12">
        <f t="shared" si="115"/>
        <v>137447</v>
      </c>
      <c r="AW126" s="12">
        <v>0.34773566321229527</v>
      </c>
      <c r="AX126" s="12">
        <v>407117</v>
      </c>
      <c r="AY126" s="12">
        <f t="shared" si="109"/>
        <v>141569.1</v>
      </c>
      <c r="AZ126" s="12">
        <v>1.3994064355566347</v>
      </c>
      <c r="BA126" s="12">
        <v>1729803.75</v>
      </c>
      <c r="BB126" s="12">
        <f t="shared" si="110"/>
        <v>2420698.5</v>
      </c>
      <c r="BC126" s="12"/>
      <c r="BD126" s="12"/>
      <c r="BE126" s="12"/>
      <c r="BF126" s="12">
        <f t="shared" si="111"/>
        <v>1729803.75</v>
      </c>
      <c r="BG126" s="12">
        <f t="shared" si="112"/>
        <v>2420698.5</v>
      </c>
      <c r="BH126" s="12"/>
      <c r="BI126" s="12"/>
      <c r="BJ126" s="12"/>
      <c r="BK126" s="12">
        <v>6.903307646388452</v>
      </c>
      <c r="BL126" s="12">
        <v>18427</v>
      </c>
      <c r="BM126" s="12">
        <f t="shared" si="113"/>
        <v>127207.25</v>
      </c>
      <c r="BN126" s="12">
        <v>9.7103773584905664</v>
      </c>
      <c r="BO126" s="12">
        <v>13144</v>
      </c>
      <c r="BP126" s="12">
        <f t="shared" si="117"/>
        <v>127633.20000000001</v>
      </c>
      <c r="BQ126" s="12"/>
      <c r="BR126" s="12"/>
      <c r="BS126" s="12"/>
      <c r="BT126" s="12">
        <f t="shared" si="82"/>
        <v>31571</v>
      </c>
      <c r="BU126" s="12">
        <f t="shared" si="82"/>
        <v>254840.45</v>
      </c>
      <c r="BV126" s="12">
        <v>10794399.799999997</v>
      </c>
    </row>
    <row r="127" spans="1:74">
      <c r="A127" s="14">
        <v>1774</v>
      </c>
      <c r="B127" s="12"/>
      <c r="C127" s="12"/>
      <c r="D127" s="12"/>
      <c r="E127" s="12"/>
      <c r="F127" s="12"/>
      <c r="G127" s="12"/>
      <c r="H127" s="12">
        <v>5.8800969026606076</v>
      </c>
      <c r="I127" s="12">
        <v>231263</v>
      </c>
      <c r="J127" s="12">
        <f t="shared" si="72"/>
        <v>1359848.85</v>
      </c>
      <c r="K127" s="12">
        <v>4.1691828974935987</v>
      </c>
      <c r="L127" s="12">
        <v>193305</v>
      </c>
      <c r="M127" s="12">
        <f t="shared" si="89"/>
        <v>805923.90000000014</v>
      </c>
      <c r="N127" s="12"/>
      <c r="O127" s="12"/>
      <c r="P127" s="12"/>
      <c r="Q127" s="12"/>
      <c r="R127" s="12"/>
      <c r="S127" s="12"/>
      <c r="T127" s="12"/>
      <c r="U127" s="12"/>
      <c r="V127" s="12"/>
      <c r="W127" s="12">
        <v>4.6923200859291088</v>
      </c>
      <c r="X127" s="12">
        <v>5586</v>
      </c>
      <c r="Y127" s="12">
        <f t="shared" si="118"/>
        <v>26211.300000000003</v>
      </c>
      <c r="Z127" s="12">
        <v>5.9309054156115328</v>
      </c>
      <c r="AA127" s="12">
        <v>45018</v>
      </c>
      <c r="AB127" s="12">
        <f t="shared" si="102"/>
        <v>266997.5</v>
      </c>
      <c r="AC127" s="12">
        <v>3.6786928049119125</v>
      </c>
      <c r="AD127" s="12">
        <v>129644</v>
      </c>
      <c r="AE127" s="12">
        <f t="shared" si="103"/>
        <v>476920.45</v>
      </c>
      <c r="AF127" s="12">
        <v>0.48485751361792606</v>
      </c>
      <c r="AG127" s="12">
        <v>2455954</v>
      </c>
      <c r="AH127" s="12">
        <f t="shared" si="104"/>
        <v>1190787.75</v>
      </c>
      <c r="AI127" s="12">
        <v>0.60371833753363802</v>
      </c>
      <c r="AJ127" s="12">
        <v>23411</v>
      </c>
      <c r="AK127" s="12">
        <f t="shared" si="105"/>
        <v>14133.65</v>
      </c>
      <c r="AL127" s="12">
        <f t="shared" si="75"/>
        <v>2479365</v>
      </c>
      <c r="AM127" s="12">
        <f t="shared" si="75"/>
        <v>1204921.3999999999</v>
      </c>
      <c r="AN127" s="12"/>
      <c r="AO127" s="12"/>
      <c r="AP127" s="12"/>
      <c r="AQ127" s="12">
        <v>0.31711583946775945</v>
      </c>
      <c r="AR127" s="12">
        <v>316248</v>
      </c>
      <c r="AS127" s="12">
        <f t="shared" si="119"/>
        <v>100287.24999999999</v>
      </c>
      <c r="AT127" s="12"/>
      <c r="AU127" s="12"/>
      <c r="AV127" s="12"/>
      <c r="AW127" s="12">
        <v>0.34356328230975453</v>
      </c>
      <c r="AX127" s="12">
        <v>311098</v>
      </c>
      <c r="AY127" s="12">
        <f t="shared" si="109"/>
        <v>106881.85000000002</v>
      </c>
      <c r="AZ127" s="12"/>
      <c r="BA127" s="12"/>
      <c r="BB127" s="12"/>
      <c r="BC127" s="12"/>
      <c r="BD127" s="12"/>
      <c r="BE127" s="12"/>
      <c r="BF127" s="12"/>
      <c r="BG127" s="12"/>
      <c r="BH127" s="12"/>
      <c r="BI127" s="12"/>
      <c r="BJ127" s="12"/>
      <c r="BK127" s="12"/>
      <c r="BL127" s="12"/>
      <c r="BM127" s="12"/>
      <c r="BN127" s="12"/>
      <c r="BO127" s="12"/>
      <c r="BP127" s="12"/>
      <c r="BQ127" s="12"/>
      <c r="BR127" s="12"/>
      <c r="BS127" s="12"/>
      <c r="BT127" s="12">
        <f t="shared" si="82"/>
        <v>0</v>
      </c>
      <c r="BU127" s="12">
        <f t="shared" si="82"/>
        <v>0</v>
      </c>
      <c r="BV127" s="12"/>
    </row>
    <row r="128" spans="1:74">
      <c r="A128" s="14">
        <v>1775</v>
      </c>
      <c r="B128" s="12"/>
      <c r="C128" s="12"/>
      <c r="D128" s="12"/>
      <c r="E128" s="12">
        <v>12.219749877482149</v>
      </c>
      <c r="F128" s="12">
        <v>161201</v>
      </c>
      <c r="G128" s="12">
        <f t="shared" si="71"/>
        <v>1969835.9</v>
      </c>
      <c r="H128" s="12">
        <v>6.4038786996697432</v>
      </c>
      <c r="I128" s="12">
        <v>206809</v>
      </c>
      <c r="J128" s="12">
        <f t="shared" si="72"/>
        <v>1324379.75</v>
      </c>
      <c r="K128" s="12">
        <v>4.169142088501177</v>
      </c>
      <c r="L128" s="12">
        <v>252765</v>
      </c>
      <c r="M128" s="12">
        <f t="shared" si="89"/>
        <v>1053813.2</v>
      </c>
      <c r="N128" s="12">
        <v>0.39410899981298414</v>
      </c>
      <c r="O128" s="12">
        <v>2759124</v>
      </c>
      <c r="P128" s="12">
        <f t="shared" ref="P128:P134" si="122">O128*N128</f>
        <v>1087395.6000000001</v>
      </c>
      <c r="Q128" s="12"/>
      <c r="R128" s="12"/>
      <c r="S128" s="12"/>
      <c r="T128" s="12">
        <v>1.4980831615387609</v>
      </c>
      <c r="U128" s="12">
        <v>64272.5</v>
      </c>
      <c r="V128" s="12">
        <f t="shared" si="73"/>
        <v>96285.55</v>
      </c>
      <c r="W128" s="12">
        <v>5.2004702194357364</v>
      </c>
      <c r="X128" s="12">
        <v>4466</v>
      </c>
      <c r="Y128" s="12">
        <f t="shared" si="118"/>
        <v>23225.3</v>
      </c>
      <c r="Z128" s="12">
        <v>6.0810850179020175</v>
      </c>
      <c r="AA128" s="12">
        <v>44967</v>
      </c>
      <c r="AB128" s="12">
        <f t="shared" si="102"/>
        <v>273448.15000000002</v>
      </c>
      <c r="AC128" s="12">
        <v>3.6787480470076761</v>
      </c>
      <c r="AD128" s="12">
        <v>132489</v>
      </c>
      <c r="AE128" s="12">
        <f t="shared" si="103"/>
        <v>487393.65</v>
      </c>
      <c r="AF128" s="12">
        <v>0.65063565106626198</v>
      </c>
      <c r="AG128" s="12">
        <v>1882558</v>
      </c>
      <c r="AH128" s="12">
        <f t="shared" si="104"/>
        <v>1224859.3500000001</v>
      </c>
      <c r="AI128" s="12">
        <v>0.60684866805214432</v>
      </c>
      <c r="AJ128" s="12">
        <v>26465</v>
      </c>
      <c r="AK128" s="12">
        <f t="shared" si="105"/>
        <v>16060.25</v>
      </c>
      <c r="AL128" s="12">
        <f t="shared" si="75"/>
        <v>1909023</v>
      </c>
      <c r="AM128" s="12">
        <f t="shared" si="75"/>
        <v>1240919.6000000001</v>
      </c>
      <c r="AN128" s="12">
        <v>0.19438856697879583</v>
      </c>
      <c r="AO128" s="12">
        <v>413504</v>
      </c>
      <c r="AP128" s="12">
        <f t="shared" ref="AP128:AP134" si="123">AO128*AN128</f>
        <v>80380.45</v>
      </c>
      <c r="AQ128" s="12">
        <v>0.25765891847036737</v>
      </c>
      <c r="AR128" s="12">
        <v>1143621</v>
      </c>
      <c r="AS128" s="12">
        <f t="shared" si="119"/>
        <v>294664.15000000002</v>
      </c>
      <c r="AT128" s="12">
        <v>0.20707702571106981</v>
      </c>
      <c r="AU128" s="12">
        <v>316284</v>
      </c>
      <c r="AV128" s="12">
        <f t="shared" si="115"/>
        <v>65495.15</v>
      </c>
      <c r="AW128" s="12">
        <v>0.33638338583112293</v>
      </c>
      <c r="AX128" s="12">
        <v>289536</v>
      </c>
      <c r="AY128" s="12">
        <f t="shared" si="109"/>
        <v>97395.1</v>
      </c>
      <c r="AZ128" s="12">
        <v>1.0072185417814421</v>
      </c>
      <c r="BA128" s="12">
        <v>1675373</v>
      </c>
      <c r="BB128" s="12">
        <f t="shared" ref="BB128:BB133" si="124">BA128*AZ128</f>
        <v>1687466.75</v>
      </c>
      <c r="BC128" s="12">
        <v>0.52498641491682685</v>
      </c>
      <c r="BD128" s="12">
        <v>123297</v>
      </c>
      <c r="BE128" s="12">
        <f t="shared" ref="BE128:BE131" si="125">BD128*BC128</f>
        <v>64729.25</v>
      </c>
      <c r="BF128" s="12">
        <f t="shared" si="111"/>
        <v>1798670</v>
      </c>
      <c r="BG128" s="12">
        <f t="shared" si="112"/>
        <v>1752196</v>
      </c>
      <c r="BH128" s="12"/>
      <c r="BI128" s="12"/>
      <c r="BJ128" s="12"/>
      <c r="BK128" s="12">
        <v>8.7164626682986537</v>
      </c>
      <c r="BL128" s="12">
        <v>27778</v>
      </c>
      <c r="BM128" s="12">
        <f t="shared" ref="BM128:BM133" si="126">BL128*BK128</f>
        <v>242125.9</v>
      </c>
      <c r="BN128" s="12">
        <v>11.006764628011648</v>
      </c>
      <c r="BO128" s="12">
        <v>11331</v>
      </c>
      <c r="BP128" s="12">
        <f t="shared" ref="BP128:BP134" si="127">BO128*BN128</f>
        <v>124717.65</v>
      </c>
      <c r="BQ128" s="12"/>
      <c r="BR128" s="12"/>
      <c r="BS128" s="12"/>
      <c r="BT128" s="12">
        <f t="shared" si="82"/>
        <v>39109</v>
      </c>
      <c r="BU128" s="12">
        <f t="shared" si="82"/>
        <v>366843.55</v>
      </c>
      <c r="BV128" s="12">
        <v>10747525.350000001</v>
      </c>
    </row>
    <row r="129" spans="1:74">
      <c r="A129" s="14">
        <v>1776</v>
      </c>
      <c r="B129" s="12"/>
      <c r="C129" s="12"/>
      <c r="D129" s="12"/>
      <c r="E129" s="12">
        <v>10.617230721721789</v>
      </c>
      <c r="F129" s="12">
        <v>191057</v>
      </c>
      <c r="G129" s="12">
        <f t="shared" si="71"/>
        <v>2028496.2499999998</v>
      </c>
      <c r="H129" s="12">
        <v>5.9744708645882163</v>
      </c>
      <c r="I129" s="12">
        <v>204768</v>
      </c>
      <c r="J129" s="12">
        <f t="shared" si="72"/>
        <v>1223380.45</v>
      </c>
      <c r="K129" s="12">
        <v>4.1691737615351938</v>
      </c>
      <c r="L129" s="12">
        <v>207192</v>
      </c>
      <c r="M129" s="12">
        <f t="shared" si="89"/>
        <v>863819.44999999984</v>
      </c>
      <c r="N129" s="12">
        <v>0.33820389090197067</v>
      </c>
      <c r="O129" s="12">
        <v>3100001</v>
      </c>
      <c r="P129" s="12">
        <f t="shared" si="122"/>
        <v>1048432.4</v>
      </c>
      <c r="Q129" s="12"/>
      <c r="R129" s="12"/>
      <c r="S129" s="12"/>
      <c r="T129" s="12">
        <v>1.4788373860182371</v>
      </c>
      <c r="U129" s="12">
        <v>42112</v>
      </c>
      <c r="V129" s="12">
        <f t="shared" si="73"/>
        <v>62276.800000000003</v>
      </c>
      <c r="W129" s="12">
        <v>5.3075110923304463</v>
      </c>
      <c r="X129" s="12">
        <v>4733</v>
      </c>
      <c r="Y129" s="12">
        <f t="shared" si="118"/>
        <v>25120.45</v>
      </c>
      <c r="Z129" s="12">
        <v>6.0810638128738645</v>
      </c>
      <c r="AA129" s="12">
        <v>50319</v>
      </c>
      <c r="AB129" s="12">
        <f t="shared" si="102"/>
        <v>305993.05</v>
      </c>
      <c r="AC129" s="12">
        <v>3.6786943927654665</v>
      </c>
      <c r="AD129" s="12">
        <v>127389</v>
      </c>
      <c r="AE129" s="12">
        <f t="shared" si="103"/>
        <v>468625.2</v>
      </c>
      <c r="AF129" s="12">
        <v>0.54116395000549855</v>
      </c>
      <c r="AG129" s="12">
        <v>2536999</v>
      </c>
      <c r="AH129" s="12">
        <f t="shared" si="104"/>
        <v>1372932.4</v>
      </c>
      <c r="AI129" s="12">
        <v>0.55367016504266908</v>
      </c>
      <c r="AJ129" s="12">
        <v>47927</v>
      </c>
      <c r="AK129" s="12">
        <f t="shared" si="105"/>
        <v>26535.75</v>
      </c>
      <c r="AL129" s="12">
        <f t="shared" si="75"/>
        <v>2584926</v>
      </c>
      <c r="AM129" s="12">
        <f t="shared" si="75"/>
        <v>1399468.15</v>
      </c>
      <c r="AN129" s="12">
        <v>0.20468192173586897</v>
      </c>
      <c r="AO129" s="12">
        <v>575896</v>
      </c>
      <c r="AP129" s="12">
        <f t="shared" si="123"/>
        <v>117875.5</v>
      </c>
      <c r="AQ129" s="12">
        <v>0.27747867740073628</v>
      </c>
      <c r="AR129" s="12">
        <v>1337548</v>
      </c>
      <c r="AS129" s="12">
        <f t="shared" si="119"/>
        <v>371141.05</v>
      </c>
      <c r="AT129" s="12">
        <v>0.20473426704497713</v>
      </c>
      <c r="AU129" s="12">
        <v>154723</v>
      </c>
      <c r="AV129" s="12">
        <f t="shared" si="115"/>
        <v>31677.099999999995</v>
      </c>
      <c r="AW129" s="12">
        <v>0.37715541326245522</v>
      </c>
      <c r="AX129" s="12">
        <v>264868</v>
      </c>
      <c r="AY129" s="12">
        <f t="shared" si="109"/>
        <v>99896.4</v>
      </c>
      <c r="AZ129" s="12">
        <v>0.87974342154066354</v>
      </c>
      <c r="BA129" s="12">
        <v>1718772.5</v>
      </c>
      <c r="BB129" s="12">
        <f t="shared" si="124"/>
        <v>1512078.8</v>
      </c>
      <c r="BC129" s="12">
        <v>1.0923076923076922</v>
      </c>
      <c r="BD129" s="12">
        <v>26</v>
      </c>
      <c r="BE129" s="12">
        <f t="shared" si="125"/>
        <v>28.4</v>
      </c>
      <c r="BF129" s="12">
        <f t="shared" si="111"/>
        <v>1718798.5</v>
      </c>
      <c r="BG129" s="12">
        <f t="shared" si="112"/>
        <v>1512107.2</v>
      </c>
      <c r="BH129" s="12"/>
      <c r="BI129" s="12"/>
      <c r="BJ129" s="12"/>
      <c r="BK129" s="12">
        <v>8.537839139122271</v>
      </c>
      <c r="BL129" s="12">
        <v>20769.5</v>
      </c>
      <c r="BM129" s="12">
        <f t="shared" si="126"/>
        <v>177326.65</v>
      </c>
      <c r="BN129" s="12">
        <v>13.297327973516198</v>
      </c>
      <c r="BO129" s="12">
        <v>8458</v>
      </c>
      <c r="BP129" s="12">
        <f t="shared" si="127"/>
        <v>112468.8</v>
      </c>
      <c r="BQ129" s="12"/>
      <c r="BR129" s="12"/>
      <c r="BS129" s="12"/>
      <c r="BT129" s="12">
        <f t="shared" si="82"/>
        <v>29227.5</v>
      </c>
      <c r="BU129" s="12">
        <f t="shared" si="82"/>
        <v>289795.45</v>
      </c>
      <c r="BV129" s="12">
        <v>10496559.700000003</v>
      </c>
    </row>
    <row r="130" spans="1:74">
      <c r="A130" s="14">
        <v>1777</v>
      </c>
      <c r="B130" s="12"/>
      <c r="C130" s="12"/>
      <c r="D130" s="12"/>
      <c r="E130" s="12">
        <v>12.860956235635086</v>
      </c>
      <c r="F130" s="12">
        <v>168379</v>
      </c>
      <c r="G130" s="12">
        <f t="shared" si="71"/>
        <v>2165514.9500000002</v>
      </c>
      <c r="H130" s="12">
        <v>5.826749728563847</v>
      </c>
      <c r="I130" s="12">
        <v>205389</v>
      </c>
      <c r="J130" s="12">
        <f t="shared" si="72"/>
        <v>1196750.3</v>
      </c>
      <c r="K130" s="12">
        <v>4.1691771853117379</v>
      </c>
      <c r="L130" s="12">
        <v>177938</v>
      </c>
      <c r="M130" s="12">
        <f t="shared" si="89"/>
        <v>741855.05</v>
      </c>
      <c r="N130" s="12">
        <v>0.37491494216943932</v>
      </c>
      <c r="O130" s="12">
        <v>2738431</v>
      </c>
      <c r="P130" s="12">
        <f t="shared" si="122"/>
        <v>1026678.7</v>
      </c>
      <c r="Q130" s="12"/>
      <c r="R130" s="12"/>
      <c r="S130" s="12"/>
      <c r="T130" s="12">
        <v>1.9876792771054674</v>
      </c>
      <c r="U130" s="12">
        <v>40614.5</v>
      </c>
      <c r="V130" s="12">
        <f t="shared" si="73"/>
        <v>80728.600000000006</v>
      </c>
      <c r="W130" s="12">
        <v>4.9396223870532712</v>
      </c>
      <c r="X130" s="12">
        <v>7415</v>
      </c>
      <c r="Y130" s="12">
        <f t="shared" si="118"/>
        <v>36627.300000000003</v>
      </c>
      <c r="Z130" s="12">
        <v>6.4792237272997912</v>
      </c>
      <c r="AA130" s="12">
        <v>40308</v>
      </c>
      <c r="AB130" s="12">
        <f t="shared" si="102"/>
        <v>261164.55</v>
      </c>
      <c r="AC130" s="12">
        <v>3.6786936872146985</v>
      </c>
      <c r="AD130" s="12">
        <v>132097</v>
      </c>
      <c r="AE130" s="12">
        <f t="shared" si="103"/>
        <v>485944.4</v>
      </c>
      <c r="AF130" s="12">
        <v>0.58182932438562207</v>
      </c>
      <c r="AG130" s="12">
        <v>1887112</v>
      </c>
      <c r="AH130" s="12">
        <f t="shared" si="104"/>
        <v>1097977.1000000001</v>
      </c>
      <c r="AI130" s="12">
        <v>0.56305821328160754</v>
      </c>
      <c r="AJ130" s="12">
        <v>45883</v>
      </c>
      <c r="AK130" s="12">
        <f t="shared" si="105"/>
        <v>25834.799999999999</v>
      </c>
      <c r="AL130" s="12">
        <f t="shared" si="75"/>
        <v>1932995</v>
      </c>
      <c r="AM130" s="12">
        <f t="shared" si="75"/>
        <v>1123811.9000000001</v>
      </c>
      <c r="AN130" s="12">
        <v>0.13135324563530817</v>
      </c>
      <c r="AO130" s="12">
        <v>457707</v>
      </c>
      <c r="AP130" s="12">
        <f t="shared" si="123"/>
        <v>60121.299999999996</v>
      </c>
      <c r="AQ130" s="12">
        <v>0.35116057974499942</v>
      </c>
      <c r="AR130" s="12">
        <v>798351</v>
      </c>
      <c r="AS130" s="12">
        <f t="shared" si="119"/>
        <v>280349.40000000002</v>
      </c>
      <c r="AT130" s="12">
        <v>0.22006873496701673</v>
      </c>
      <c r="AU130" s="12">
        <v>335928</v>
      </c>
      <c r="AV130" s="12">
        <f t="shared" si="115"/>
        <v>73927.25</v>
      </c>
      <c r="AW130" s="12">
        <v>0.33960332600015108</v>
      </c>
      <c r="AX130" s="12">
        <v>410463</v>
      </c>
      <c r="AY130" s="12">
        <f t="shared" si="109"/>
        <v>139394.6</v>
      </c>
      <c r="AZ130" s="12">
        <v>0.94570797784762761</v>
      </c>
      <c r="BA130" s="12">
        <v>1696974</v>
      </c>
      <c r="BB130" s="12">
        <f t="shared" si="124"/>
        <v>1604841.85</v>
      </c>
      <c r="BC130" s="12">
        <v>0.64063644001680364</v>
      </c>
      <c r="BD130" s="12">
        <v>33326</v>
      </c>
      <c r="BE130" s="12">
        <f t="shared" si="125"/>
        <v>21349.85</v>
      </c>
      <c r="BF130" s="12">
        <f t="shared" si="111"/>
        <v>1730300</v>
      </c>
      <c r="BG130" s="12">
        <f t="shared" si="112"/>
        <v>1626191.7000000002</v>
      </c>
      <c r="BH130" s="12"/>
      <c r="BI130" s="12"/>
      <c r="BJ130" s="12"/>
      <c r="BK130" s="12">
        <v>8.4171021941095088</v>
      </c>
      <c r="BL130" s="12">
        <v>25295</v>
      </c>
      <c r="BM130" s="12">
        <f t="shared" si="126"/>
        <v>212910.60000000003</v>
      </c>
      <c r="BN130" s="12">
        <v>15.222403173608935</v>
      </c>
      <c r="BO130" s="12">
        <v>9579</v>
      </c>
      <c r="BP130" s="12">
        <f t="shared" si="127"/>
        <v>145815.4</v>
      </c>
      <c r="BQ130" s="12"/>
      <c r="BR130" s="12"/>
      <c r="BS130" s="12"/>
      <c r="BT130" s="12">
        <f t="shared" si="82"/>
        <v>34874</v>
      </c>
      <c r="BU130" s="12">
        <f t="shared" si="82"/>
        <v>358726</v>
      </c>
      <c r="BV130" s="12">
        <v>10251352.800000004</v>
      </c>
    </row>
    <row r="131" spans="1:74">
      <c r="A131" s="14">
        <v>1778</v>
      </c>
      <c r="B131" s="12"/>
      <c r="C131" s="12"/>
      <c r="D131" s="12"/>
      <c r="E131" s="12">
        <v>11.410922394216993</v>
      </c>
      <c r="F131" s="12">
        <v>187376.5</v>
      </c>
      <c r="G131" s="12">
        <f t="shared" si="71"/>
        <v>2138138.7000000002</v>
      </c>
      <c r="H131" s="12">
        <v>5.676538584050026</v>
      </c>
      <c r="I131" s="12">
        <v>178947</v>
      </c>
      <c r="J131" s="12">
        <f t="shared" si="72"/>
        <v>1015799.55</v>
      </c>
      <c r="K131" s="12">
        <v>3.2077657694782835</v>
      </c>
      <c r="L131" s="12">
        <v>354292</v>
      </c>
      <c r="M131" s="12">
        <f t="shared" si="89"/>
        <v>1136485.75</v>
      </c>
      <c r="N131" s="12">
        <v>0.46069890868225355</v>
      </c>
      <c r="O131" s="12">
        <v>2277980</v>
      </c>
      <c r="P131" s="12">
        <f t="shared" si="122"/>
        <v>1049462.8999999999</v>
      </c>
      <c r="Q131" s="12"/>
      <c r="R131" s="12"/>
      <c r="S131" s="12"/>
      <c r="T131" s="12">
        <v>1.9871446090955545</v>
      </c>
      <c r="U131" s="12">
        <v>48925</v>
      </c>
      <c r="V131" s="12">
        <f t="shared" si="73"/>
        <v>97221.05</v>
      </c>
      <c r="W131" s="12">
        <v>5.110211081794195</v>
      </c>
      <c r="X131" s="12">
        <v>7580</v>
      </c>
      <c r="Y131" s="12">
        <f t="shared" si="118"/>
        <v>38735.4</v>
      </c>
      <c r="Z131" s="12">
        <v>6.258362939416604</v>
      </c>
      <c r="AA131" s="12">
        <v>42784</v>
      </c>
      <c r="AB131" s="12">
        <f t="shared" si="102"/>
        <v>267757.8</v>
      </c>
      <c r="AC131" s="12">
        <v>3.6786904656188022</v>
      </c>
      <c r="AD131" s="12">
        <v>135132</v>
      </c>
      <c r="AE131" s="12">
        <f t="shared" si="103"/>
        <v>497108.8</v>
      </c>
      <c r="AF131" s="12">
        <v>0.65065102867548519</v>
      </c>
      <c r="AG131" s="12">
        <v>1713903</v>
      </c>
      <c r="AH131" s="12">
        <f t="shared" si="104"/>
        <v>1115152.75</v>
      </c>
      <c r="AI131" s="12">
        <v>0.57869619308285647</v>
      </c>
      <c r="AJ131" s="12">
        <v>20095</v>
      </c>
      <c r="AK131" s="12">
        <f t="shared" si="105"/>
        <v>11628.900000000001</v>
      </c>
      <c r="AL131" s="12">
        <f t="shared" si="75"/>
        <v>1733998</v>
      </c>
      <c r="AM131" s="12">
        <f t="shared" si="75"/>
        <v>1126781.6499999999</v>
      </c>
      <c r="AN131" s="12">
        <v>0.18362064368776301</v>
      </c>
      <c r="AO131" s="12">
        <v>450094</v>
      </c>
      <c r="AP131" s="12">
        <f t="shared" si="123"/>
        <v>82646.55</v>
      </c>
      <c r="AQ131" s="12">
        <v>0.26756734056296949</v>
      </c>
      <c r="AR131" s="12">
        <v>577438</v>
      </c>
      <c r="AS131" s="12">
        <f t="shared" si="119"/>
        <v>154503.54999999999</v>
      </c>
      <c r="AT131" s="12">
        <v>0.2520040246171264</v>
      </c>
      <c r="AU131" s="12">
        <v>289717</v>
      </c>
      <c r="AV131" s="12">
        <f t="shared" si="115"/>
        <v>73009.850000000006</v>
      </c>
      <c r="AW131" s="12">
        <v>0.37074246693428031</v>
      </c>
      <c r="AX131" s="12">
        <v>310896</v>
      </c>
      <c r="AY131" s="12">
        <f t="shared" si="109"/>
        <v>115262.35</v>
      </c>
      <c r="AZ131" s="12">
        <v>0.87679628352718397</v>
      </c>
      <c r="BA131" s="12">
        <v>1714206</v>
      </c>
      <c r="BB131" s="12">
        <f t="shared" si="124"/>
        <v>1503009.45</v>
      </c>
      <c r="BC131" s="12">
        <v>0.59151267434808974</v>
      </c>
      <c r="BD131" s="12">
        <v>206125</v>
      </c>
      <c r="BE131" s="12">
        <f t="shared" si="125"/>
        <v>121925.55</v>
      </c>
      <c r="BF131" s="12">
        <f t="shared" si="111"/>
        <v>1920331</v>
      </c>
      <c r="BG131" s="12">
        <f t="shared" si="112"/>
        <v>1624935</v>
      </c>
      <c r="BH131" s="12"/>
      <c r="BI131" s="12"/>
      <c r="BJ131" s="12"/>
      <c r="BK131" s="12">
        <v>6.3732841204596928</v>
      </c>
      <c r="BL131" s="12">
        <v>29802.5</v>
      </c>
      <c r="BM131" s="12">
        <f t="shared" si="126"/>
        <v>189939.8</v>
      </c>
      <c r="BN131" s="12">
        <v>11.064955909408107</v>
      </c>
      <c r="BO131" s="12">
        <v>15763</v>
      </c>
      <c r="BP131" s="12">
        <f t="shared" si="127"/>
        <v>174416.9</v>
      </c>
      <c r="BQ131" s="12"/>
      <c r="BR131" s="12"/>
      <c r="BS131" s="12"/>
      <c r="BT131" s="12">
        <f t="shared" si="82"/>
        <v>45565.5</v>
      </c>
      <c r="BU131" s="12">
        <f t="shared" si="82"/>
        <v>364356.69999999995</v>
      </c>
      <c r="BV131" s="12">
        <v>10417086.75</v>
      </c>
    </row>
    <row r="132" spans="1:74">
      <c r="A132" s="14">
        <v>1779</v>
      </c>
      <c r="B132" s="12"/>
      <c r="C132" s="12"/>
      <c r="D132" s="12"/>
      <c r="E132" s="12">
        <v>11.37778121340842</v>
      </c>
      <c r="F132" s="12">
        <v>197279</v>
      </c>
      <c r="G132" s="12">
        <f t="shared" ref="G132:G134" si="128">F132*E132</f>
        <v>2244597.2999999998</v>
      </c>
      <c r="H132" s="12">
        <v>5.5123315295936548</v>
      </c>
      <c r="I132" s="12">
        <v>148765</v>
      </c>
      <c r="J132" s="12">
        <f t="shared" ref="J132:J143" si="129">I132*H132</f>
        <v>820042</v>
      </c>
      <c r="K132" s="12">
        <v>3.1881993401905881</v>
      </c>
      <c r="L132" s="12">
        <v>190358</v>
      </c>
      <c r="M132" s="12">
        <f t="shared" si="89"/>
        <v>606899.25</v>
      </c>
      <c r="N132" s="12">
        <v>0.44067921973565161</v>
      </c>
      <c r="O132" s="12">
        <v>1580490</v>
      </c>
      <c r="P132" s="12">
        <f t="shared" si="122"/>
        <v>696489.1</v>
      </c>
      <c r="Q132" s="12"/>
      <c r="R132" s="12"/>
      <c r="S132" s="12"/>
      <c r="T132" s="12">
        <v>1.8730416448277505</v>
      </c>
      <c r="U132" s="12">
        <v>41974</v>
      </c>
      <c r="V132" s="12">
        <f t="shared" ref="V132:V143" si="130">U132*T132</f>
        <v>78619.05</v>
      </c>
      <c r="W132" s="12">
        <v>4.9300906735751298</v>
      </c>
      <c r="X132" s="12">
        <v>3860</v>
      </c>
      <c r="Y132" s="12">
        <f t="shared" si="118"/>
        <v>19030.150000000001</v>
      </c>
      <c r="Z132" s="12">
        <v>6.3062868832134882</v>
      </c>
      <c r="AA132" s="12">
        <v>40330</v>
      </c>
      <c r="AB132" s="12">
        <f t="shared" si="102"/>
        <v>254332.55</v>
      </c>
      <c r="AC132" s="12">
        <v>3.678685974813396</v>
      </c>
      <c r="AD132" s="12">
        <v>126337</v>
      </c>
      <c r="AE132" s="12">
        <f t="shared" si="103"/>
        <v>464754.15</v>
      </c>
      <c r="AF132" s="12">
        <v>0.57557439979198444</v>
      </c>
      <c r="AG132" s="12">
        <v>2322903</v>
      </c>
      <c r="AH132" s="12">
        <f t="shared" si="104"/>
        <v>1337003.5</v>
      </c>
      <c r="AI132" s="12">
        <v>0.52865224685012668</v>
      </c>
      <c r="AJ132" s="12">
        <v>56034</v>
      </c>
      <c r="AK132" s="12">
        <f t="shared" si="105"/>
        <v>29622.5</v>
      </c>
      <c r="AL132" s="12">
        <f t="shared" ref="AL132:AM143" si="131">SUM(AG132,AJ132)</f>
        <v>2378937</v>
      </c>
      <c r="AM132" s="12">
        <f t="shared" si="131"/>
        <v>1366626</v>
      </c>
      <c r="AN132" s="12">
        <v>0.19369256309207403</v>
      </c>
      <c r="AO132" s="12">
        <v>480092</v>
      </c>
      <c r="AP132" s="12">
        <f t="shared" si="123"/>
        <v>92990.25</v>
      </c>
      <c r="AQ132" s="12">
        <v>0.2966315859834826</v>
      </c>
      <c r="AR132" s="12">
        <v>837783</v>
      </c>
      <c r="AS132" s="12">
        <f t="shared" si="119"/>
        <v>248512.9</v>
      </c>
      <c r="AT132" s="12">
        <v>0.3262231397620316</v>
      </c>
      <c r="AU132" s="12">
        <v>180192</v>
      </c>
      <c r="AV132" s="12">
        <f t="shared" si="115"/>
        <v>58782.799999999996</v>
      </c>
      <c r="AW132" s="12">
        <v>0.38752135997740433</v>
      </c>
      <c r="AX132" s="12">
        <v>283240</v>
      </c>
      <c r="AY132" s="12">
        <f t="shared" si="109"/>
        <v>109761.55</v>
      </c>
      <c r="AZ132" s="12">
        <v>1.1748951212938639</v>
      </c>
      <c r="BA132" s="12">
        <v>1699344</v>
      </c>
      <c r="BB132" s="12">
        <f t="shared" si="124"/>
        <v>1996550.9749999999</v>
      </c>
      <c r="BC132" s="12"/>
      <c r="BD132" s="12"/>
      <c r="BE132" s="12"/>
      <c r="BF132" s="12">
        <f t="shared" si="111"/>
        <v>1699344</v>
      </c>
      <c r="BG132" s="12">
        <f t="shared" si="112"/>
        <v>1996550.9749999999</v>
      </c>
      <c r="BH132" s="12"/>
      <c r="BI132" s="12"/>
      <c r="BJ132" s="12"/>
      <c r="BK132" s="12">
        <v>5.9045227637921798</v>
      </c>
      <c r="BL132" s="12">
        <v>23337.5</v>
      </c>
      <c r="BM132" s="12">
        <f t="shared" si="126"/>
        <v>137796.79999999999</v>
      </c>
      <c r="BN132" s="12">
        <v>11.420311810560376</v>
      </c>
      <c r="BO132" s="12">
        <v>13598</v>
      </c>
      <c r="BP132" s="12">
        <f t="shared" si="127"/>
        <v>155293.4</v>
      </c>
      <c r="BQ132" s="12"/>
      <c r="BR132" s="12"/>
      <c r="BS132" s="12"/>
      <c r="BT132" s="12">
        <f t="shared" si="82"/>
        <v>36935.5</v>
      </c>
      <c r="BU132" s="12">
        <f t="shared" si="82"/>
        <v>293090.19999999995</v>
      </c>
      <c r="BV132" s="12">
        <v>9818850.4750000015</v>
      </c>
    </row>
    <row r="133" spans="1:74">
      <c r="A133" s="14">
        <v>1780</v>
      </c>
      <c r="B133" s="12"/>
      <c r="C133" s="12"/>
      <c r="D133" s="12"/>
      <c r="E133" s="12">
        <v>11.865624226922019</v>
      </c>
      <c r="F133" s="12">
        <v>214241</v>
      </c>
      <c r="G133" s="12">
        <f t="shared" si="128"/>
        <v>2542103.2000000002</v>
      </c>
      <c r="H133" s="12">
        <v>5.4056403970105578</v>
      </c>
      <c r="I133" s="12">
        <v>126445</v>
      </c>
      <c r="J133" s="12">
        <f t="shared" si="129"/>
        <v>683516.2</v>
      </c>
      <c r="K133" s="12">
        <v>3.1881966734753426</v>
      </c>
      <c r="L133" s="12">
        <v>164496</v>
      </c>
      <c r="M133" s="12">
        <f t="shared" si="89"/>
        <v>524445.6</v>
      </c>
      <c r="N133" s="12">
        <v>0.39217456120902122</v>
      </c>
      <c r="O133" s="12">
        <v>1551536</v>
      </c>
      <c r="P133" s="12">
        <f t="shared" si="122"/>
        <v>608472.94999999995</v>
      </c>
      <c r="Q133" s="12"/>
      <c r="R133" s="12"/>
      <c r="S133" s="12"/>
      <c r="T133" s="12">
        <v>1.8578428977057302</v>
      </c>
      <c r="U133" s="12">
        <v>59343.5</v>
      </c>
      <c r="V133" s="12">
        <f t="shared" si="130"/>
        <v>110250.9</v>
      </c>
      <c r="W133" s="12">
        <v>5.4707518969878128</v>
      </c>
      <c r="X133" s="12">
        <v>4349</v>
      </c>
      <c r="Y133" s="12">
        <f t="shared" si="118"/>
        <v>23792.3</v>
      </c>
      <c r="Z133" s="12">
        <v>6.6316064126044312</v>
      </c>
      <c r="AA133" s="12">
        <v>39859</v>
      </c>
      <c r="AB133" s="12">
        <f t="shared" si="102"/>
        <v>264329.2</v>
      </c>
      <c r="AC133" s="12">
        <v>3.6786916253132045</v>
      </c>
      <c r="AD133" s="12">
        <v>143277</v>
      </c>
      <c r="AE133" s="12">
        <f t="shared" si="103"/>
        <v>527071.9</v>
      </c>
      <c r="AF133" s="12">
        <v>0.60060027615327527</v>
      </c>
      <c r="AG133" s="12">
        <v>1371702</v>
      </c>
      <c r="AH133" s="12">
        <f t="shared" si="104"/>
        <v>823844.6</v>
      </c>
      <c r="AI133" s="12">
        <v>0.57242945024899916</v>
      </c>
      <c r="AJ133" s="12">
        <v>20482</v>
      </c>
      <c r="AK133" s="12">
        <f>AJ133*AI133</f>
        <v>11724.5</v>
      </c>
      <c r="AL133" s="12">
        <f t="shared" si="131"/>
        <v>1392184</v>
      </c>
      <c r="AM133" s="12">
        <f t="shared" si="131"/>
        <v>835569.1</v>
      </c>
      <c r="AN133" s="12">
        <v>0.17300087563576746</v>
      </c>
      <c r="AO133" s="12">
        <v>375727</v>
      </c>
      <c r="AP133" s="12">
        <f t="shared" si="123"/>
        <v>65001.100000000006</v>
      </c>
      <c r="AQ133" s="12">
        <v>0.27725198586303013</v>
      </c>
      <c r="AR133" s="12">
        <v>1280048</v>
      </c>
      <c r="AS133" s="12">
        <f t="shared" si="119"/>
        <v>354895.85</v>
      </c>
      <c r="AT133" s="12">
        <v>0.30428236842105266</v>
      </c>
      <c r="AU133" s="12">
        <v>190000</v>
      </c>
      <c r="AV133" s="12">
        <f t="shared" si="115"/>
        <v>57813.650000000009</v>
      </c>
      <c r="AW133" s="12">
        <v>0.40853581073445228</v>
      </c>
      <c r="AX133" s="12">
        <v>256613</v>
      </c>
      <c r="AY133" s="12">
        <f t="shared" si="109"/>
        <v>104835.6</v>
      </c>
      <c r="AZ133" s="12">
        <v>1.3632185859279122</v>
      </c>
      <c r="BA133" s="12">
        <v>821761.5</v>
      </c>
      <c r="BB133" s="12">
        <f t="shared" si="124"/>
        <v>1120240.55</v>
      </c>
      <c r="BC133" s="12"/>
      <c r="BD133" s="12"/>
      <c r="BE133" s="12"/>
      <c r="BF133" s="12">
        <f t="shared" si="111"/>
        <v>821761.5</v>
      </c>
      <c r="BG133" s="12">
        <f t="shared" si="112"/>
        <v>1120240.55</v>
      </c>
      <c r="BH133" s="12"/>
      <c r="BI133" s="12"/>
      <c r="BJ133" s="12"/>
      <c r="BK133" s="12">
        <v>6.9512526096033405</v>
      </c>
      <c r="BL133" s="12">
        <v>14370</v>
      </c>
      <c r="BM133" s="12">
        <f t="shared" si="126"/>
        <v>99889.5</v>
      </c>
      <c r="BN133" s="12">
        <v>11.089814121756486</v>
      </c>
      <c r="BO133" s="12">
        <v>8016</v>
      </c>
      <c r="BP133" s="12">
        <f t="shared" si="127"/>
        <v>88895.95</v>
      </c>
      <c r="BQ133" s="12"/>
      <c r="BR133" s="12"/>
      <c r="BS133" s="12"/>
      <c r="BT133" s="12">
        <f t="shared" si="82"/>
        <v>22386</v>
      </c>
      <c r="BU133" s="12">
        <f t="shared" si="82"/>
        <v>188785.45</v>
      </c>
      <c r="BV133" s="12">
        <v>8454704.2928124983</v>
      </c>
    </row>
    <row r="134" spans="1:74">
      <c r="A134" s="14">
        <v>1781</v>
      </c>
      <c r="B134" s="12"/>
      <c r="C134" s="12"/>
      <c r="D134" s="12"/>
      <c r="E134" s="12">
        <v>15.392570440758268</v>
      </c>
      <c r="F134" s="12">
        <v>187427</v>
      </c>
      <c r="G134" s="12">
        <f t="shared" si="128"/>
        <v>2884983.3</v>
      </c>
      <c r="H134" s="12">
        <v>5.5302826216464549</v>
      </c>
      <c r="I134" s="12">
        <v>99037</v>
      </c>
      <c r="J134" s="12">
        <f t="shared" si="129"/>
        <v>547702.6</v>
      </c>
      <c r="K134" s="12">
        <v>3.1882022876356721</v>
      </c>
      <c r="L134" s="12">
        <v>236139</v>
      </c>
      <c r="M134" s="12">
        <f t="shared" si="89"/>
        <v>752858.9</v>
      </c>
      <c r="N134" s="12">
        <v>0.42820255949560676</v>
      </c>
      <c r="O134" s="12">
        <v>2131670</v>
      </c>
      <c r="P134" s="12">
        <f t="shared" si="122"/>
        <v>912786.55</v>
      </c>
      <c r="Q134" s="12"/>
      <c r="R134" s="12"/>
      <c r="S134" s="12"/>
      <c r="T134" s="12">
        <v>1.9510002213578725</v>
      </c>
      <c r="U134" s="12">
        <v>79057.5</v>
      </c>
      <c r="V134" s="12">
        <f t="shared" si="130"/>
        <v>154241.20000000001</v>
      </c>
      <c r="W134" s="12">
        <v>5.4798931231782362</v>
      </c>
      <c r="X134" s="12">
        <v>9263</v>
      </c>
      <c r="Y134" s="12">
        <f t="shared" si="118"/>
        <v>50760.25</v>
      </c>
      <c r="Z134" s="12">
        <v>13.485449555323138</v>
      </c>
      <c r="AA134" s="12">
        <v>35615.75</v>
      </c>
      <c r="AB134" s="12">
        <f t="shared" si="102"/>
        <v>480294.40000000002</v>
      </c>
      <c r="AC134" s="12">
        <v>4.0269555443804022</v>
      </c>
      <c r="AD134" s="12">
        <v>232659</v>
      </c>
      <c r="AE134" s="12">
        <f t="shared" si="103"/>
        <v>936907.45</v>
      </c>
      <c r="AF134" s="12">
        <v>0.775773790714686</v>
      </c>
      <c r="AG134" s="12">
        <v>1145594</v>
      </c>
      <c r="AH134" s="12">
        <f t="shared" si="104"/>
        <v>888721.8</v>
      </c>
      <c r="AI134" s="12">
        <v>0.67566483130271793</v>
      </c>
      <c r="AJ134" s="12">
        <v>17072</v>
      </c>
      <c r="AK134" s="12">
        <f>AJ134*AI134</f>
        <v>11534.95</v>
      </c>
      <c r="AL134" s="12">
        <f t="shared" si="131"/>
        <v>1162666</v>
      </c>
      <c r="AM134" s="12">
        <f t="shared" si="131"/>
        <v>900256.75</v>
      </c>
      <c r="AN134" s="12">
        <v>0.19313680396335789</v>
      </c>
      <c r="AO134" s="12">
        <v>284809</v>
      </c>
      <c r="AP134" s="12">
        <f t="shared" si="123"/>
        <v>55007.1</v>
      </c>
      <c r="AQ134" s="12">
        <v>0.27747741033717571</v>
      </c>
      <c r="AR134" s="12">
        <v>657491</v>
      </c>
      <c r="AS134" s="12">
        <f t="shared" si="119"/>
        <v>182438.9</v>
      </c>
      <c r="AT134" s="12">
        <v>0.30429735534286478</v>
      </c>
      <c r="AU134" s="12">
        <v>176469</v>
      </c>
      <c r="AV134" s="12">
        <f t="shared" si="115"/>
        <v>53699.05</v>
      </c>
      <c r="AW134" s="12">
        <v>0.39081608626751713</v>
      </c>
      <c r="AX134" s="12">
        <v>377987</v>
      </c>
      <c r="AY134" s="12">
        <f t="shared" si="109"/>
        <v>147723.4</v>
      </c>
      <c r="AZ134" s="12">
        <v>1.2607650532554242</v>
      </c>
      <c r="BA134" s="12">
        <v>885003.75</v>
      </c>
      <c r="BB134" s="12">
        <f>BA134*AZ134</f>
        <v>1115781.8</v>
      </c>
      <c r="BC134" s="12"/>
      <c r="BD134" s="12"/>
      <c r="BE134" s="12"/>
      <c r="BF134" s="12">
        <f t="shared" si="111"/>
        <v>885003.75</v>
      </c>
      <c r="BG134" s="12">
        <f t="shared" si="112"/>
        <v>1115781.8</v>
      </c>
      <c r="BH134" s="12"/>
      <c r="BI134" s="12"/>
      <c r="BJ134" s="12"/>
      <c r="BK134" s="12">
        <v>6.2899411883999194</v>
      </c>
      <c r="BL134" s="12">
        <v>14793</v>
      </c>
      <c r="BM134" s="12">
        <f>BL134*BK134</f>
        <v>93047.1</v>
      </c>
      <c r="BN134" s="12">
        <v>8.64271918197311</v>
      </c>
      <c r="BO134" s="12">
        <v>10562</v>
      </c>
      <c r="BP134" s="12">
        <f t="shared" si="127"/>
        <v>91284.4</v>
      </c>
      <c r="BQ134" s="12"/>
      <c r="BR134" s="12"/>
      <c r="BS134" s="12"/>
      <c r="BT134" s="12">
        <f t="shared" si="82"/>
        <v>25355</v>
      </c>
      <c r="BU134" s="12">
        <f t="shared" si="82"/>
        <v>184331.5</v>
      </c>
      <c r="BV134" s="12">
        <v>9752733.3749999981</v>
      </c>
    </row>
    <row r="135" spans="1:74">
      <c r="A135" s="14">
        <v>1782</v>
      </c>
      <c r="B135" s="12"/>
      <c r="C135" s="12"/>
      <c r="D135" s="12"/>
      <c r="E135" s="12"/>
      <c r="F135" s="12"/>
      <c r="G135" s="12"/>
      <c r="H135" s="12">
        <v>7.2689887438630105</v>
      </c>
      <c r="I135" s="12">
        <v>83510</v>
      </c>
      <c r="J135" s="12">
        <f t="shared" si="129"/>
        <v>607033.25</v>
      </c>
      <c r="K135" s="12">
        <v>3.2274138696240366</v>
      </c>
      <c r="L135" s="12">
        <v>374026</v>
      </c>
      <c r="M135" s="12">
        <f t="shared" si="89"/>
        <v>1207136.7</v>
      </c>
      <c r="N135" s="12"/>
      <c r="O135" s="12"/>
      <c r="P135" s="12"/>
      <c r="Q135" s="12"/>
      <c r="R135" s="12"/>
      <c r="S135" s="12"/>
      <c r="T135" s="12"/>
      <c r="U135" s="12"/>
      <c r="V135" s="12"/>
      <c r="W135" s="12"/>
      <c r="X135" s="12"/>
      <c r="Y135" s="12"/>
      <c r="Z135" s="12">
        <v>11.482113407581924</v>
      </c>
      <c r="AA135" s="12">
        <v>18676</v>
      </c>
      <c r="AB135" s="12">
        <f t="shared" si="102"/>
        <v>214439.95</v>
      </c>
      <c r="AC135" s="12">
        <v>5.1051008787001129</v>
      </c>
      <c r="AD135" s="12">
        <v>101855</v>
      </c>
      <c r="AE135" s="12">
        <f t="shared" si="103"/>
        <v>519980.05</v>
      </c>
      <c r="AF135" s="12">
        <v>1.0541763093979843</v>
      </c>
      <c r="AG135" s="12">
        <v>873283</v>
      </c>
      <c r="AH135" s="12">
        <f t="shared" si="104"/>
        <v>920594.25</v>
      </c>
      <c r="AI135" s="12"/>
      <c r="AJ135" s="12"/>
      <c r="AK135" s="12"/>
      <c r="AL135" s="12">
        <f t="shared" si="131"/>
        <v>873283</v>
      </c>
      <c r="AM135" s="12">
        <f t="shared" si="131"/>
        <v>920594.25</v>
      </c>
      <c r="AN135" s="12"/>
      <c r="AO135" s="12"/>
      <c r="AP135" s="12"/>
      <c r="AQ135" s="12">
        <v>0.36666619957120639</v>
      </c>
      <c r="AR135" s="12">
        <v>142726</v>
      </c>
      <c r="AS135" s="12">
        <f t="shared" si="119"/>
        <v>52332.800000000003</v>
      </c>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f t="shared" si="82"/>
        <v>0</v>
      </c>
      <c r="BU135" s="12">
        <f t="shared" si="82"/>
        <v>0</v>
      </c>
      <c r="BV135" s="12">
        <v>3576573.4999999995</v>
      </c>
    </row>
    <row r="136" spans="1:74">
      <c r="A136" s="14">
        <v>1783</v>
      </c>
      <c r="B136" s="12"/>
      <c r="C136" s="12"/>
      <c r="D136" s="12"/>
      <c r="E136" s="12">
        <v>14.019470941250791</v>
      </c>
      <c r="F136" s="12">
        <v>94980</v>
      </c>
      <c r="G136" s="12">
        <f t="shared" ref="G136:G137" si="132">F136*E136</f>
        <v>1331569.3500000001</v>
      </c>
      <c r="H136" s="12">
        <v>6.0810188058324837</v>
      </c>
      <c r="I136" s="12">
        <v>175637</v>
      </c>
      <c r="J136" s="12">
        <f t="shared" si="129"/>
        <v>1068051.8999999999</v>
      </c>
      <c r="K136" s="12">
        <v>3.6786899051417481</v>
      </c>
      <c r="L136" s="12">
        <v>37108</v>
      </c>
      <c r="M136" s="12">
        <f t="shared" si="89"/>
        <v>136508.82499999998</v>
      </c>
      <c r="N136" s="12">
        <v>0.56988538361748542</v>
      </c>
      <c r="O136" s="12">
        <v>205817</v>
      </c>
      <c r="P136" s="12">
        <f t="shared" ref="P136:P142" si="133">O136*N136</f>
        <v>117292.09999999999</v>
      </c>
      <c r="Q136" s="12"/>
      <c r="R136" s="12"/>
      <c r="S136" s="12"/>
      <c r="T136" s="12">
        <v>2.6319415210030197</v>
      </c>
      <c r="U136" s="12">
        <v>21854</v>
      </c>
      <c r="V136" s="12">
        <f t="shared" si="130"/>
        <v>57518.44999999999</v>
      </c>
      <c r="W136" s="12"/>
      <c r="X136" s="12"/>
      <c r="Y136" s="12"/>
      <c r="Z136" s="12">
        <v>15.315300211652001</v>
      </c>
      <c r="AA136" s="12">
        <v>8977</v>
      </c>
      <c r="AB136" s="12">
        <f>AA136*Z136</f>
        <v>137485.45000000001</v>
      </c>
      <c r="AC136" s="12">
        <v>5.1050984482983441</v>
      </c>
      <c r="AD136" s="12">
        <v>92028</v>
      </c>
      <c r="AE136" s="12">
        <f t="shared" si="103"/>
        <v>469812</v>
      </c>
      <c r="AF136" s="12">
        <v>0.95094927532057016</v>
      </c>
      <c r="AG136" s="12">
        <v>520713</v>
      </c>
      <c r="AH136" s="12">
        <f t="shared" si="104"/>
        <v>495171.65</v>
      </c>
      <c r="AI136" s="12"/>
      <c r="AJ136" s="12"/>
      <c r="AK136" s="12"/>
      <c r="AL136" s="12">
        <f t="shared" si="131"/>
        <v>520713</v>
      </c>
      <c r="AM136" s="12">
        <f t="shared" si="131"/>
        <v>495171.65</v>
      </c>
      <c r="AN136" s="12"/>
      <c r="AO136" s="12"/>
      <c r="AP136" s="12">
        <v>672.55</v>
      </c>
      <c r="AQ136" s="12"/>
      <c r="AR136" s="12"/>
      <c r="AS136" s="12"/>
      <c r="AT136" s="12"/>
      <c r="AU136" s="12"/>
      <c r="AV136" s="12"/>
      <c r="AW136" s="12"/>
      <c r="AX136" s="12"/>
      <c r="AY136" s="12"/>
      <c r="AZ136" s="12"/>
      <c r="BA136" s="12"/>
      <c r="BB136" s="12"/>
      <c r="BC136" s="12"/>
      <c r="BD136" s="12"/>
      <c r="BE136" s="12"/>
      <c r="BF136" s="12"/>
      <c r="BG136" s="12"/>
      <c r="BH136" s="12"/>
      <c r="BI136" s="12"/>
      <c r="BJ136" s="12"/>
      <c r="BK136" s="12">
        <v>5.3880440955403373</v>
      </c>
      <c r="BL136" s="12">
        <v>14967.5</v>
      </c>
      <c r="BM136" s="12">
        <f t="shared" ref="BM136:BM142" si="134">BL136*BK136</f>
        <v>80645.55</v>
      </c>
      <c r="BN136" s="12"/>
      <c r="BO136" s="12"/>
      <c r="BP136" s="12"/>
      <c r="BQ136" s="12"/>
      <c r="BR136" s="12"/>
      <c r="BS136" s="12"/>
      <c r="BT136" s="12">
        <f t="shared" si="82"/>
        <v>14967.5</v>
      </c>
      <c r="BU136" s="12">
        <f t="shared" si="82"/>
        <v>80645.55</v>
      </c>
      <c r="BV136" s="12">
        <v>4001416.2749999994</v>
      </c>
    </row>
    <row r="137" spans="1:74">
      <c r="A137" s="14">
        <v>1784</v>
      </c>
      <c r="B137" s="12"/>
      <c r="C137" s="12"/>
      <c r="D137" s="12"/>
      <c r="E137" s="12">
        <v>15.854124131320393</v>
      </c>
      <c r="F137" s="12">
        <v>104325</v>
      </c>
      <c r="G137" s="12">
        <f t="shared" si="132"/>
        <v>1653981.5</v>
      </c>
      <c r="H137" s="12">
        <v>7.9286826600292981</v>
      </c>
      <c r="I137" s="12">
        <v>217757</v>
      </c>
      <c r="J137" s="12">
        <f t="shared" si="129"/>
        <v>1726526.15</v>
      </c>
      <c r="K137" s="12"/>
      <c r="L137" s="12"/>
      <c r="M137" s="12"/>
      <c r="N137" s="12">
        <v>0.48957033256508053</v>
      </c>
      <c r="O137" s="12">
        <v>667749</v>
      </c>
      <c r="P137" s="12">
        <f t="shared" si="133"/>
        <v>326910.09999999998</v>
      </c>
      <c r="Q137" s="12"/>
      <c r="R137" s="12"/>
      <c r="S137" s="12"/>
      <c r="T137" s="12">
        <v>2.0841856060606059</v>
      </c>
      <c r="U137" s="12">
        <v>26400</v>
      </c>
      <c r="V137" s="12">
        <f t="shared" si="130"/>
        <v>55022.499999999993</v>
      </c>
      <c r="W137" s="12">
        <v>5.671308351857733</v>
      </c>
      <c r="X137" s="12">
        <v>3149</v>
      </c>
      <c r="Y137" s="12">
        <f t="shared" ref="Y137:Y143" si="135">X137*W137</f>
        <v>17858.95</v>
      </c>
      <c r="Z137" s="12"/>
      <c r="AA137" s="12"/>
      <c r="AB137" s="12"/>
      <c r="AC137" s="12">
        <v>6.0560498373291631</v>
      </c>
      <c r="AD137" s="12">
        <v>151533</v>
      </c>
      <c r="AE137" s="12">
        <f t="shared" si="103"/>
        <v>917691.4</v>
      </c>
      <c r="AF137" s="12">
        <v>0.73009715974165512</v>
      </c>
      <c r="AG137" s="12">
        <v>1355088</v>
      </c>
      <c r="AH137" s="12">
        <f t="shared" si="104"/>
        <v>989345.89999999991</v>
      </c>
      <c r="AI137" s="12">
        <v>0.88838963246229008</v>
      </c>
      <c r="AJ137" s="12">
        <v>4707</v>
      </c>
      <c r="AK137" s="12">
        <f t="shared" ref="AK137:AK142" si="136">AJ137*AI137</f>
        <v>4181.6499999999996</v>
      </c>
      <c r="AL137" s="12">
        <f t="shared" si="131"/>
        <v>1359795</v>
      </c>
      <c r="AM137" s="12">
        <f t="shared" si="131"/>
        <v>993527.54999999993</v>
      </c>
      <c r="AN137" s="12"/>
      <c r="AO137" s="12"/>
      <c r="AP137" s="12"/>
      <c r="AQ137" s="12">
        <v>0.27647748596085076</v>
      </c>
      <c r="AR137" s="12">
        <v>729567</v>
      </c>
      <c r="AS137" s="12">
        <f t="shared" ref="AS137:AS143" si="137">AR137*AQ137</f>
        <v>201708.85</v>
      </c>
      <c r="AT137" s="12">
        <v>0.19556420019519169</v>
      </c>
      <c r="AU137" s="12">
        <v>72749</v>
      </c>
      <c r="AV137" s="12">
        <f t="shared" ref="AV137:AV138" si="138">AU137*AT137</f>
        <v>14227.1</v>
      </c>
      <c r="AW137" s="12">
        <v>0.46380917837053598</v>
      </c>
      <c r="AX137" s="12">
        <v>84089</v>
      </c>
      <c r="AY137" s="12">
        <f t="shared" ref="AY137:AY143" si="139">AX137*AW137</f>
        <v>39001.25</v>
      </c>
      <c r="AZ137" s="12">
        <v>1.9627634750009564</v>
      </c>
      <c r="BA137" s="12">
        <v>150310.75</v>
      </c>
      <c r="BB137" s="12">
        <f>BA137*AZ137</f>
        <v>295024.45</v>
      </c>
      <c r="BC137" s="12"/>
      <c r="BD137" s="12"/>
      <c r="BE137" s="12"/>
      <c r="BF137" s="12">
        <f t="shared" si="111"/>
        <v>150310.75</v>
      </c>
      <c r="BG137" s="12">
        <f t="shared" si="112"/>
        <v>295024.45</v>
      </c>
      <c r="BH137" s="12"/>
      <c r="BI137" s="12"/>
      <c r="BJ137" s="12"/>
      <c r="BK137" s="12">
        <v>6.0583741097815027</v>
      </c>
      <c r="BL137" s="12">
        <v>10320.5</v>
      </c>
      <c r="BM137" s="12">
        <f t="shared" si="134"/>
        <v>62525.45</v>
      </c>
      <c r="BN137" s="12">
        <v>8.7836658279415296</v>
      </c>
      <c r="BO137" s="12">
        <v>16692</v>
      </c>
      <c r="BP137" s="12">
        <f t="shared" ref="BP137:BP143" si="140">BO137*BN137</f>
        <v>146616.95000000001</v>
      </c>
      <c r="BQ137" s="12"/>
      <c r="BR137" s="12"/>
      <c r="BS137" s="12"/>
      <c r="BT137" s="12">
        <f t="shared" si="82"/>
        <v>27012.5</v>
      </c>
      <c r="BU137" s="12">
        <f t="shared" si="82"/>
        <v>209142.40000000002</v>
      </c>
      <c r="BV137" s="12">
        <v>6784467.8499999996</v>
      </c>
    </row>
    <row r="138" spans="1:74">
      <c r="A138" s="14">
        <v>1785</v>
      </c>
      <c r="B138" s="12"/>
      <c r="C138" s="12"/>
      <c r="D138" s="12"/>
      <c r="E138" s="12">
        <v>9.4428710836426006</v>
      </c>
      <c r="F138" s="12">
        <v>33816.5</v>
      </c>
      <c r="G138" s="12">
        <f>F138*E138</f>
        <v>319324.84999999998</v>
      </c>
      <c r="H138" s="12">
        <v>7.6992854100295505</v>
      </c>
      <c r="I138" s="12">
        <v>225374</v>
      </c>
      <c r="J138" s="12">
        <f t="shared" si="129"/>
        <v>1735218.75</v>
      </c>
      <c r="K138" s="12">
        <v>3.0029973880359302</v>
      </c>
      <c r="L138" s="12">
        <v>172667</v>
      </c>
      <c r="M138" s="12">
        <f t="shared" si="89"/>
        <v>518518.54999999993</v>
      </c>
      <c r="N138" s="12">
        <v>0.89524401466517467</v>
      </c>
      <c r="O138" s="12">
        <v>1358320</v>
      </c>
      <c r="P138" s="12">
        <f t="shared" si="133"/>
        <v>1216027.8500000001</v>
      </c>
      <c r="Q138" s="12"/>
      <c r="R138" s="12"/>
      <c r="S138" s="12"/>
      <c r="T138" s="12">
        <v>1.5155604018919022</v>
      </c>
      <c r="U138" s="12">
        <v>91019.5</v>
      </c>
      <c r="V138" s="12">
        <f t="shared" si="130"/>
        <v>137945.54999999999</v>
      </c>
      <c r="W138" s="12">
        <v>4.7465905677380595</v>
      </c>
      <c r="X138" s="12">
        <v>13316</v>
      </c>
      <c r="Y138" s="12">
        <f t="shared" si="135"/>
        <v>63205.599999999999</v>
      </c>
      <c r="Z138" s="12">
        <v>16.7958804636224</v>
      </c>
      <c r="AA138" s="12">
        <v>14322</v>
      </c>
      <c r="AB138" s="12">
        <f t="shared" ref="AB138:AB143" si="141">AA138*Z138</f>
        <v>240550.6</v>
      </c>
      <c r="AC138" s="12"/>
      <c r="AD138" s="12"/>
      <c r="AE138" s="12"/>
      <c r="AF138" s="12">
        <v>0.62875150602549967</v>
      </c>
      <c r="AG138" s="12">
        <v>2146378</v>
      </c>
      <c r="AH138" s="12">
        <f t="shared" si="104"/>
        <v>1349538.4</v>
      </c>
      <c r="AI138" s="12">
        <v>0.98805595068752972</v>
      </c>
      <c r="AJ138" s="12">
        <v>31635</v>
      </c>
      <c r="AK138" s="12">
        <f t="shared" si="136"/>
        <v>31257.15</v>
      </c>
      <c r="AL138" s="12">
        <f t="shared" si="131"/>
        <v>2178013</v>
      </c>
      <c r="AM138" s="12">
        <f t="shared" si="131"/>
        <v>1380795.5499999998</v>
      </c>
      <c r="AN138" s="12">
        <v>0.18151400985659968</v>
      </c>
      <c r="AO138" s="12">
        <v>287726</v>
      </c>
      <c r="AP138" s="12">
        <f t="shared" ref="AP138:AP143" si="142">AO138*AN138</f>
        <v>52226.3</v>
      </c>
      <c r="AQ138" s="12">
        <v>0.2537312756867835</v>
      </c>
      <c r="AR138" s="12">
        <v>739680</v>
      </c>
      <c r="AS138" s="12">
        <f t="shared" si="137"/>
        <v>187679.95</v>
      </c>
      <c r="AT138" s="12">
        <v>0.2608990137134754</v>
      </c>
      <c r="AU138" s="12">
        <v>173479</v>
      </c>
      <c r="AV138" s="12">
        <f t="shared" si="138"/>
        <v>45260.5</v>
      </c>
      <c r="AW138" s="12">
        <v>0.39335323768615144</v>
      </c>
      <c r="AX138" s="12">
        <v>539413</v>
      </c>
      <c r="AY138" s="12">
        <f t="shared" si="139"/>
        <v>212179.85</v>
      </c>
      <c r="AZ138" s="12">
        <v>1.0160970381383059</v>
      </c>
      <c r="BA138" s="12">
        <v>1258144.5</v>
      </c>
      <c r="BB138" s="12">
        <f t="shared" ref="BB138:BB143" si="143">BA138*AZ138</f>
        <v>1278396.8999999997</v>
      </c>
      <c r="BC138" s="12"/>
      <c r="BD138" s="12"/>
      <c r="BE138" s="12"/>
      <c r="BF138" s="12">
        <f t="shared" si="111"/>
        <v>1258144.5</v>
      </c>
      <c r="BG138" s="12">
        <f t="shared" si="112"/>
        <v>1278396.8999999997</v>
      </c>
      <c r="BH138" s="12"/>
      <c r="BI138" s="12"/>
      <c r="BJ138" s="12"/>
      <c r="BK138" s="12">
        <v>5.670166758292102</v>
      </c>
      <c r="BL138" s="12">
        <v>13642.5</v>
      </c>
      <c r="BM138" s="12">
        <f t="shared" si="134"/>
        <v>77355.25</v>
      </c>
      <c r="BN138" s="12">
        <v>11.442320508936685</v>
      </c>
      <c r="BO138" s="12">
        <v>9903</v>
      </c>
      <c r="BP138" s="12">
        <f t="shared" si="140"/>
        <v>113313.29999999999</v>
      </c>
      <c r="BQ138" s="12"/>
      <c r="BR138" s="12"/>
      <c r="BS138" s="12"/>
      <c r="BT138" s="12">
        <f t="shared" si="82"/>
        <v>23545.5</v>
      </c>
      <c r="BU138" s="12">
        <f t="shared" si="82"/>
        <v>190668.55</v>
      </c>
      <c r="BV138" s="12">
        <v>8300299.9499999965</v>
      </c>
    </row>
    <row r="139" spans="1:74">
      <c r="A139" s="14">
        <v>1786</v>
      </c>
      <c r="B139" s="12"/>
      <c r="C139" s="12"/>
      <c r="D139" s="12"/>
      <c r="E139" s="12">
        <v>10.448010643293161</v>
      </c>
      <c r="F139" s="12">
        <v>79862.5</v>
      </c>
      <c r="G139" s="12">
        <f t="shared" ref="G139:G143" si="144">F139*E139</f>
        <v>834404.25000000012</v>
      </c>
      <c r="H139" s="12">
        <v>6.8296188157214273</v>
      </c>
      <c r="I139" s="12">
        <v>185632</v>
      </c>
      <c r="J139" s="12">
        <f t="shared" si="129"/>
        <v>1267795.8</v>
      </c>
      <c r="K139" s="12">
        <v>2.9441628443210273</v>
      </c>
      <c r="L139" s="12">
        <v>201665</v>
      </c>
      <c r="M139" s="12">
        <f t="shared" si="89"/>
        <v>593734.6</v>
      </c>
      <c r="N139" s="12">
        <v>0.47457112644558708</v>
      </c>
      <c r="O139" s="12">
        <v>1712626</v>
      </c>
      <c r="P139" s="12">
        <f t="shared" si="133"/>
        <v>812762.85</v>
      </c>
      <c r="Q139" s="12"/>
      <c r="R139" s="12"/>
      <c r="S139" s="12"/>
      <c r="T139" s="12">
        <v>1.7115934323025224</v>
      </c>
      <c r="U139" s="12">
        <v>23509</v>
      </c>
      <c r="V139" s="12">
        <f t="shared" si="130"/>
        <v>40237.85</v>
      </c>
      <c r="W139" s="12">
        <v>4.2019239904988117</v>
      </c>
      <c r="X139" s="12">
        <v>2105</v>
      </c>
      <c r="Y139" s="12">
        <f t="shared" si="135"/>
        <v>8845.0499999999993</v>
      </c>
      <c r="Z139" s="12">
        <v>16.893669972382625</v>
      </c>
      <c r="AA139" s="12">
        <v>15932</v>
      </c>
      <c r="AB139" s="12">
        <f t="shared" si="141"/>
        <v>269149.95</v>
      </c>
      <c r="AC139" s="12">
        <v>7.2572665056360703</v>
      </c>
      <c r="AD139" s="12">
        <v>27324</v>
      </c>
      <c r="AE139" s="12">
        <f t="shared" ref="AE139:AE143" si="145">AD139*AC139</f>
        <v>198297.55</v>
      </c>
      <c r="AF139" s="12">
        <v>0.57557447680360785</v>
      </c>
      <c r="AG139" s="12">
        <v>1688754</v>
      </c>
      <c r="AH139" s="12">
        <f t="shared" si="104"/>
        <v>972003.7</v>
      </c>
      <c r="AI139" s="12">
        <v>1.0635552998705595</v>
      </c>
      <c r="AJ139" s="12">
        <v>6953</v>
      </c>
      <c r="AK139" s="12">
        <f t="shared" si="136"/>
        <v>7394.9000000000005</v>
      </c>
      <c r="AL139" s="12">
        <f t="shared" si="131"/>
        <v>1695707</v>
      </c>
      <c r="AM139" s="12">
        <f t="shared" si="131"/>
        <v>979398.6</v>
      </c>
      <c r="AN139" s="12">
        <v>0.18216981055928194</v>
      </c>
      <c r="AO139" s="12">
        <v>247782</v>
      </c>
      <c r="AP139" s="12">
        <f t="shared" si="142"/>
        <v>45138.400000000001</v>
      </c>
      <c r="AQ139" s="12">
        <v>0.20057534401308827</v>
      </c>
      <c r="AR139" s="12">
        <v>1097778</v>
      </c>
      <c r="AS139" s="12">
        <f t="shared" si="137"/>
        <v>220187.2</v>
      </c>
      <c r="AT139" s="12"/>
      <c r="AU139" s="12"/>
      <c r="AV139" s="12"/>
      <c r="AW139" s="12">
        <v>0.44863458310016791</v>
      </c>
      <c r="AX139" s="12">
        <v>178700</v>
      </c>
      <c r="AY139" s="12">
        <f t="shared" si="139"/>
        <v>80171</v>
      </c>
      <c r="AZ139" s="12">
        <v>1.0874385708481953</v>
      </c>
      <c r="BA139" s="12">
        <v>893509</v>
      </c>
      <c r="BB139" s="12">
        <f t="shared" si="143"/>
        <v>971636.15000000014</v>
      </c>
      <c r="BC139" s="12"/>
      <c r="BD139" s="12"/>
      <c r="BE139" s="12"/>
      <c r="BF139" s="12">
        <f t="shared" si="111"/>
        <v>893509</v>
      </c>
      <c r="BG139" s="12">
        <f t="shared" si="112"/>
        <v>971636.15000000014</v>
      </c>
      <c r="BH139" s="12"/>
      <c r="BI139" s="12"/>
      <c r="BJ139" s="12"/>
      <c r="BK139" s="12">
        <v>6.5496981891348085</v>
      </c>
      <c r="BL139" s="12">
        <v>12425</v>
      </c>
      <c r="BM139" s="12">
        <f t="shared" si="134"/>
        <v>81380</v>
      </c>
      <c r="BN139" s="12">
        <v>14.592225265871738</v>
      </c>
      <c r="BO139" s="12">
        <v>6206</v>
      </c>
      <c r="BP139" s="12">
        <f t="shared" si="140"/>
        <v>90559.35</v>
      </c>
      <c r="BQ139" s="12"/>
      <c r="BR139" s="12"/>
      <c r="BS139" s="12"/>
      <c r="BT139" s="12">
        <f t="shared" si="82"/>
        <v>18631</v>
      </c>
      <c r="BU139" s="12">
        <f t="shared" si="82"/>
        <v>171939.35</v>
      </c>
      <c r="BV139" s="12">
        <v>6785677.7781250011</v>
      </c>
    </row>
    <row r="140" spans="1:74">
      <c r="A140" s="14">
        <v>1787</v>
      </c>
      <c r="B140" s="12"/>
      <c r="C140" s="12"/>
      <c r="D140" s="12"/>
      <c r="E140" s="12">
        <v>9.8644965304978474</v>
      </c>
      <c r="F140" s="12">
        <v>143608.5</v>
      </c>
      <c r="G140" s="12">
        <f t="shared" si="144"/>
        <v>1416625.55</v>
      </c>
      <c r="H140" s="12">
        <v>18.275815517414433</v>
      </c>
      <c r="I140" s="12">
        <v>49815</v>
      </c>
      <c r="J140" s="12">
        <f t="shared" si="129"/>
        <v>910409.75</v>
      </c>
      <c r="K140" s="12">
        <v>2.8028004010450882</v>
      </c>
      <c r="L140" s="12">
        <v>202471</v>
      </c>
      <c r="M140" s="12">
        <f t="shared" si="89"/>
        <v>567485.80000000005</v>
      </c>
      <c r="N140" s="12">
        <v>0.52237923560802701</v>
      </c>
      <c r="O140" s="12">
        <v>2031497</v>
      </c>
      <c r="P140" s="12">
        <f t="shared" si="133"/>
        <v>1061211.8500000001</v>
      </c>
      <c r="Q140" s="12"/>
      <c r="R140" s="12"/>
      <c r="S140" s="12"/>
      <c r="T140" s="12">
        <v>2.1056282817309433</v>
      </c>
      <c r="U140" s="12">
        <v>55230</v>
      </c>
      <c r="V140" s="12">
        <f t="shared" si="130"/>
        <v>116293.84999999999</v>
      </c>
      <c r="W140" s="12">
        <v>4.5996948705261422</v>
      </c>
      <c r="X140" s="12">
        <v>6063</v>
      </c>
      <c r="Y140" s="12">
        <f t="shared" si="135"/>
        <v>27887.95</v>
      </c>
      <c r="Z140" s="12">
        <v>17.239400695036391</v>
      </c>
      <c r="AA140" s="12">
        <v>15251</v>
      </c>
      <c r="AB140" s="12">
        <f t="shared" si="141"/>
        <v>262918.09999999998</v>
      </c>
      <c r="AC140" s="12">
        <v>6.3230257452870751</v>
      </c>
      <c r="AD140" s="12">
        <v>137229</v>
      </c>
      <c r="AE140" s="12">
        <f t="shared" si="145"/>
        <v>867702.5</v>
      </c>
      <c r="AF140" s="12">
        <v>0.6756735597510205</v>
      </c>
      <c r="AG140" s="12">
        <v>1009079</v>
      </c>
      <c r="AH140" s="12">
        <f t="shared" si="104"/>
        <v>681808</v>
      </c>
      <c r="AI140" s="12">
        <v>0.9759731805754458</v>
      </c>
      <c r="AJ140" s="12">
        <v>23043</v>
      </c>
      <c r="AK140" s="12">
        <f t="shared" si="136"/>
        <v>22489.35</v>
      </c>
      <c r="AL140" s="12">
        <f t="shared" si="131"/>
        <v>1032122</v>
      </c>
      <c r="AM140" s="12">
        <f t="shared" si="131"/>
        <v>704297.35</v>
      </c>
      <c r="AN140" s="12">
        <v>0.18802818193493936</v>
      </c>
      <c r="AO140" s="12">
        <v>327018</v>
      </c>
      <c r="AP140" s="12">
        <f t="shared" si="142"/>
        <v>61488.6</v>
      </c>
      <c r="AQ140" s="12">
        <v>0.21801833143774671</v>
      </c>
      <c r="AR140" s="12">
        <v>672615</v>
      </c>
      <c r="AS140" s="12">
        <f t="shared" si="137"/>
        <v>146642.4</v>
      </c>
      <c r="AT140" s="12">
        <v>0.23314232760133358</v>
      </c>
      <c r="AU140" s="12">
        <v>273552</v>
      </c>
      <c r="AV140" s="12">
        <f t="shared" ref="AV140:AV143" si="146">AU140*AT140</f>
        <v>63776.55</v>
      </c>
      <c r="AW140" s="12">
        <v>0.52027017316950486</v>
      </c>
      <c r="AX140" s="12">
        <v>83502</v>
      </c>
      <c r="AY140" s="12">
        <f t="shared" si="139"/>
        <v>43443.599999999991</v>
      </c>
      <c r="AZ140" s="12">
        <v>1.2954746852920884</v>
      </c>
      <c r="BA140" s="12">
        <v>1213109</v>
      </c>
      <c r="BB140" s="12">
        <f t="shared" si="143"/>
        <v>1571552</v>
      </c>
      <c r="BC140" s="12">
        <v>0.54711649460734202</v>
      </c>
      <c r="BD140" s="12">
        <v>60638</v>
      </c>
      <c r="BE140" s="12">
        <f t="shared" ref="BE140:BE143" si="147">BD140*BC140</f>
        <v>33176.050000000003</v>
      </c>
      <c r="BF140" s="12">
        <f t="shared" si="111"/>
        <v>1273747</v>
      </c>
      <c r="BG140" s="12">
        <f t="shared" si="112"/>
        <v>1604728.05</v>
      </c>
      <c r="BH140" s="12"/>
      <c r="BI140" s="12"/>
      <c r="BJ140" s="12"/>
      <c r="BK140" s="12">
        <v>7.1900873196659072</v>
      </c>
      <c r="BL140" s="12">
        <v>13170</v>
      </c>
      <c r="BM140" s="12">
        <f t="shared" si="134"/>
        <v>94693.45</v>
      </c>
      <c r="BN140" s="12">
        <v>13.955807827395885</v>
      </c>
      <c r="BO140" s="12">
        <v>15944</v>
      </c>
      <c r="BP140" s="12">
        <f t="shared" si="140"/>
        <v>222511.4</v>
      </c>
      <c r="BQ140" s="12"/>
      <c r="BR140" s="12"/>
      <c r="BS140" s="12"/>
      <c r="BT140" s="12">
        <f t="shared" si="82"/>
        <v>29114</v>
      </c>
      <c r="BU140" s="12">
        <f t="shared" si="82"/>
        <v>317204.84999999998</v>
      </c>
      <c r="BV140" s="12">
        <v>8688110.9000000004</v>
      </c>
    </row>
    <row r="141" spans="1:74">
      <c r="A141" s="14">
        <v>1788</v>
      </c>
      <c r="B141" s="12"/>
      <c r="C141" s="12"/>
      <c r="D141" s="12"/>
      <c r="E141" s="12">
        <v>7.6962104466081795</v>
      </c>
      <c r="F141" s="12">
        <v>130741</v>
      </c>
      <c r="G141" s="12">
        <f t="shared" si="144"/>
        <v>1006210.25</v>
      </c>
      <c r="H141" s="12">
        <v>6.966973153702428</v>
      </c>
      <c r="I141" s="12">
        <v>81352</v>
      </c>
      <c r="J141" s="12">
        <f t="shared" si="129"/>
        <v>566777.19999999995</v>
      </c>
      <c r="K141" s="12">
        <v>2.6615054210456299</v>
      </c>
      <c r="L141" s="12">
        <v>300680</v>
      </c>
      <c r="M141" s="12">
        <f t="shared" si="89"/>
        <v>800261.45</v>
      </c>
      <c r="N141" s="12">
        <v>0.63041012317913325</v>
      </c>
      <c r="O141" s="12">
        <v>1547340</v>
      </c>
      <c r="P141" s="12">
        <f t="shared" si="133"/>
        <v>975458.8</v>
      </c>
      <c r="Q141" s="12"/>
      <c r="R141" s="12"/>
      <c r="S141" s="12"/>
      <c r="T141" s="12">
        <v>1.8389827117858872</v>
      </c>
      <c r="U141" s="12">
        <v>47489</v>
      </c>
      <c r="V141" s="12">
        <f t="shared" si="130"/>
        <v>87331.45</v>
      </c>
      <c r="W141" s="12">
        <v>2.9188390203914336</v>
      </c>
      <c r="X141" s="12">
        <v>9759</v>
      </c>
      <c r="Y141" s="12">
        <f t="shared" si="135"/>
        <v>28484.95</v>
      </c>
      <c r="Z141" s="12">
        <v>12.896681076558361</v>
      </c>
      <c r="AA141" s="12">
        <v>14342</v>
      </c>
      <c r="AB141" s="12">
        <f t="shared" si="141"/>
        <v>184964.2</v>
      </c>
      <c r="AC141" s="12">
        <v>12.512337102496932</v>
      </c>
      <c r="AD141" s="12">
        <v>30157</v>
      </c>
      <c r="AE141" s="12">
        <f t="shared" si="145"/>
        <v>377334.55</v>
      </c>
      <c r="AF141" s="12">
        <v>0.70070005185569306</v>
      </c>
      <c r="AG141" s="12">
        <v>364473</v>
      </c>
      <c r="AH141" s="12">
        <f t="shared" si="104"/>
        <v>255386.25000000003</v>
      </c>
      <c r="AI141" s="12">
        <v>1.0009956323674447</v>
      </c>
      <c r="AJ141" s="12">
        <v>21293</v>
      </c>
      <c r="AK141" s="12">
        <f t="shared" si="136"/>
        <v>21314.2</v>
      </c>
      <c r="AL141" s="12">
        <f t="shared" si="131"/>
        <v>385766</v>
      </c>
      <c r="AM141" s="12">
        <f t="shared" si="131"/>
        <v>276700.45</v>
      </c>
      <c r="AN141" s="12">
        <v>0.1474804484790013</v>
      </c>
      <c r="AO141" s="12">
        <v>342045</v>
      </c>
      <c r="AP141" s="12">
        <f t="shared" si="142"/>
        <v>50444.95</v>
      </c>
      <c r="AQ141" s="12">
        <v>0.1882875311553954</v>
      </c>
      <c r="AR141" s="12">
        <v>867426</v>
      </c>
      <c r="AS141" s="12">
        <f t="shared" si="137"/>
        <v>163325.5</v>
      </c>
      <c r="AT141" s="12">
        <v>0.23447688197061822</v>
      </c>
      <c r="AU141" s="12">
        <v>324487</v>
      </c>
      <c r="AV141" s="12">
        <f t="shared" si="146"/>
        <v>76084.7</v>
      </c>
      <c r="AW141" s="12">
        <v>0.43098849253753918</v>
      </c>
      <c r="AX141" s="12">
        <v>396786</v>
      </c>
      <c r="AY141" s="12">
        <f t="shared" si="139"/>
        <v>171010.2</v>
      </c>
      <c r="AZ141" s="12">
        <v>1.0396915055841311</v>
      </c>
      <c r="BA141" s="12">
        <v>2453918</v>
      </c>
      <c r="BB141" s="12">
        <f t="shared" si="143"/>
        <v>2551317.6999999997</v>
      </c>
      <c r="BC141" s="12">
        <v>0.32294522949612542</v>
      </c>
      <c r="BD141" s="12">
        <v>114076</v>
      </c>
      <c r="BE141" s="12">
        <f t="shared" si="147"/>
        <v>36840.300000000003</v>
      </c>
      <c r="BF141" s="12">
        <f t="shared" si="111"/>
        <v>2567994</v>
      </c>
      <c r="BG141" s="12">
        <f t="shared" si="112"/>
        <v>2588157.9999999995</v>
      </c>
      <c r="BH141" s="12"/>
      <c r="BI141" s="12"/>
      <c r="BJ141" s="12"/>
      <c r="BK141" s="12">
        <v>9.7418628110289163</v>
      </c>
      <c r="BL141" s="12">
        <v>8922</v>
      </c>
      <c r="BM141" s="12">
        <f t="shared" si="134"/>
        <v>86916.9</v>
      </c>
      <c r="BN141" s="12">
        <v>12.613183568116197</v>
      </c>
      <c r="BO141" s="12">
        <v>22858</v>
      </c>
      <c r="BP141" s="12">
        <f t="shared" si="140"/>
        <v>288312.15000000002</v>
      </c>
      <c r="BQ141" s="12"/>
      <c r="BR141" s="12"/>
      <c r="BS141" s="12"/>
      <c r="BT141" s="12">
        <f t="shared" si="82"/>
        <v>31780</v>
      </c>
      <c r="BU141" s="12">
        <f t="shared" si="82"/>
        <v>375229.05000000005</v>
      </c>
      <c r="BV141" s="12">
        <v>8270551.3000000026</v>
      </c>
    </row>
    <row r="142" spans="1:74">
      <c r="A142" s="14">
        <v>1789</v>
      </c>
      <c r="B142" s="12"/>
      <c r="C142" s="12"/>
      <c r="D142" s="12"/>
      <c r="E142" s="12">
        <v>6.0520386774232069</v>
      </c>
      <c r="F142" s="12">
        <v>242829</v>
      </c>
      <c r="G142" s="12">
        <f t="shared" si="144"/>
        <v>1469610.5</v>
      </c>
      <c r="H142" s="12">
        <v>5.5063051467271338</v>
      </c>
      <c r="I142" s="12">
        <v>166261</v>
      </c>
      <c r="J142" s="12">
        <f t="shared" si="129"/>
        <v>915483.8</v>
      </c>
      <c r="K142" s="12">
        <v>2.5388989640523687</v>
      </c>
      <c r="L142" s="12">
        <v>201265</v>
      </c>
      <c r="M142" s="12">
        <f t="shared" si="89"/>
        <v>510991.5</v>
      </c>
      <c r="N142" s="12">
        <v>0.63177047237978412</v>
      </c>
      <c r="O142" s="12">
        <v>2484738</v>
      </c>
      <c r="P142" s="12">
        <f t="shared" si="133"/>
        <v>1569784.1</v>
      </c>
      <c r="Q142" s="12"/>
      <c r="R142" s="12"/>
      <c r="S142" s="12"/>
      <c r="T142" s="12">
        <v>1.6020968748113416</v>
      </c>
      <c r="U142" s="12">
        <v>99386</v>
      </c>
      <c r="V142" s="12">
        <f t="shared" si="130"/>
        <v>159226</v>
      </c>
      <c r="W142" s="12">
        <v>2.7679370973026098</v>
      </c>
      <c r="X142" s="12">
        <v>9157</v>
      </c>
      <c r="Y142" s="12">
        <f t="shared" si="135"/>
        <v>25346</v>
      </c>
      <c r="Z142" s="12">
        <v>15.015001250104175</v>
      </c>
      <c r="AA142" s="12">
        <v>11999</v>
      </c>
      <c r="AB142" s="12">
        <f t="shared" si="141"/>
        <v>180165</v>
      </c>
      <c r="AC142" s="12">
        <v>14.764748934593293</v>
      </c>
      <c r="AD142" s="12">
        <v>16191</v>
      </c>
      <c r="AE142" s="12">
        <f t="shared" si="145"/>
        <v>239056.05</v>
      </c>
      <c r="AF142" s="12">
        <v>0.65377760162471399</v>
      </c>
      <c r="AG142" s="12">
        <v>1342267</v>
      </c>
      <c r="AH142" s="12">
        <f t="shared" si="104"/>
        <v>877544.1</v>
      </c>
      <c r="AI142" s="12">
        <v>0.95720190042102826</v>
      </c>
      <c r="AJ142" s="12">
        <v>25889</v>
      </c>
      <c r="AK142" s="12">
        <f t="shared" si="136"/>
        <v>24781</v>
      </c>
      <c r="AL142" s="12">
        <f t="shared" si="131"/>
        <v>1368156</v>
      </c>
      <c r="AM142" s="12">
        <f t="shared" si="131"/>
        <v>902325.1</v>
      </c>
      <c r="AN142" s="12">
        <v>0.1249084455275723</v>
      </c>
      <c r="AO142" s="12">
        <v>453009</v>
      </c>
      <c r="AP142" s="12">
        <f t="shared" si="142"/>
        <v>56584.65</v>
      </c>
      <c r="AQ142" s="12">
        <v>0.18313205017609988</v>
      </c>
      <c r="AR142" s="12">
        <v>545997</v>
      </c>
      <c r="AS142" s="12">
        <f t="shared" si="137"/>
        <v>99989.55</v>
      </c>
      <c r="AT142" s="12">
        <v>0.24628543962246285</v>
      </c>
      <c r="AU142" s="12">
        <v>137311</v>
      </c>
      <c r="AV142" s="12">
        <f t="shared" si="146"/>
        <v>33817.699999999997</v>
      </c>
      <c r="AW142" s="12">
        <v>0.41122192690184911</v>
      </c>
      <c r="AX142" s="12">
        <v>157268</v>
      </c>
      <c r="AY142" s="12">
        <f t="shared" si="139"/>
        <v>64672.05</v>
      </c>
      <c r="AZ142" s="12">
        <v>1.0654282315572021</v>
      </c>
      <c r="BA142" s="12">
        <v>785171</v>
      </c>
      <c r="BB142" s="12">
        <f t="shared" si="143"/>
        <v>836543.35</v>
      </c>
      <c r="BC142" s="12">
        <v>1.3453878406708595</v>
      </c>
      <c r="BD142" s="12">
        <v>954</v>
      </c>
      <c r="BE142" s="12">
        <f t="shared" si="147"/>
        <v>1283.5</v>
      </c>
      <c r="BF142" s="12">
        <f t="shared" si="111"/>
        <v>786125</v>
      </c>
      <c r="BG142" s="12">
        <f t="shared" si="112"/>
        <v>837826.85</v>
      </c>
      <c r="BH142" s="12"/>
      <c r="BI142" s="12"/>
      <c r="BJ142" s="12"/>
      <c r="BK142" s="12">
        <v>9.2999999999999989</v>
      </c>
      <c r="BL142" s="12">
        <v>3</v>
      </c>
      <c r="BM142" s="12">
        <f t="shared" si="134"/>
        <v>27.9</v>
      </c>
      <c r="BN142" s="12">
        <v>9.902188908304975</v>
      </c>
      <c r="BO142" s="12">
        <v>10873</v>
      </c>
      <c r="BP142" s="12">
        <f t="shared" si="140"/>
        <v>107666.5</v>
      </c>
      <c r="BQ142" s="12"/>
      <c r="BR142" s="12"/>
      <c r="BS142" s="12"/>
      <c r="BT142" s="12">
        <f t="shared" si="82"/>
        <v>10876</v>
      </c>
      <c r="BU142" s="12">
        <f t="shared" si="82"/>
        <v>107694.39999999999</v>
      </c>
      <c r="BV142" s="12">
        <v>7611464.3000000007</v>
      </c>
    </row>
    <row r="143" spans="1:74">
      <c r="A143" s="14">
        <v>1790</v>
      </c>
      <c r="B143" s="12"/>
      <c r="C143" s="12"/>
      <c r="D143" s="12"/>
      <c r="E143" s="12">
        <v>6.9874379142443042</v>
      </c>
      <c r="F143" s="12">
        <v>61407</v>
      </c>
      <c r="G143" s="12">
        <f t="shared" si="144"/>
        <v>429077.6</v>
      </c>
      <c r="H143" s="12">
        <v>5.2718296443874353</v>
      </c>
      <c r="I143" s="12">
        <v>183205</v>
      </c>
      <c r="J143" s="12">
        <f t="shared" si="129"/>
        <v>965825.55</v>
      </c>
      <c r="K143" s="12">
        <v>2.9030619379032001</v>
      </c>
      <c r="L143" s="12">
        <v>62934</v>
      </c>
      <c r="M143" s="12">
        <f t="shared" si="89"/>
        <v>182701.3</v>
      </c>
      <c r="N143" s="12">
        <v>0.69723667005280787</v>
      </c>
      <c r="O143" s="12">
        <v>1508108</v>
      </c>
      <c r="P143" s="12">
        <f>O143*N143</f>
        <v>1051508.2</v>
      </c>
      <c r="Q143" s="12"/>
      <c r="R143" s="12"/>
      <c r="S143" s="12"/>
      <c r="T143" s="12">
        <v>1.77227588668013</v>
      </c>
      <c r="U143" s="12">
        <v>61648.5</v>
      </c>
      <c r="V143" s="12">
        <f t="shared" si="130"/>
        <v>109258.15</v>
      </c>
      <c r="W143" s="12">
        <v>2.811957796014068</v>
      </c>
      <c r="X143" s="12">
        <v>11089</v>
      </c>
      <c r="Y143" s="12">
        <f t="shared" si="135"/>
        <v>31181.8</v>
      </c>
      <c r="Z143" s="12">
        <v>13.565629563333177</v>
      </c>
      <c r="AA143" s="12">
        <v>21229</v>
      </c>
      <c r="AB143" s="12">
        <f t="shared" si="141"/>
        <v>287984.75</v>
      </c>
      <c r="AC143" s="12">
        <v>10.009997709988069</v>
      </c>
      <c r="AD143" s="12">
        <v>82969</v>
      </c>
      <c r="AE143" s="12">
        <f t="shared" si="145"/>
        <v>830519.50000000012</v>
      </c>
      <c r="AF143" s="12">
        <v>0.70135988426196283</v>
      </c>
      <c r="AG143" s="12">
        <v>1061708</v>
      </c>
      <c r="AH143" s="12">
        <f t="shared" si="104"/>
        <v>744639.4</v>
      </c>
      <c r="AI143" s="12">
        <v>1.1511480362537763</v>
      </c>
      <c r="AJ143" s="12">
        <v>11585</v>
      </c>
      <c r="AK143" s="12">
        <f>AJ143*AI143</f>
        <v>13336.049999999997</v>
      </c>
      <c r="AL143" s="12">
        <f t="shared" si="131"/>
        <v>1073293</v>
      </c>
      <c r="AM143" s="12">
        <f t="shared" si="131"/>
        <v>757975.45000000007</v>
      </c>
      <c r="AN143" s="12">
        <v>0.16641667284198261</v>
      </c>
      <c r="AO143" s="12">
        <v>391343</v>
      </c>
      <c r="AP143" s="12">
        <f t="shared" si="142"/>
        <v>65126</v>
      </c>
      <c r="AQ143" s="12">
        <v>0.1486542237518477</v>
      </c>
      <c r="AR143" s="12">
        <v>725232</v>
      </c>
      <c r="AS143" s="12">
        <f t="shared" si="137"/>
        <v>107808.8</v>
      </c>
      <c r="AT143" s="12">
        <v>0.30118904971728483</v>
      </c>
      <c r="AU143" s="12">
        <v>261217</v>
      </c>
      <c r="AV143" s="12">
        <f t="shared" si="146"/>
        <v>78675.7</v>
      </c>
      <c r="AW143" s="12">
        <v>0.47339851308687236</v>
      </c>
      <c r="AX143" s="12">
        <v>117828</v>
      </c>
      <c r="AY143" s="12">
        <f t="shared" si="139"/>
        <v>55779.6</v>
      </c>
      <c r="AZ143" s="12">
        <v>0.96928821041658642</v>
      </c>
      <c r="BA143" s="12">
        <v>1429355</v>
      </c>
      <c r="BB143" s="12">
        <f t="shared" si="143"/>
        <v>1385456.95</v>
      </c>
      <c r="BC143" s="12">
        <v>1.0842364532019704</v>
      </c>
      <c r="BD143" s="12">
        <v>5075</v>
      </c>
      <c r="BE143" s="12">
        <f t="shared" si="147"/>
        <v>5502.5</v>
      </c>
      <c r="BF143" s="12">
        <f t="shared" si="111"/>
        <v>1434430</v>
      </c>
      <c r="BG143" s="12">
        <f t="shared" si="112"/>
        <v>1390959.45</v>
      </c>
      <c r="BH143" s="12"/>
      <c r="BI143" s="12"/>
      <c r="BJ143" s="12"/>
      <c r="BK143" s="12"/>
      <c r="BL143" s="12"/>
      <c r="BM143" s="12"/>
      <c r="BN143" s="12">
        <v>8.7612410185301908</v>
      </c>
      <c r="BO143" s="12">
        <v>15866</v>
      </c>
      <c r="BP143" s="12">
        <f t="shared" si="140"/>
        <v>139005.85</v>
      </c>
      <c r="BQ143" s="12"/>
      <c r="BR143" s="12"/>
      <c r="BS143" s="12"/>
      <c r="BT143" s="12">
        <f t="shared" si="82"/>
        <v>15866</v>
      </c>
      <c r="BU143" s="12">
        <f t="shared" si="82"/>
        <v>139005.85</v>
      </c>
      <c r="BV143" s="12">
        <v>7145447.9749999996</v>
      </c>
    </row>
  </sheetData>
  <phoneticPr fontId="4"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sources &amp; series list</vt:lpstr>
      <vt:lpstr>data</vt:lpstr>
    </vt:vector>
  </TitlesOfParts>
  <Company>Utrecht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Zwart, P. de (Pim)</dc:creator>
  <cp:lastModifiedBy>Peter Lindert</cp:lastModifiedBy>
  <dcterms:created xsi:type="dcterms:W3CDTF">2016-03-17T13:54:21Z</dcterms:created>
  <dcterms:modified xsi:type="dcterms:W3CDTF">2016-04-05T16:10:53Z</dcterms:modified>
</cp:coreProperties>
</file>