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0" yWindow="65516" windowWidth="22340" windowHeight="17680" activeTab="1"/>
  </bookViews>
  <sheets>
    <sheet name="Sources &amp; notes" sheetId="1" r:id="rId1"/>
    <sheet name="main" sheetId="2" r:id="rId2"/>
  </sheets>
  <definedNames/>
  <calcPr fullCalcOnLoad="1"/>
</workbook>
</file>

<file path=xl/sharedStrings.xml><?xml version="1.0" encoding="utf-8"?>
<sst xmlns="http://schemas.openxmlformats.org/spreadsheetml/2006/main" count="47" uniqueCount="27">
  <si>
    <t>kg of silver</t>
  </si>
  <si>
    <t>grams of Ag</t>
  </si>
  <si>
    <t>per krona</t>
  </si>
  <si>
    <t>Wheat</t>
  </si>
  <si>
    <t>Kronor per</t>
  </si>
  <si>
    <t>kronor per</t>
  </si>
  <si>
    <t>hectoliter</t>
  </si>
  <si>
    <t>per kilo</t>
  </si>
  <si>
    <t>kroner</t>
  </si>
  <si>
    <t>per day</t>
  </si>
  <si>
    <t>Nails</t>
  </si>
  <si>
    <t>per 100</t>
  </si>
  <si>
    <t>Rye</t>
  </si>
  <si>
    <t>Eggs</t>
  </si>
  <si>
    <t>Kronor</t>
  </si>
  <si>
    <t>per score</t>
  </si>
  <si>
    <t>per 10</t>
  </si>
  <si>
    <t xml:space="preserve">Candles, tallow </t>
  </si>
  <si>
    <t>Candles, wax</t>
  </si>
  <si>
    <t>Using averages of regions, in Jorberg's summary tables</t>
  </si>
  <si>
    <r>
      <t>Currency</t>
    </r>
    <r>
      <rPr>
        <sz val="12"/>
        <rFont val="Times New Roman"/>
        <family val="0"/>
      </rPr>
      <t xml:space="preserve"> (vs. silver)</t>
    </r>
  </si>
  <si>
    <r>
      <t>Labor</t>
    </r>
    <r>
      <rPr>
        <sz val="12"/>
        <rFont val="Times New Roman"/>
        <family val="0"/>
      </rPr>
      <t>, male agricultural</t>
    </r>
  </si>
  <si>
    <r>
      <t xml:space="preserve">Source: Lennart Jorberg, </t>
    </r>
    <r>
      <rPr>
        <i/>
        <sz val="12"/>
        <rFont val="Times New Roman"/>
        <family val="0"/>
      </rPr>
      <t>A History of Prices in Sweden 1732-1914</t>
    </r>
    <r>
      <rPr>
        <sz val="12"/>
        <rFont val="Times New Roman"/>
        <family val="0"/>
      </rPr>
      <t xml:space="preserve"> (Lund: CWK Gleerup, 1972), volume 1.  </t>
    </r>
  </si>
  <si>
    <t>File Preparer:  Peter H. Lindert, 9 July 2002</t>
  </si>
  <si>
    <t>Using averages of regions, in Jorberg's summary tables.</t>
  </si>
  <si>
    <t xml:space="preserve">Aside from the regional detail, Jorberg's book has series for other commodities as well.  </t>
  </si>
  <si>
    <t>Sweden price and wage series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</si>
</sst>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E+00;\⽘"/>
    <numFmt numFmtId="165" formatCode="0.0000E+00;\ڕ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6" fillId="0" borderId="0" xfId="0" applyFont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2" fontId="6" fillId="0" borderId="0" xfId="0" applyNumberFormat="1" applyFont="1" applyAlignment="1">
      <alignment/>
    </xf>
    <xf numFmtId="17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6" fontId="6" fillId="0" borderId="0" xfId="0" applyNumberFormat="1" applyFont="1" applyAlignment="1">
      <alignment/>
    </xf>
    <xf numFmtId="172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3" sqref="A3"/>
    </sheetView>
  </sheetViews>
  <sheetFormatPr defaultColWidth="11.00390625" defaultRowHeight="12"/>
  <cols>
    <col min="1" max="16384" width="10.875" style="1" customWidth="1"/>
  </cols>
  <sheetData>
    <row r="2" ht="15">
      <c r="A2" s="1" t="s">
        <v>23</v>
      </c>
    </row>
    <row r="5" ht="15">
      <c r="A5" s="5" t="s">
        <v>22</v>
      </c>
    </row>
    <row r="6" ht="15">
      <c r="A6" s="5" t="s">
        <v>24</v>
      </c>
    </row>
    <row r="7" ht="15">
      <c r="A7" s="1" t="s">
        <v>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1"/>
  <sheetViews>
    <sheetView tabSelected="1" workbookViewId="0" topLeftCell="A1">
      <pane xSplit="8440" ySplit="4820" topLeftCell="S40" activePane="topRight" state="split"/>
      <selection pane="topLeft" activeCell="E1" sqref="E1"/>
      <selection pane="topRight" activeCell="V3" sqref="V3"/>
      <selection pane="bottomLeft" activeCell="A62" sqref="A62:IV68"/>
      <selection pane="bottomRight" activeCell="O72" sqref="O72"/>
    </sheetView>
  </sheetViews>
  <sheetFormatPr defaultColWidth="11.00390625" defaultRowHeight="12"/>
  <cols>
    <col min="1" max="1" width="8.875" style="1" customWidth="1"/>
    <col min="2" max="2" width="10.875" style="5" customWidth="1"/>
    <col min="3" max="3" width="10.875" style="1" customWidth="1"/>
    <col min="4" max="4" width="3.875" style="1" customWidth="1"/>
    <col min="5" max="5" width="8.625" style="5" customWidth="1"/>
    <col min="6" max="6" width="12.00390625" style="1" customWidth="1"/>
    <col min="7" max="7" width="5.50390625" style="1" customWidth="1"/>
    <col min="8" max="8" width="9.375" style="5" customWidth="1"/>
    <col min="9" max="9" width="10.375" style="1" customWidth="1"/>
    <col min="10" max="10" width="4.875" style="1" customWidth="1"/>
    <col min="11" max="11" width="10.125" style="5" customWidth="1"/>
    <col min="12" max="12" width="10.125" style="1" customWidth="1"/>
    <col min="13" max="13" width="4.125" style="1" customWidth="1"/>
    <col min="14" max="14" width="8.625" style="1" customWidth="1"/>
    <col min="15" max="15" width="10.375" style="1" customWidth="1"/>
    <col min="16" max="16" width="4.875" style="1" customWidth="1"/>
    <col min="17" max="17" width="8.50390625" style="5" customWidth="1"/>
    <col min="18" max="18" width="9.625" style="5" customWidth="1"/>
    <col min="19" max="19" width="3.625" style="1" customWidth="1"/>
    <col min="20" max="20" width="9.00390625" style="5" customWidth="1"/>
    <col min="21" max="21" width="10.625" style="1" customWidth="1"/>
    <col min="22" max="22" width="4.00390625" style="1" customWidth="1"/>
    <col min="23" max="23" width="8.00390625" style="5" customWidth="1"/>
    <col min="24" max="24" width="10.875" style="5" customWidth="1"/>
    <col min="25" max="16384" width="10.875" style="1" customWidth="1"/>
  </cols>
  <sheetData>
    <row r="1" ht="15">
      <c r="B1" s="2" t="s">
        <v>26</v>
      </c>
    </row>
    <row r="2" ht="15">
      <c r="A2" s="6"/>
    </row>
    <row r="3" ht="15">
      <c r="B3" s="5" t="s">
        <v>22</v>
      </c>
    </row>
    <row r="4" ht="15">
      <c r="B4" s="5" t="s">
        <v>19</v>
      </c>
    </row>
    <row r="6" spans="2:23" ht="15">
      <c r="B6" s="2" t="s">
        <v>20</v>
      </c>
      <c r="E6" s="2" t="s">
        <v>21</v>
      </c>
      <c r="H6" s="3" t="s">
        <v>3</v>
      </c>
      <c r="K6" s="2" t="s">
        <v>12</v>
      </c>
      <c r="N6" s="4" t="s">
        <v>13</v>
      </c>
      <c r="Q6" s="2" t="s">
        <v>10</v>
      </c>
      <c r="T6" s="2" t="s">
        <v>17</v>
      </c>
      <c r="W6" s="2" t="s">
        <v>18</v>
      </c>
    </row>
    <row r="7" spans="2:24" ht="15">
      <c r="B7" s="7" t="s">
        <v>4</v>
      </c>
      <c r="C7" s="8" t="s">
        <v>1</v>
      </c>
      <c r="D7" s="8"/>
      <c r="E7" s="7" t="s">
        <v>8</v>
      </c>
      <c r="F7" s="8" t="s">
        <v>1</v>
      </c>
      <c r="G7" s="8"/>
      <c r="H7" s="7" t="s">
        <v>5</v>
      </c>
      <c r="I7" s="8" t="s">
        <v>1</v>
      </c>
      <c r="J7" s="8"/>
      <c r="K7" s="7" t="s">
        <v>5</v>
      </c>
      <c r="L7" s="8" t="s">
        <v>1</v>
      </c>
      <c r="M7" s="8"/>
      <c r="N7" s="7" t="s">
        <v>14</v>
      </c>
      <c r="O7" s="7" t="s">
        <v>1</v>
      </c>
      <c r="P7" s="8"/>
      <c r="Q7" s="7" t="s">
        <v>14</v>
      </c>
      <c r="R7" s="7" t="s">
        <v>1</v>
      </c>
      <c r="S7" s="8"/>
      <c r="T7" s="7" t="s">
        <v>14</v>
      </c>
      <c r="U7" s="7" t="s">
        <v>1</v>
      </c>
      <c r="W7" s="7" t="s">
        <v>14</v>
      </c>
      <c r="X7" s="7" t="s">
        <v>1</v>
      </c>
    </row>
    <row r="8" spans="2:24" ht="15">
      <c r="B8" s="7" t="s">
        <v>0</v>
      </c>
      <c r="C8" s="8" t="s">
        <v>2</v>
      </c>
      <c r="D8" s="8"/>
      <c r="E8" s="7" t="s">
        <v>9</v>
      </c>
      <c r="F8" s="8" t="s">
        <v>9</v>
      </c>
      <c r="G8" s="8"/>
      <c r="H8" s="7" t="s">
        <v>6</v>
      </c>
      <c r="I8" s="8" t="s">
        <v>7</v>
      </c>
      <c r="J8" s="8"/>
      <c r="K8" s="7" t="s">
        <v>6</v>
      </c>
      <c r="L8" s="8" t="s">
        <v>7</v>
      </c>
      <c r="M8" s="8"/>
      <c r="N8" s="8" t="s">
        <v>15</v>
      </c>
      <c r="O8" s="8" t="s">
        <v>16</v>
      </c>
      <c r="P8" s="8"/>
      <c r="Q8" s="7" t="s">
        <v>11</v>
      </c>
      <c r="R8" s="7" t="s">
        <v>11</v>
      </c>
      <c r="S8" s="8"/>
      <c r="T8" s="7" t="s">
        <v>7</v>
      </c>
      <c r="U8" s="8" t="s">
        <v>7</v>
      </c>
      <c r="W8" s="7" t="s">
        <v>7</v>
      </c>
      <c r="X8" s="7" t="s">
        <v>7</v>
      </c>
    </row>
    <row r="9" spans="1:18" ht="15">
      <c r="A9" s="1">
        <v>1732</v>
      </c>
      <c r="B9" s="5">
        <f>1.5*46.97</f>
        <v>70.455</v>
      </c>
      <c r="C9" s="9">
        <f>1000/B9</f>
        <v>14.193456816407636</v>
      </c>
      <c r="E9" s="5">
        <v>0.07</v>
      </c>
      <c r="F9" s="10">
        <f>E9*C9</f>
        <v>0.9935419771485346</v>
      </c>
      <c r="H9" s="5">
        <v>0.68</v>
      </c>
      <c r="I9" s="10">
        <f>$C9*H9/(100*0.72)</f>
        <v>0.13404931437718323</v>
      </c>
      <c r="K9" s="5">
        <v>0.45</v>
      </c>
      <c r="L9" s="10">
        <f>$C9*K9/(100*0.72)</f>
        <v>0.08870910510254773</v>
      </c>
      <c r="N9" s="1">
        <v>0.05</v>
      </c>
      <c r="O9" s="10">
        <f>C9*N9/2</f>
        <v>0.3548364204101909</v>
      </c>
      <c r="Q9" s="5">
        <v>0.09</v>
      </c>
      <c r="R9" s="5">
        <f>C9*Q9</f>
        <v>1.2774111134766872</v>
      </c>
    </row>
    <row r="10" spans="1:18" ht="15">
      <c r="A10" s="1">
        <v>1733</v>
      </c>
      <c r="B10" s="5">
        <f aca="true" t="shared" si="0" ref="B10:B31">1.5*46.97</f>
        <v>70.455</v>
      </c>
      <c r="C10" s="9">
        <f aca="true" t="shared" si="1" ref="C10:C31">1000/B10</f>
        <v>14.193456816407636</v>
      </c>
      <c r="E10" s="5">
        <v>0.07</v>
      </c>
      <c r="F10" s="10">
        <f aca="true" t="shared" si="2" ref="F10:F61">E10*C10</f>
        <v>0.9935419771485346</v>
      </c>
      <c r="H10" s="5">
        <v>0.79</v>
      </c>
      <c r="I10" s="10">
        <f aca="true" t="shared" si="3" ref="I10:I31">C10*H10/(100*0.72)</f>
        <v>0.15573376229113933</v>
      </c>
      <c r="K10" s="5">
        <v>0.54</v>
      </c>
      <c r="L10" s="10">
        <f aca="true" t="shared" si="4" ref="L10:L61">$C10*K10/(100*0.72)</f>
        <v>0.10645092612305727</v>
      </c>
      <c r="N10" s="1">
        <v>0.05</v>
      </c>
      <c r="O10" s="10">
        <f aca="true" t="shared" si="5" ref="O10:O61">C10*N10/2</f>
        <v>0.3548364204101909</v>
      </c>
      <c r="Q10" s="5">
        <v>0.09</v>
      </c>
      <c r="R10" s="5">
        <f aca="true" t="shared" si="6" ref="R10:R61">C10*Q10</f>
        <v>1.2774111134766872</v>
      </c>
    </row>
    <row r="11" spans="1:18" ht="15">
      <c r="A11" s="1">
        <v>1734</v>
      </c>
      <c r="B11" s="5">
        <f t="shared" si="0"/>
        <v>70.455</v>
      </c>
      <c r="C11" s="9">
        <f t="shared" si="1"/>
        <v>14.193456816407636</v>
      </c>
      <c r="E11" s="5">
        <v>0.07</v>
      </c>
      <c r="F11" s="10">
        <f t="shared" si="2"/>
        <v>0.9935419771485346</v>
      </c>
      <c r="H11" s="10">
        <v>0.75</v>
      </c>
      <c r="I11" s="10">
        <f t="shared" si="3"/>
        <v>0.14784850850424622</v>
      </c>
      <c r="K11" s="5">
        <v>0.52</v>
      </c>
      <c r="L11" s="10">
        <f t="shared" si="4"/>
        <v>0.10250829922961072</v>
      </c>
      <c r="N11" s="1">
        <v>0.05</v>
      </c>
      <c r="O11" s="10">
        <f t="shared" si="5"/>
        <v>0.3548364204101909</v>
      </c>
      <c r="Q11" s="5">
        <v>0.09</v>
      </c>
      <c r="R11" s="5">
        <f t="shared" si="6"/>
        <v>1.2774111134766872</v>
      </c>
    </row>
    <row r="12" spans="1:18" ht="15">
      <c r="A12" s="1">
        <v>1735</v>
      </c>
      <c r="B12" s="5">
        <f t="shared" si="0"/>
        <v>70.455</v>
      </c>
      <c r="C12" s="9">
        <f t="shared" si="1"/>
        <v>14.193456816407636</v>
      </c>
      <c r="E12" s="5">
        <v>0.07</v>
      </c>
      <c r="F12" s="10">
        <f t="shared" si="2"/>
        <v>0.9935419771485346</v>
      </c>
      <c r="H12" s="10">
        <v>0.87</v>
      </c>
      <c r="I12" s="10">
        <f t="shared" si="3"/>
        <v>0.1715042698649256</v>
      </c>
      <c r="K12" s="5">
        <v>0.6</v>
      </c>
      <c r="L12" s="10">
        <f t="shared" si="4"/>
        <v>0.11827880680339696</v>
      </c>
      <c r="N12" s="1">
        <v>0.05</v>
      </c>
      <c r="O12" s="10">
        <f t="shared" si="5"/>
        <v>0.3548364204101909</v>
      </c>
      <c r="Q12" s="5">
        <v>0.09</v>
      </c>
      <c r="R12" s="5">
        <f t="shared" si="6"/>
        <v>1.2774111134766872</v>
      </c>
    </row>
    <row r="13" spans="1:18" ht="15">
      <c r="A13" s="1">
        <v>1736</v>
      </c>
      <c r="B13" s="5">
        <f t="shared" si="0"/>
        <v>70.455</v>
      </c>
      <c r="C13" s="9">
        <f t="shared" si="1"/>
        <v>14.193456816407636</v>
      </c>
      <c r="E13" s="5">
        <v>0.08</v>
      </c>
      <c r="F13" s="10">
        <f t="shared" si="2"/>
        <v>1.135476545312611</v>
      </c>
      <c r="H13" s="10">
        <v>0.99</v>
      </c>
      <c r="I13" s="10">
        <f t="shared" si="3"/>
        <v>0.195160031225605</v>
      </c>
      <c r="K13" s="5">
        <v>0.67</v>
      </c>
      <c r="L13" s="10">
        <f t="shared" si="4"/>
        <v>0.13207800093045996</v>
      </c>
      <c r="N13" s="1">
        <v>0.05</v>
      </c>
      <c r="O13" s="10">
        <f t="shared" si="5"/>
        <v>0.3548364204101909</v>
      </c>
      <c r="Q13" s="5">
        <v>0.09</v>
      </c>
      <c r="R13" s="5">
        <f t="shared" si="6"/>
        <v>1.2774111134766872</v>
      </c>
    </row>
    <row r="14" spans="1:18" ht="15">
      <c r="A14" s="1">
        <v>1737</v>
      </c>
      <c r="B14" s="5">
        <f t="shared" si="0"/>
        <v>70.455</v>
      </c>
      <c r="C14" s="9">
        <f t="shared" si="1"/>
        <v>14.193456816407636</v>
      </c>
      <c r="E14" s="5">
        <v>0.08</v>
      </c>
      <c r="F14" s="10">
        <f t="shared" si="2"/>
        <v>1.135476545312611</v>
      </c>
      <c r="H14" s="10">
        <v>0.73</v>
      </c>
      <c r="I14" s="10">
        <f t="shared" si="3"/>
        <v>0.14390588161079965</v>
      </c>
      <c r="K14" s="5">
        <v>0.51</v>
      </c>
      <c r="L14" s="10">
        <f t="shared" si="4"/>
        <v>0.10053698578288743</v>
      </c>
      <c r="N14" s="1">
        <v>0.05</v>
      </c>
      <c r="O14" s="10">
        <f t="shared" si="5"/>
        <v>0.3548364204101909</v>
      </c>
      <c r="Q14" s="5">
        <v>0.09</v>
      </c>
      <c r="R14" s="5">
        <f t="shared" si="6"/>
        <v>1.2774111134766872</v>
      </c>
    </row>
    <row r="15" spans="1:18" ht="15">
      <c r="A15" s="1">
        <v>1738</v>
      </c>
      <c r="B15" s="5">
        <f t="shared" si="0"/>
        <v>70.455</v>
      </c>
      <c r="C15" s="9">
        <f t="shared" si="1"/>
        <v>14.193456816407636</v>
      </c>
      <c r="E15" s="5">
        <v>0.08</v>
      </c>
      <c r="F15" s="10">
        <f t="shared" si="2"/>
        <v>1.135476545312611</v>
      </c>
      <c r="H15" s="10">
        <v>0.63</v>
      </c>
      <c r="I15" s="10">
        <f t="shared" si="3"/>
        <v>0.12419274714356682</v>
      </c>
      <c r="K15" s="5">
        <v>0.45</v>
      </c>
      <c r="L15" s="10">
        <f t="shared" si="4"/>
        <v>0.08870910510254773</v>
      </c>
      <c r="N15" s="1">
        <v>0.05</v>
      </c>
      <c r="O15" s="10">
        <f t="shared" si="5"/>
        <v>0.3548364204101909</v>
      </c>
      <c r="Q15" s="5">
        <v>0.07</v>
      </c>
      <c r="R15" s="5">
        <f t="shared" si="6"/>
        <v>0.9935419771485346</v>
      </c>
    </row>
    <row r="16" spans="1:18" ht="15">
      <c r="A16" s="1">
        <v>1739</v>
      </c>
      <c r="B16" s="5">
        <f t="shared" si="0"/>
        <v>70.455</v>
      </c>
      <c r="C16" s="9">
        <f t="shared" si="1"/>
        <v>14.193456816407636</v>
      </c>
      <c r="E16" s="5">
        <v>0.07</v>
      </c>
      <c r="F16" s="10">
        <f t="shared" si="2"/>
        <v>0.9935419771485346</v>
      </c>
      <c r="H16" s="10">
        <v>0.81</v>
      </c>
      <c r="I16" s="10">
        <f t="shared" si="3"/>
        <v>0.15967638918458593</v>
      </c>
      <c r="K16" s="5">
        <v>0.59</v>
      </c>
      <c r="L16" s="10">
        <f t="shared" si="4"/>
        <v>0.11630749335667367</v>
      </c>
      <c r="N16" s="1">
        <v>0.05</v>
      </c>
      <c r="O16" s="10">
        <f t="shared" si="5"/>
        <v>0.3548364204101909</v>
      </c>
      <c r="Q16" s="5">
        <v>0.09</v>
      </c>
      <c r="R16" s="5">
        <f t="shared" si="6"/>
        <v>1.2774111134766872</v>
      </c>
    </row>
    <row r="17" spans="1:18" ht="15">
      <c r="A17" s="1">
        <v>1740</v>
      </c>
      <c r="B17" s="5">
        <f t="shared" si="0"/>
        <v>70.455</v>
      </c>
      <c r="C17" s="9">
        <f t="shared" si="1"/>
        <v>14.193456816407636</v>
      </c>
      <c r="E17" s="5">
        <v>0.07</v>
      </c>
      <c r="F17" s="10">
        <f t="shared" si="2"/>
        <v>0.9935419771485346</v>
      </c>
      <c r="H17" s="10">
        <v>1.01</v>
      </c>
      <c r="I17" s="10">
        <f t="shared" si="3"/>
        <v>0.19910265811905156</v>
      </c>
      <c r="K17" s="5">
        <v>0.75</v>
      </c>
      <c r="L17" s="10">
        <f t="shared" si="4"/>
        <v>0.14784850850424622</v>
      </c>
      <c r="N17" s="1">
        <v>0.05</v>
      </c>
      <c r="O17" s="10">
        <f t="shared" si="5"/>
        <v>0.3548364204101909</v>
      </c>
      <c r="Q17" s="5">
        <v>0.08</v>
      </c>
      <c r="R17" s="5">
        <f t="shared" si="6"/>
        <v>1.135476545312611</v>
      </c>
    </row>
    <row r="18" spans="1:18" ht="15">
      <c r="A18" s="1">
        <v>1741</v>
      </c>
      <c r="B18" s="5">
        <f t="shared" si="0"/>
        <v>70.455</v>
      </c>
      <c r="C18" s="9">
        <f t="shared" si="1"/>
        <v>14.193456816407636</v>
      </c>
      <c r="E18" s="5">
        <v>0.07</v>
      </c>
      <c r="F18" s="10">
        <f t="shared" si="2"/>
        <v>0.9935419771485346</v>
      </c>
      <c r="H18" s="10">
        <v>1.31</v>
      </c>
      <c r="I18" s="10">
        <f t="shared" si="3"/>
        <v>0.2582420615207501</v>
      </c>
      <c r="K18" s="5">
        <v>0.81</v>
      </c>
      <c r="L18" s="10">
        <f t="shared" si="4"/>
        <v>0.15967638918458593</v>
      </c>
      <c r="N18" s="1">
        <v>0.05</v>
      </c>
      <c r="O18" s="10">
        <f t="shared" si="5"/>
        <v>0.3548364204101909</v>
      </c>
      <c r="Q18" s="5">
        <v>0.08</v>
      </c>
      <c r="R18" s="5">
        <f t="shared" si="6"/>
        <v>1.135476545312611</v>
      </c>
    </row>
    <row r="19" spans="1:18" ht="15">
      <c r="A19" s="1">
        <v>1742</v>
      </c>
      <c r="B19" s="5">
        <f t="shared" si="0"/>
        <v>70.455</v>
      </c>
      <c r="C19" s="9">
        <f t="shared" si="1"/>
        <v>14.193456816407636</v>
      </c>
      <c r="E19" s="5">
        <v>0.07</v>
      </c>
      <c r="F19" s="10">
        <f t="shared" si="2"/>
        <v>0.9935419771485346</v>
      </c>
      <c r="H19" s="10">
        <v>1.04</v>
      </c>
      <c r="I19" s="10">
        <f t="shared" si="3"/>
        <v>0.20501659845922143</v>
      </c>
      <c r="K19" s="5">
        <v>0.7</v>
      </c>
      <c r="L19" s="10">
        <f t="shared" si="4"/>
        <v>0.13799194127062978</v>
      </c>
      <c r="N19" s="1">
        <v>0.06</v>
      </c>
      <c r="O19" s="10">
        <f t="shared" si="5"/>
        <v>0.42580370449222904</v>
      </c>
      <c r="Q19" s="5">
        <v>0.08</v>
      </c>
      <c r="R19" s="5">
        <f t="shared" si="6"/>
        <v>1.135476545312611</v>
      </c>
    </row>
    <row r="20" spans="1:18" ht="15">
      <c r="A20" s="1">
        <v>1743</v>
      </c>
      <c r="B20" s="5">
        <f t="shared" si="0"/>
        <v>70.455</v>
      </c>
      <c r="C20" s="9">
        <f t="shared" si="1"/>
        <v>14.193456816407636</v>
      </c>
      <c r="E20" s="5">
        <v>0.07</v>
      </c>
      <c r="F20" s="10">
        <f t="shared" si="2"/>
        <v>0.9935419771485346</v>
      </c>
      <c r="H20" s="10">
        <v>1.05</v>
      </c>
      <c r="I20" s="10">
        <f t="shared" si="3"/>
        <v>0.20698791190594468</v>
      </c>
      <c r="K20" s="5">
        <v>0.69</v>
      </c>
      <c r="L20" s="10">
        <f t="shared" si="4"/>
        <v>0.1360206278239065</v>
      </c>
      <c r="N20" s="1">
        <v>0.06</v>
      </c>
      <c r="O20" s="10">
        <f t="shared" si="5"/>
        <v>0.42580370449222904</v>
      </c>
      <c r="Q20" s="5">
        <v>0.08</v>
      </c>
      <c r="R20" s="5">
        <f t="shared" si="6"/>
        <v>1.135476545312611</v>
      </c>
    </row>
    <row r="21" spans="1:18" ht="15">
      <c r="A21" s="1">
        <v>1744</v>
      </c>
      <c r="B21" s="5">
        <f t="shared" si="0"/>
        <v>70.455</v>
      </c>
      <c r="C21" s="9">
        <f t="shared" si="1"/>
        <v>14.193456816407636</v>
      </c>
      <c r="E21" s="5">
        <v>0.07</v>
      </c>
      <c r="F21" s="10">
        <f t="shared" si="2"/>
        <v>0.9935419771485346</v>
      </c>
      <c r="H21" s="10">
        <v>0.99</v>
      </c>
      <c r="I21" s="10">
        <f t="shared" si="3"/>
        <v>0.195160031225605</v>
      </c>
      <c r="K21" s="5">
        <v>0.63</v>
      </c>
      <c r="L21" s="10">
        <f t="shared" si="4"/>
        <v>0.12419274714356682</v>
      </c>
      <c r="N21" s="1">
        <v>0.06</v>
      </c>
      <c r="O21" s="10">
        <f t="shared" si="5"/>
        <v>0.42580370449222904</v>
      </c>
      <c r="Q21" s="5">
        <v>0.08</v>
      </c>
      <c r="R21" s="5">
        <f t="shared" si="6"/>
        <v>1.135476545312611</v>
      </c>
    </row>
    <row r="22" spans="1:18" ht="15">
      <c r="A22" s="1">
        <v>1745</v>
      </c>
      <c r="B22" s="5">
        <f t="shared" si="0"/>
        <v>70.455</v>
      </c>
      <c r="C22" s="9">
        <f t="shared" si="1"/>
        <v>14.193456816407636</v>
      </c>
      <c r="E22" s="5">
        <v>0.06</v>
      </c>
      <c r="F22" s="10">
        <f t="shared" si="2"/>
        <v>0.8516074089844581</v>
      </c>
      <c r="H22" s="10">
        <v>1.21</v>
      </c>
      <c r="I22" s="10">
        <f t="shared" si="3"/>
        <v>0.2385289270535172</v>
      </c>
      <c r="K22" s="5">
        <v>0.8</v>
      </c>
      <c r="L22" s="10">
        <f t="shared" si="4"/>
        <v>0.15770507573786263</v>
      </c>
      <c r="N22" s="1">
        <v>0.05</v>
      </c>
      <c r="O22" s="10">
        <f t="shared" si="5"/>
        <v>0.3548364204101909</v>
      </c>
      <c r="Q22" s="5">
        <v>0.09</v>
      </c>
      <c r="R22" s="5">
        <f t="shared" si="6"/>
        <v>1.2774111134766872</v>
      </c>
    </row>
    <row r="23" spans="1:18" ht="15">
      <c r="A23" s="1">
        <v>1746</v>
      </c>
      <c r="B23" s="5">
        <f t="shared" si="0"/>
        <v>70.455</v>
      </c>
      <c r="C23" s="9">
        <f t="shared" si="1"/>
        <v>14.193456816407636</v>
      </c>
      <c r="E23" s="5">
        <v>0.06</v>
      </c>
      <c r="F23" s="10">
        <f t="shared" si="2"/>
        <v>0.8516074089844581</v>
      </c>
      <c r="H23" s="10">
        <v>1.27</v>
      </c>
      <c r="I23" s="10">
        <f t="shared" si="3"/>
        <v>0.25035680773385693</v>
      </c>
      <c r="K23" s="5">
        <v>0.81</v>
      </c>
      <c r="L23" s="10">
        <f t="shared" si="4"/>
        <v>0.15967638918458593</v>
      </c>
      <c r="N23" s="1">
        <v>0.05</v>
      </c>
      <c r="O23" s="10">
        <f t="shared" si="5"/>
        <v>0.3548364204101909</v>
      </c>
      <c r="Q23" s="5">
        <v>0.09</v>
      </c>
      <c r="R23" s="5">
        <f t="shared" si="6"/>
        <v>1.2774111134766872</v>
      </c>
    </row>
    <row r="24" spans="1:18" ht="15">
      <c r="A24" s="1">
        <v>1747</v>
      </c>
      <c r="B24" s="5">
        <f t="shared" si="0"/>
        <v>70.455</v>
      </c>
      <c r="C24" s="9">
        <f t="shared" si="1"/>
        <v>14.193456816407636</v>
      </c>
      <c r="E24" s="5">
        <v>0.07</v>
      </c>
      <c r="F24" s="10">
        <f t="shared" si="2"/>
        <v>0.9935419771485346</v>
      </c>
      <c r="H24" s="10">
        <v>1.23</v>
      </c>
      <c r="I24" s="10">
        <f t="shared" si="3"/>
        <v>0.24247155394696376</v>
      </c>
      <c r="K24" s="5">
        <v>0.86</v>
      </c>
      <c r="L24" s="10">
        <f t="shared" si="4"/>
        <v>0.16953295641820232</v>
      </c>
      <c r="N24" s="1">
        <v>0.05</v>
      </c>
      <c r="O24" s="10">
        <f t="shared" si="5"/>
        <v>0.3548364204101909</v>
      </c>
      <c r="Q24" s="5">
        <v>0.09</v>
      </c>
      <c r="R24" s="5">
        <f t="shared" si="6"/>
        <v>1.2774111134766872</v>
      </c>
    </row>
    <row r="25" spans="1:18" ht="15">
      <c r="A25" s="1">
        <v>1748</v>
      </c>
      <c r="B25" s="5">
        <f t="shared" si="0"/>
        <v>70.455</v>
      </c>
      <c r="C25" s="9">
        <f t="shared" si="1"/>
        <v>14.193456816407636</v>
      </c>
      <c r="E25" s="5">
        <v>0.07</v>
      </c>
      <c r="F25" s="10">
        <f t="shared" si="2"/>
        <v>0.9935419771485346</v>
      </c>
      <c r="H25" s="10">
        <v>1.25</v>
      </c>
      <c r="I25" s="10">
        <f t="shared" si="3"/>
        <v>0.24641418084041034</v>
      </c>
      <c r="K25" s="5">
        <v>0.9</v>
      </c>
      <c r="L25" s="10">
        <f t="shared" si="4"/>
        <v>0.17741821020509546</v>
      </c>
      <c r="N25" s="1">
        <v>0.06</v>
      </c>
      <c r="O25" s="10">
        <f t="shared" si="5"/>
        <v>0.42580370449222904</v>
      </c>
      <c r="Q25" s="5">
        <v>0.09</v>
      </c>
      <c r="R25" s="5">
        <f t="shared" si="6"/>
        <v>1.2774111134766872</v>
      </c>
    </row>
    <row r="26" spans="1:18" ht="15">
      <c r="A26" s="1">
        <v>1749</v>
      </c>
      <c r="B26" s="5">
        <f t="shared" si="0"/>
        <v>70.455</v>
      </c>
      <c r="C26" s="9">
        <f t="shared" si="1"/>
        <v>14.193456816407636</v>
      </c>
      <c r="E26" s="5">
        <v>0.07</v>
      </c>
      <c r="F26" s="10">
        <f t="shared" si="2"/>
        <v>0.9935419771485346</v>
      </c>
      <c r="H26" s="10">
        <v>1.27</v>
      </c>
      <c r="I26" s="10">
        <f t="shared" si="3"/>
        <v>0.25035680773385693</v>
      </c>
      <c r="K26" s="5">
        <v>0.78</v>
      </c>
      <c r="L26" s="10">
        <f t="shared" si="4"/>
        <v>0.15376244884441606</v>
      </c>
      <c r="N26" s="1">
        <v>0.06</v>
      </c>
      <c r="O26" s="10">
        <f t="shared" si="5"/>
        <v>0.42580370449222904</v>
      </c>
      <c r="Q26" s="5">
        <v>0.1</v>
      </c>
      <c r="R26" s="5">
        <f t="shared" si="6"/>
        <v>1.4193456816407637</v>
      </c>
    </row>
    <row r="27" spans="1:18" ht="15">
      <c r="A27" s="1">
        <v>1750</v>
      </c>
      <c r="B27" s="5">
        <f t="shared" si="0"/>
        <v>70.455</v>
      </c>
      <c r="C27" s="9">
        <f t="shared" si="1"/>
        <v>14.193456816407636</v>
      </c>
      <c r="E27" s="5">
        <v>0.07</v>
      </c>
      <c r="F27" s="10">
        <f t="shared" si="2"/>
        <v>0.9935419771485346</v>
      </c>
      <c r="H27" s="10">
        <v>0.92</v>
      </c>
      <c r="I27" s="10">
        <f t="shared" si="3"/>
        <v>0.18136083709854203</v>
      </c>
      <c r="K27" s="5">
        <v>0.55</v>
      </c>
      <c r="L27" s="10">
        <f t="shared" si="4"/>
        <v>0.10842223956978056</v>
      </c>
      <c r="N27" s="1">
        <v>0.07</v>
      </c>
      <c r="O27" s="10">
        <f t="shared" si="5"/>
        <v>0.4967709885742673</v>
      </c>
      <c r="Q27" s="5">
        <v>0.1</v>
      </c>
      <c r="R27" s="5">
        <f t="shared" si="6"/>
        <v>1.4193456816407637</v>
      </c>
    </row>
    <row r="28" spans="1:18" ht="15">
      <c r="A28" s="1">
        <v>1751</v>
      </c>
      <c r="B28" s="5">
        <f t="shared" si="0"/>
        <v>70.455</v>
      </c>
      <c r="C28" s="9">
        <f t="shared" si="1"/>
        <v>14.193456816407636</v>
      </c>
      <c r="E28" s="5">
        <v>0.07</v>
      </c>
      <c r="F28" s="10">
        <f t="shared" si="2"/>
        <v>0.9935419771485346</v>
      </c>
      <c r="H28" s="10">
        <v>1.02</v>
      </c>
      <c r="I28" s="10">
        <f t="shared" si="3"/>
        <v>0.20107397156577486</v>
      </c>
      <c r="K28" s="5">
        <v>0.66</v>
      </c>
      <c r="L28" s="10">
        <f t="shared" si="4"/>
        <v>0.13010668748373666</v>
      </c>
      <c r="N28" s="1">
        <v>0.07</v>
      </c>
      <c r="O28" s="10">
        <f t="shared" si="5"/>
        <v>0.4967709885742673</v>
      </c>
      <c r="Q28" s="5">
        <v>0.11</v>
      </c>
      <c r="R28" s="5">
        <f t="shared" si="6"/>
        <v>1.56128024980484</v>
      </c>
    </row>
    <row r="29" spans="1:18" ht="15">
      <c r="A29" s="1">
        <v>1752</v>
      </c>
      <c r="B29" s="5">
        <f t="shared" si="0"/>
        <v>70.455</v>
      </c>
      <c r="C29" s="9">
        <f t="shared" si="1"/>
        <v>14.193456816407636</v>
      </c>
      <c r="E29" s="5">
        <v>0.07</v>
      </c>
      <c r="F29" s="10">
        <f t="shared" si="2"/>
        <v>0.9935419771485346</v>
      </c>
      <c r="H29" s="10">
        <v>1.03</v>
      </c>
      <c r="I29" s="10">
        <f t="shared" si="3"/>
        <v>0.20304528501249813</v>
      </c>
      <c r="K29" s="5">
        <v>0.71</v>
      </c>
      <c r="L29" s="10">
        <f t="shared" si="4"/>
        <v>0.13996325471735307</v>
      </c>
      <c r="N29" s="1">
        <v>0.07</v>
      </c>
      <c r="O29" s="10">
        <f t="shared" si="5"/>
        <v>0.4967709885742673</v>
      </c>
      <c r="Q29" s="5">
        <v>0.1</v>
      </c>
      <c r="R29" s="5">
        <f t="shared" si="6"/>
        <v>1.4193456816407637</v>
      </c>
    </row>
    <row r="30" spans="1:18" ht="15">
      <c r="A30" s="1">
        <v>1753</v>
      </c>
      <c r="B30" s="5">
        <f t="shared" si="0"/>
        <v>70.455</v>
      </c>
      <c r="C30" s="9">
        <f t="shared" si="1"/>
        <v>14.193456816407636</v>
      </c>
      <c r="E30" s="5">
        <v>0.08</v>
      </c>
      <c r="F30" s="10">
        <f t="shared" si="2"/>
        <v>1.135476545312611</v>
      </c>
      <c r="H30" s="10">
        <v>0.91</v>
      </c>
      <c r="I30" s="10">
        <f t="shared" si="3"/>
        <v>0.17938952365181873</v>
      </c>
      <c r="K30" s="5">
        <v>0.67</v>
      </c>
      <c r="L30" s="10">
        <f t="shared" si="4"/>
        <v>0.13207800093045996</v>
      </c>
      <c r="N30" s="1">
        <v>0.07</v>
      </c>
      <c r="O30" s="10">
        <f t="shared" si="5"/>
        <v>0.4967709885742673</v>
      </c>
      <c r="Q30" s="5">
        <v>0.1</v>
      </c>
      <c r="R30" s="5">
        <f t="shared" si="6"/>
        <v>1.4193456816407637</v>
      </c>
    </row>
    <row r="31" spans="1:18" ht="15">
      <c r="A31" s="1">
        <v>1754</v>
      </c>
      <c r="B31" s="5">
        <f t="shared" si="0"/>
        <v>70.455</v>
      </c>
      <c r="C31" s="9">
        <f t="shared" si="1"/>
        <v>14.193456816407636</v>
      </c>
      <c r="E31" s="5">
        <v>0.08</v>
      </c>
      <c r="F31" s="10">
        <f t="shared" si="2"/>
        <v>1.135476545312611</v>
      </c>
      <c r="H31" s="10">
        <v>1.1</v>
      </c>
      <c r="I31" s="10">
        <f t="shared" si="3"/>
        <v>0.21684447913956112</v>
      </c>
      <c r="K31" s="5">
        <v>0.75</v>
      </c>
      <c r="L31" s="10">
        <f t="shared" si="4"/>
        <v>0.14784850850424622</v>
      </c>
      <c r="N31" s="1">
        <v>0.07</v>
      </c>
      <c r="O31" s="10">
        <f t="shared" si="5"/>
        <v>0.4967709885742673</v>
      </c>
      <c r="Q31" s="5">
        <v>0.1</v>
      </c>
      <c r="R31" s="5">
        <f t="shared" si="6"/>
        <v>1.4193456816407637</v>
      </c>
    </row>
    <row r="32" spans="6:15" ht="15">
      <c r="F32" s="10"/>
      <c r="H32" s="10"/>
      <c r="I32" s="10"/>
      <c r="L32" s="10"/>
      <c r="O32" s="10"/>
    </row>
    <row r="33" spans="1:24" ht="15">
      <c r="A33" s="1">
        <v>1786</v>
      </c>
      <c r="B33" s="5">
        <f>1.5*46.97</f>
        <v>70.455</v>
      </c>
      <c r="C33" s="9">
        <f aca="true" t="shared" si="7" ref="C33:C41">1000/B33</f>
        <v>14.193456816407636</v>
      </c>
      <c r="E33" s="5">
        <v>0.15</v>
      </c>
      <c r="F33" s="10">
        <f t="shared" si="2"/>
        <v>2.1290185224611453</v>
      </c>
      <c r="H33" s="10">
        <v>2.95</v>
      </c>
      <c r="I33" s="10">
        <f aca="true" t="shared" si="8" ref="I33:I41">C33*H33/(100*0.72)</f>
        <v>0.5815374667833685</v>
      </c>
      <c r="K33" s="5">
        <v>2.1</v>
      </c>
      <c r="L33" s="10">
        <f t="shared" si="4"/>
        <v>0.41397582381188935</v>
      </c>
      <c r="N33" s="1">
        <v>0.11</v>
      </c>
      <c r="O33" s="10">
        <f t="shared" si="5"/>
        <v>0.78064012490242</v>
      </c>
      <c r="Q33" s="5">
        <v>0.14</v>
      </c>
      <c r="R33" s="5">
        <f t="shared" si="6"/>
        <v>1.9870839542970693</v>
      </c>
      <c r="T33" s="5">
        <v>0.23</v>
      </c>
      <c r="U33" s="5">
        <f>C33*T33</f>
        <v>3.2644950677737565</v>
      </c>
      <c r="W33" s="5">
        <v>0.66</v>
      </c>
      <c r="X33" s="5">
        <f>C33*W33</f>
        <v>9.36768149882904</v>
      </c>
    </row>
    <row r="34" spans="1:24" ht="15">
      <c r="A34" s="1">
        <v>1787</v>
      </c>
      <c r="B34" s="5">
        <f>1.5*46.97</f>
        <v>70.455</v>
      </c>
      <c r="C34" s="9">
        <f t="shared" si="7"/>
        <v>14.193456816407636</v>
      </c>
      <c r="E34" s="5">
        <v>0.15</v>
      </c>
      <c r="F34" s="10">
        <f t="shared" si="2"/>
        <v>2.1290185224611453</v>
      </c>
      <c r="H34" s="10">
        <v>2.43</v>
      </c>
      <c r="I34" s="10">
        <f t="shared" si="8"/>
        <v>0.47902916755375774</v>
      </c>
      <c r="K34" s="5">
        <v>1.74</v>
      </c>
      <c r="L34" s="10">
        <f t="shared" si="4"/>
        <v>0.3430085397298512</v>
      </c>
      <c r="N34" s="1">
        <v>0.12</v>
      </c>
      <c r="O34" s="10">
        <f t="shared" si="5"/>
        <v>0.8516074089844581</v>
      </c>
      <c r="Q34" s="5">
        <v>0.15</v>
      </c>
      <c r="R34" s="5">
        <f t="shared" si="6"/>
        <v>2.1290185224611453</v>
      </c>
      <c r="T34" s="5">
        <v>0.23</v>
      </c>
      <c r="U34" s="5">
        <f aca="true" t="shared" si="9" ref="U34:U61">C34*T34</f>
        <v>3.2644950677737565</v>
      </c>
      <c r="W34" s="5">
        <v>0.67</v>
      </c>
      <c r="X34" s="5">
        <f aca="true" t="shared" si="10" ref="X34:X61">C34*W34</f>
        <v>9.509616066993116</v>
      </c>
    </row>
    <row r="35" spans="1:24" ht="15">
      <c r="A35" s="1">
        <v>1788</v>
      </c>
      <c r="B35" s="5">
        <f>1.5*46.97</f>
        <v>70.455</v>
      </c>
      <c r="C35" s="9">
        <f t="shared" si="7"/>
        <v>14.193456816407636</v>
      </c>
      <c r="E35" s="5">
        <v>0.15</v>
      </c>
      <c r="F35" s="10">
        <f t="shared" si="2"/>
        <v>2.1290185224611453</v>
      </c>
      <c r="H35" s="10">
        <v>2.56</v>
      </c>
      <c r="I35" s="10">
        <f t="shared" si="8"/>
        <v>0.5046562423611605</v>
      </c>
      <c r="K35" s="5">
        <v>1.95</v>
      </c>
      <c r="L35" s="10">
        <f t="shared" si="4"/>
        <v>0.38440612211104014</v>
      </c>
      <c r="N35" s="1">
        <v>0.12</v>
      </c>
      <c r="O35" s="10">
        <f t="shared" si="5"/>
        <v>0.8516074089844581</v>
      </c>
      <c r="Q35" s="5">
        <v>0.15</v>
      </c>
      <c r="R35" s="5">
        <f t="shared" si="6"/>
        <v>2.1290185224611453</v>
      </c>
      <c r="T35" s="5">
        <v>0.23</v>
      </c>
      <c r="U35" s="5">
        <f t="shared" si="9"/>
        <v>3.2644950677737565</v>
      </c>
      <c r="W35" s="5">
        <v>0.67</v>
      </c>
      <c r="X35" s="5">
        <f t="shared" si="10"/>
        <v>9.509616066993116</v>
      </c>
    </row>
    <row r="36" spans="1:24" ht="15">
      <c r="A36" s="1">
        <v>1789</v>
      </c>
      <c r="B36" s="5">
        <f>1.5*46.97</f>
        <v>70.455</v>
      </c>
      <c r="C36" s="9">
        <f t="shared" si="7"/>
        <v>14.193456816407636</v>
      </c>
      <c r="E36" s="5">
        <v>0.15</v>
      </c>
      <c r="F36" s="10">
        <f t="shared" si="2"/>
        <v>2.1290185224611453</v>
      </c>
      <c r="H36" s="10">
        <v>3.12</v>
      </c>
      <c r="I36" s="10">
        <f t="shared" si="8"/>
        <v>0.6150497953776642</v>
      </c>
      <c r="K36" s="5">
        <v>2.08</v>
      </c>
      <c r="L36" s="10">
        <f t="shared" si="4"/>
        <v>0.41003319691844287</v>
      </c>
      <c r="N36" s="1">
        <v>0.12</v>
      </c>
      <c r="O36" s="10">
        <f t="shared" si="5"/>
        <v>0.8516074089844581</v>
      </c>
      <c r="Q36" s="5">
        <v>0.15</v>
      </c>
      <c r="R36" s="5">
        <f t="shared" si="6"/>
        <v>2.1290185224611453</v>
      </c>
      <c r="T36" s="5">
        <v>0.23</v>
      </c>
      <c r="U36" s="5">
        <f t="shared" si="9"/>
        <v>3.2644950677737565</v>
      </c>
      <c r="W36" s="5">
        <v>0.67</v>
      </c>
      <c r="X36" s="5">
        <f t="shared" si="10"/>
        <v>9.509616066993116</v>
      </c>
    </row>
    <row r="37" spans="1:24" ht="15">
      <c r="A37" s="1">
        <v>1790</v>
      </c>
      <c r="B37" s="5">
        <f>1.41*46.97</f>
        <v>66.2277</v>
      </c>
      <c r="C37" s="9">
        <f t="shared" si="7"/>
        <v>15.099422145114508</v>
      </c>
      <c r="E37" s="5">
        <v>0.15</v>
      </c>
      <c r="F37" s="10">
        <f t="shared" si="2"/>
        <v>2.264913321767176</v>
      </c>
      <c r="H37" s="10">
        <v>2.84</v>
      </c>
      <c r="I37" s="10">
        <f t="shared" si="8"/>
        <v>0.5955883179461833</v>
      </c>
      <c r="K37" s="5">
        <v>1.99</v>
      </c>
      <c r="L37" s="10">
        <f t="shared" si="4"/>
        <v>0.4173312509552482</v>
      </c>
      <c r="N37" s="1">
        <v>0.13</v>
      </c>
      <c r="O37" s="10">
        <f t="shared" si="5"/>
        <v>0.981462439432443</v>
      </c>
      <c r="Q37" s="5">
        <v>0.15</v>
      </c>
      <c r="R37" s="5">
        <f t="shared" si="6"/>
        <v>2.264913321767176</v>
      </c>
      <c r="T37" s="5">
        <v>0.23</v>
      </c>
      <c r="U37" s="5">
        <f t="shared" si="9"/>
        <v>3.472867093376337</v>
      </c>
      <c r="W37" s="5">
        <v>0.67</v>
      </c>
      <c r="X37" s="5">
        <f t="shared" si="10"/>
        <v>10.11661283722672</v>
      </c>
    </row>
    <row r="38" spans="1:24" ht="15">
      <c r="A38" s="1">
        <v>1791</v>
      </c>
      <c r="B38" s="5">
        <f>1.36*46.97</f>
        <v>63.879200000000004</v>
      </c>
      <c r="C38" s="9">
        <f t="shared" si="7"/>
        <v>15.654547959273128</v>
      </c>
      <c r="E38" s="5">
        <v>0.16</v>
      </c>
      <c r="F38" s="10">
        <f t="shared" si="2"/>
        <v>2.5047276734837003</v>
      </c>
      <c r="H38" s="10">
        <v>2.56</v>
      </c>
      <c r="I38" s="10">
        <f t="shared" si="8"/>
        <v>0.5566061496630446</v>
      </c>
      <c r="K38" s="5">
        <v>1.93</v>
      </c>
      <c r="L38" s="10">
        <f t="shared" si="4"/>
        <v>0.41962885501940467</v>
      </c>
      <c r="N38" s="1">
        <v>0.13</v>
      </c>
      <c r="O38" s="10">
        <f t="shared" si="5"/>
        <v>1.0175456173527533</v>
      </c>
      <c r="Q38" s="5">
        <v>0.15</v>
      </c>
      <c r="R38" s="5">
        <f t="shared" si="6"/>
        <v>2.348182193890969</v>
      </c>
      <c r="T38" s="5">
        <v>0.23</v>
      </c>
      <c r="U38" s="5">
        <f t="shared" si="9"/>
        <v>3.6005460306328194</v>
      </c>
      <c r="W38" s="5">
        <v>0.72</v>
      </c>
      <c r="X38" s="5">
        <f t="shared" si="10"/>
        <v>11.271274530676651</v>
      </c>
    </row>
    <row r="39" spans="1:24" ht="15">
      <c r="A39" s="1">
        <v>1792</v>
      </c>
      <c r="B39" s="5">
        <f>1.36*46.97</f>
        <v>63.879200000000004</v>
      </c>
      <c r="C39" s="9">
        <f t="shared" si="7"/>
        <v>15.654547959273128</v>
      </c>
      <c r="E39" s="5">
        <v>0.17</v>
      </c>
      <c r="F39" s="10">
        <f t="shared" si="2"/>
        <v>2.661273153076432</v>
      </c>
      <c r="H39" s="10">
        <v>2.97</v>
      </c>
      <c r="I39" s="10">
        <f t="shared" si="8"/>
        <v>0.6457501033200166</v>
      </c>
      <c r="K39" s="5">
        <v>2.16</v>
      </c>
      <c r="L39" s="10">
        <f t="shared" si="4"/>
        <v>0.46963643877819383</v>
      </c>
      <c r="N39" s="1">
        <v>0.13</v>
      </c>
      <c r="O39" s="10">
        <f t="shared" si="5"/>
        <v>1.0175456173527533</v>
      </c>
      <c r="Q39" s="5">
        <v>0.15</v>
      </c>
      <c r="R39" s="5">
        <f t="shared" si="6"/>
        <v>2.348182193890969</v>
      </c>
      <c r="T39" s="5">
        <v>0.21</v>
      </c>
      <c r="U39" s="5">
        <f t="shared" si="9"/>
        <v>3.2874550714473565</v>
      </c>
      <c r="W39" s="5">
        <v>0.77</v>
      </c>
      <c r="X39" s="5">
        <f t="shared" si="10"/>
        <v>12.054001928640309</v>
      </c>
    </row>
    <row r="40" spans="1:24" ht="15">
      <c r="A40" s="1">
        <v>1793</v>
      </c>
      <c r="B40" s="5">
        <f>1.33*46.97</f>
        <v>62.4701</v>
      </c>
      <c r="C40" s="9">
        <f t="shared" si="7"/>
        <v>16.007658063617633</v>
      </c>
      <c r="E40" s="5">
        <v>0.17</v>
      </c>
      <c r="F40" s="10">
        <f t="shared" si="2"/>
        <v>2.721301870814998</v>
      </c>
      <c r="H40" s="10">
        <v>3.01</v>
      </c>
      <c r="I40" s="10">
        <f t="shared" si="8"/>
        <v>0.6692090384929038</v>
      </c>
      <c r="K40" s="5">
        <v>2.25</v>
      </c>
      <c r="L40" s="10">
        <f t="shared" si="4"/>
        <v>0.500239314488051</v>
      </c>
      <c r="N40" s="1">
        <v>0.13</v>
      </c>
      <c r="O40" s="10">
        <f t="shared" si="5"/>
        <v>1.0404977741351462</v>
      </c>
      <c r="Q40" s="5">
        <v>0.15</v>
      </c>
      <c r="R40" s="5">
        <f t="shared" si="6"/>
        <v>2.4011487095426447</v>
      </c>
      <c r="T40" s="5">
        <v>0.21</v>
      </c>
      <c r="U40" s="5">
        <f t="shared" si="9"/>
        <v>3.361608193359703</v>
      </c>
      <c r="W40" s="5">
        <v>0.8</v>
      </c>
      <c r="X40" s="5">
        <f t="shared" si="10"/>
        <v>12.806126450894107</v>
      </c>
    </row>
    <row r="41" spans="1:24" ht="15">
      <c r="A41" s="1">
        <v>1794</v>
      </c>
      <c r="B41" s="5">
        <f>1.24*46.97</f>
        <v>58.242799999999995</v>
      </c>
      <c r="C41" s="9">
        <f t="shared" si="7"/>
        <v>17.169504213396337</v>
      </c>
      <c r="E41" s="5">
        <v>0.19</v>
      </c>
      <c r="F41" s="10">
        <f t="shared" si="2"/>
        <v>3.262205800545304</v>
      </c>
      <c r="H41" s="10">
        <v>3.32</v>
      </c>
      <c r="I41" s="10">
        <f t="shared" si="8"/>
        <v>0.7917049165066089</v>
      </c>
      <c r="K41" s="5">
        <v>2.6</v>
      </c>
      <c r="L41" s="10">
        <f t="shared" si="4"/>
        <v>0.6200098743726454</v>
      </c>
      <c r="N41" s="1">
        <v>0.15</v>
      </c>
      <c r="O41" s="10">
        <f t="shared" si="5"/>
        <v>1.2877128160047253</v>
      </c>
      <c r="Q41" s="5">
        <v>0.17</v>
      </c>
      <c r="R41" s="5">
        <f t="shared" si="6"/>
        <v>2.9188157162773773</v>
      </c>
      <c r="T41" s="5">
        <v>0.23</v>
      </c>
      <c r="U41" s="5">
        <f t="shared" si="9"/>
        <v>3.9489859690811575</v>
      </c>
      <c r="W41" s="5">
        <v>0.88</v>
      </c>
      <c r="X41" s="5">
        <f t="shared" si="10"/>
        <v>15.109163707788776</v>
      </c>
    </row>
    <row r="42" spans="6:21" ht="15">
      <c r="F42" s="10"/>
      <c r="H42" s="10"/>
      <c r="I42" s="10"/>
      <c r="L42" s="10"/>
      <c r="O42" s="10"/>
      <c r="U42" s="5"/>
    </row>
    <row r="43" spans="1:24" ht="15">
      <c r="A43" s="1">
        <v>1816</v>
      </c>
      <c r="B43" s="5">
        <v>132.58</v>
      </c>
      <c r="C43" s="9">
        <f aca="true" t="shared" si="11" ref="C43:C51">1000/B43</f>
        <v>7.542615779152209</v>
      </c>
      <c r="E43" s="5">
        <v>0.69</v>
      </c>
      <c r="F43" s="10">
        <f t="shared" si="2"/>
        <v>5.2044048876150235</v>
      </c>
      <c r="H43" s="10">
        <v>11.21</v>
      </c>
      <c r="I43" s="10">
        <f aca="true" t="shared" si="12" ref="I43:I51">C43*H43/(100*0.72)</f>
        <v>1.1743433733930038</v>
      </c>
      <c r="K43" s="5">
        <v>8.5</v>
      </c>
      <c r="L43" s="10">
        <f t="shared" si="4"/>
        <v>0.8904476961499136</v>
      </c>
      <c r="N43" s="1">
        <v>0.55</v>
      </c>
      <c r="O43" s="10">
        <f t="shared" si="5"/>
        <v>2.0742193392668575</v>
      </c>
      <c r="Q43" s="5">
        <v>0.41</v>
      </c>
      <c r="R43" s="5">
        <f t="shared" si="6"/>
        <v>3.0924724694524057</v>
      </c>
      <c r="T43" s="5">
        <v>0.98</v>
      </c>
      <c r="U43" s="5">
        <f t="shared" si="9"/>
        <v>7.3917634635691645</v>
      </c>
      <c r="W43" s="5">
        <v>3.1</v>
      </c>
      <c r="X43" s="5">
        <f t="shared" si="10"/>
        <v>23.382108915371848</v>
      </c>
    </row>
    <row r="44" spans="1:24" ht="15">
      <c r="A44" s="1">
        <v>1817</v>
      </c>
      <c r="B44" s="5">
        <v>119.7</v>
      </c>
      <c r="C44" s="9">
        <f t="shared" si="11"/>
        <v>8.35421888053467</v>
      </c>
      <c r="E44" s="5">
        <v>0.69</v>
      </c>
      <c r="F44" s="10">
        <f t="shared" si="2"/>
        <v>5.764411027568922</v>
      </c>
      <c r="H44" s="10">
        <v>12.22</v>
      </c>
      <c r="I44" s="10">
        <f t="shared" si="12"/>
        <v>1.41789659333519</v>
      </c>
      <c r="K44" s="5">
        <v>9.21</v>
      </c>
      <c r="L44" s="10">
        <f t="shared" si="4"/>
        <v>1.0686438318017268</v>
      </c>
      <c r="N44" s="1">
        <v>0.55</v>
      </c>
      <c r="O44" s="10">
        <f t="shared" si="5"/>
        <v>2.2974101921470345</v>
      </c>
      <c r="Q44" s="5">
        <v>0.41</v>
      </c>
      <c r="R44" s="5">
        <f t="shared" si="6"/>
        <v>3.4252297410192147</v>
      </c>
      <c r="T44" s="5">
        <v>0.98</v>
      </c>
      <c r="U44" s="5">
        <f t="shared" si="9"/>
        <v>8.187134502923977</v>
      </c>
      <c r="W44" s="5">
        <v>3.07</v>
      </c>
      <c r="X44" s="5">
        <f t="shared" si="10"/>
        <v>25.647451963241437</v>
      </c>
    </row>
    <row r="45" spans="1:24" ht="15">
      <c r="A45" s="1">
        <v>1818</v>
      </c>
      <c r="B45" s="5">
        <v>119.7</v>
      </c>
      <c r="C45" s="9">
        <f t="shared" si="11"/>
        <v>8.35421888053467</v>
      </c>
      <c r="E45" s="5">
        <v>0.69</v>
      </c>
      <c r="F45" s="10">
        <f t="shared" si="2"/>
        <v>5.764411027568922</v>
      </c>
      <c r="H45" s="10">
        <v>13.39</v>
      </c>
      <c r="I45" s="10">
        <f t="shared" si="12"/>
        <v>1.5536526501438783</v>
      </c>
      <c r="K45" s="5">
        <v>9.85</v>
      </c>
      <c r="L45" s="10">
        <f t="shared" si="4"/>
        <v>1.142903555184257</v>
      </c>
      <c r="N45" s="1">
        <v>0.56</v>
      </c>
      <c r="O45" s="10">
        <f t="shared" si="5"/>
        <v>2.339181286549708</v>
      </c>
      <c r="Q45" s="5">
        <v>0.41</v>
      </c>
      <c r="R45" s="5">
        <f t="shared" si="6"/>
        <v>3.4252297410192147</v>
      </c>
      <c r="T45" s="5">
        <v>0.99</v>
      </c>
      <c r="U45" s="5">
        <f t="shared" si="9"/>
        <v>8.270676691729324</v>
      </c>
      <c r="W45" s="5">
        <v>3.16</v>
      </c>
      <c r="X45" s="5">
        <f t="shared" si="10"/>
        <v>26.39933166248956</v>
      </c>
    </row>
    <row r="46" spans="1:24" ht="15">
      <c r="A46" s="1">
        <v>1819</v>
      </c>
      <c r="B46" s="5">
        <v>119.7</v>
      </c>
      <c r="C46" s="9">
        <f t="shared" si="11"/>
        <v>8.35421888053467</v>
      </c>
      <c r="E46" s="5">
        <v>0.68</v>
      </c>
      <c r="F46" s="10">
        <f t="shared" si="2"/>
        <v>5.680868838763576</v>
      </c>
      <c r="H46" s="10">
        <v>11.65</v>
      </c>
      <c r="I46" s="10">
        <f t="shared" si="12"/>
        <v>1.3517590271976239</v>
      </c>
      <c r="K46" s="5">
        <v>9.31</v>
      </c>
      <c r="L46" s="10">
        <f t="shared" si="4"/>
        <v>1.080246913580247</v>
      </c>
      <c r="N46" s="1">
        <v>0.56</v>
      </c>
      <c r="O46" s="10">
        <f t="shared" si="5"/>
        <v>2.339181286549708</v>
      </c>
      <c r="Q46" s="5">
        <v>0.43</v>
      </c>
      <c r="R46" s="5">
        <f t="shared" si="6"/>
        <v>3.592314118629908</v>
      </c>
      <c r="T46" s="5">
        <v>1.04</v>
      </c>
      <c r="U46" s="5">
        <f t="shared" si="9"/>
        <v>8.688387635756058</v>
      </c>
      <c r="W46" s="5">
        <v>3.32</v>
      </c>
      <c r="X46" s="5">
        <f t="shared" si="10"/>
        <v>27.736006683375106</v>
      </c>
    </row>
    <row r="47" spans="1:24" ht="15">
      <c r="A47" s="1">
        <v>1820</v>
      </c>
      <c r="B47" s="5">
        <v>122.73</v>
      </c>
      <c r="C47" s="9">
        <f t="shared" si="11"/>
        <v>8.147967082212988</v>
      </c>
      <c r="E47" s="5">
        <v>0.64</v>
      </c>
      <c r="F47" s="10">
        <f t="shared" si="2"/>
        <v>5.2146989326163125</v>
      </c>
      <c r="H47" s="10">
        <v>9.46</v>
      </c>
      <c r="I47" s="10">
        <f t="shared" si="12"/>
        <v>1.0705523416352065</v>
      </c>
      <c r="K47" s="5">
        <v>8.2</v>
      </c>
      <c r="L47" s="10">
        <f t="shared" si="4"/>
        <v>0.9279629176964791</v>
      </c>
      <c r="N47" s="1">
        <v>0.56</v>
      </c>
      <c r="O47" s="10">
        <f t="shared" si="5"/>
        <v>2.281430783019637</v>
      </c>
      <c r="Q47" s="5">
        <v>0.43</v>
      </c>
      <c r="R47" s="5">
        <f t="shared" si="6"/>
        <v>3.5036258453515847</v>
      </c>
      <c r="T47" s="5">
        <v>1.07</v>
      </c>
      <c r="U47" s="5">
        <f t="shared" si="9"/>
        <v>8.718324777967897</v>
      </c>
      <c r="W47" s="5">
        <v>3.45</v>
      </c>
      <c r="X47" s="5">
        <f t="shared" si="10"/>
        <v>28.11048643363481</v>
      </c>
    </row>
    <row r="48" spans="1:24" ht="15">
      <c r="A48" s="1">
        <v>1821</v>
      </c>
      <c r="B48" s="5">
        <v>119.7</v>
      </c>
      <c r="C48" s="9">
        <f t="shared" si="11"/>
        <v>8.35421888053467</v>
      </c>
      <c r="E48" s="5">
        <v>0.67</v>
      </c>
      <c r="F48" s="10">
        <f t="shared" si="2"/>
        <v>5.597326649958229</v>
      </c>
      <c r="H48" s="10">
        <v>8.41</v>
      </c>
      <c r="I48" s="10">
        <f t="shared" si="12"/>
        <v>0.9758191775735637</v>
      </c>
      <c r="K48" s="5">
        <v>6.32</v>
      </c>
      <c r="L48" s="10">
        <f t="shared" si="4"/>
        <v>0.7333147684024878</v>
      </c>
      <c r="N48" s="1">
        <v>0.54</v>
      </c>
      <c r="O48" s="10">
        <f t="shared" si="5"/>
        <v>2.255639097744361</v>
      </c>
      <c r="Q48" s="5">
        <v>0.43</v>
      </c>
      <c r="R48" s="5">
        <f t="shared" si="6"/>
        <v>3.592314118629908</v>
      </c>
      <c r="T48" s="5">
        <v>1.02</v>
      </c>
      <c r="U48" s="5">
        <f t="shared" si="9"/>
        <v>8.521303258145364</v>
      </c>
      <c r="W48" s="5">
        <v>3.56</v>
      </c>
      <c r="X48" s="5">
        <f t="shared" si="10"/>
        <v>29.741019214703428</v>
      </c>
    </row>
    <row r="49" spans="1:24" ht="15">
      <c r="A49" s="1">
        <v>1822</v>
      </c>
      <c r="B49" s="5">
        <v>122.73</v>
      </c>
      <c r="C49" s="9">
        <f t="shared" si="11"/>
        <v>8.147967082212988</v>
      </c>
      <c r="E49" s="5">
        <v>0.66</v>
      </c>
      <c r="F49" s="10">
        <f t="shared" si="2"/>
        <v>5.377658274260572</v>
      </c>
      <c r="H49" s="10">
        <v>8.34</v>
      </c>
      <c r="I49" s="10">
        <f t="shared" si="12"/>
        <v>0.9438061870230045</v>
      </c>
      <c r="K49" s="5">
        <v>6.19</v>
      </c>
      <c r="L49" s="10">
        <f t="shared" si="4"/>
        <v>0.7004988366513667</v>
      </c>
      <c r="N49" s="1">
        <v>0.54</v>
      </c>
      <c r="O49" s="10">
        <f t="shared" si="5"/>
        <v>2.199951112197507</v>
      </c>
      <c r="Q49" s="5">
        <v>0.41</v>
      </c>
      <c r="R49" s="5">
        <f t="shared" si="6"/>
        <v>3.340666503707325</v>
      </c>
      <c r="T49" s="5">
        <v>0.95</v>
      </c>
      <c r="U49" s="5">
        <f t="shared" si="9"/>
        <v>7.740568728102338</v>
      </c>
      <c r="W49" s="5">
        <v>3.61</v>
      </c>
      <c r="X49" s="5">
        <f t="shared" si="10"/>
        <v>29.414161166788887</v>
      </c>
    </row>
    <row r="50" spans="1:24" ht="15">
      <c r="A50" s="1">
        <v>1823</v>
      </c>
      <c r="B50" s="5">
        <v>121.22</v>
      </c>
      <c r="C50" s="9">
        <f t="shared" si="11"/>
        <v>8.249463784853985</v>
      </c>
      <c r="E50" s="5">
        <v>0.67</v>
      </c>
      <c r="F50" s="10">
        <f t="shared" si="2"/>
        <v>5.5271407358521705</v>
      </c>
      <c r="H50" s="10">
        <v>7.84</v>
      </c>
      <c r="I50" s="10">
        <f t="shared" si="12"/>
        <v>0.8982749454618784</v>
      </c>
      <c r="K50" s="5">
        <v>5.92</v>
      </c>
      <c r="L50" s="10">
        <f t="shared" si="4"/>
        <v>0.6782892445324387</v>
      </c>
      <c r="N50" s="1">
        <v>0.55</v>
      </c>
      <c r="O50" s="10">
        <f t="shared" si="5"/>
        <v>2.2686025408348462</v>
      </c>
      <c r="Q50" s="5">
        <v>0.41</v>
      </c>
      <c r="R50" s="5">
        <f t="shared" si="6"/>
        <v>3.3822801517901335</v>
      </c>
      <c r="T50" s="5">
        <v>0.9</v>
      </c>
      <c r="U50" s="5">
        <f t="shared" si="9"/>
        <v>7.424517406368587</v>
      </c>
      <c r="W50" s="5">
        <v>3.68</v>
      </c>
      <c r="X50" s="5">
        <f t="shared" si="10"/>
        <v>30.358026728262665</v>
      </c>
    </row>
    <row r="51" spans="1:24" ht="15">
      <c r="A51" s="1">
        <v>1824</v>
      </c>
      <c r="B51" s="5">
        <v>122.73</v>
      </c>
      <c r="C51" s="9">
        <f t="shared" si="11"/>
        <v>8.147967082212988</v>
      </c>
      <c r="E51" s="5">
        <v>0.68</v>
      </c>
      <c r="F51" s="10">
        <f t="shared" si="2"/>
        <v>5.540617615904832</v>
      </c>
      <c r="H51" s="10">
        <v>7.33</v>
      </c>
      <c r="I51" s="10">
        <f t="shared" si="12"/>
        <v>0.8295083154530722</v>
      </c>
      <c r="K51" s="5">
        <v>5.82</v>
      </c>
      <c r="L51" s="10">
        <f t="shared" si="4"/>
        <v>0.6586273391455499</v>
      </c>
      <c r="N51" s="1">
        <v>0.53</v>
      </c>
      <c r="O51" s="10">
        <f t="shared" si="5"/>
        <v>2.1592112767864418</v>
      </c>
      <c r="Q51" s="5">
        <v>0.41</v>
      </c>
      <c r="R51" s="5">
        <f t="shared" si="6"/>
        <v>3.340666503707325</v>
      </c>
      <c r="T51" s="5">
        <v>0.87</v>
      </c>
      <c r="U51" s="5">
        <f t="shared" si="9"/>
        <v>7.0887313615253</v>
      </c>
      <c r="W51" s="5">
        <v>3.7</v>
      </c>
      <c r="X51" s="5">
        <f t="shared" si="10"/>
        <v>30.147478204188058</v>
      </c>
    </row>
    <row r="52" spans="6:21" ht="15">
      <c r="F52" s="10"/>
      <c r="H52" s="10"/>
      <c r="I52" s="10"/>
      <c r="L52" s="10"/>
      <c r="O52" s="10"/>
      <c r="U52" s="5"/>
    </row>
    <row r="53" spans="1:24" ht="15">
      <c r="A53" s="1">
        <v>1866</v>
      </c>
      <c r="B53" s="5">
        <v>125.74</v>
      </c>
      <c r="C53" s="9">
        <f aca="true" t="shared" si="13" ref="C53:C61">1000/B53</f>
        <v>7.95291872117067</v>
      </c>
      <c r="E53" s="5">
        <v>1.04</v>
      </c>
      <c r="F53" s="10">
        <f t="shared" si="2"/>
        <v>8.271035470017498</v>
      </c>
      <c r="H53" s="10">
        <v>12.66</v>
      </c>
      <c r="I53" s="10">
        <f aca="true" t="shared" si="14" ref="I53:I61">C53*H53/(100*0.72)</f>
        <v>1.3983882084725097</v>
      </c>
      <c r="K53" s="5">
        <v>8.92</v>
      </c>
      <c r="L53" s="10">
        <f t="shared" si="4"/>
        <v>0.9852782637894774</v>
      </c>
      <c r="N53" s="1">
        <v>0.76</v>
      </c>
      <c r="O53" s="10">
        <f t="shared" si="5"/>
        <v>3.022109114044855</v>
      </c>
      <c r="Q53" s="5">
        <v>0.48</v>
      </c>
      <c r="R53" s="5">
        <f t="shared" si="6"/>
        <v>3.8174009861619216</v>
      </c>
      <c r="T53" s="5">
        <v>1.08</v>
      </c>
      <c r="U53" s="5">
        <f t="shared" si="9"/>
        <v>8.589152218864324</v>
      </c>
      <c r="W53" s="5">
        <v>4.15</v>
      </c>
      <c r="X53" s="5">
        <f t="shared" si="10"/>
        <v>33.00461269285828</v>
      </c>
    </row>
    <row r="54" spans="1:24" ht="15">
      <c r="A54" s="1">
        <v>1867</v>
      </c>
      <c r="B54" s="5">
        <v>125.74</v>
      </c>
      <c r="C54" s="9">
        <f t="shared" si="13"/>
        <v>7.95291872117067</v>
      </c>
      <c r="E54" s="5">
        <v>0.99</v>
      </c>
      <c r="F54" s="10">
        <f t="shared" si="2"/>
        <v>7.873389533958964</v>
      </c>
      <c r="H54" s="10">
        <v>18.4</v>
      </c>
      <c r="I54" s="10">
        <f t="shared" si="14"/>
        <v>2.032412562076949</v>
      </c>
      <c r="K54" s="5">
        <v>13.53</v>
      </c>
      <c r="L54" s="10">
        <f t="shared" si="4"/>
        <v>1.4944859763533218</v>
      </c>
      <c r="N54" s="1">
        <v>0.75</v>
      </c>
      <c r="O54" s="10">
        <f t="shared" si="5"/>
        <v>2.9823445204390016</v>
      </c>
      <c r="Q54" s="5">
        <v>0.4</v>
      </c>
      <c r="R54" s="5">
        <f t="shared" si="6"/>
        <v>3.1811674884682684</v>
      </c>
      <c r="T54" s="5">
        <v>1.07</v>
      </c>
      <c r="U54" s="5">
        <f t="shared" si="9"/>
        <v>8.509623031652618</v>
      </c>
      <c r="W54" s="5">
        <v>4.16</v>
      </c>
      <c r="X54" s="5">
        <f t="shared" si="10"/>
        <v>33.08414188006999</v>
      </c>
    </row>
    <row r="55" spans="1:24" ht="15">
      <c r="A55" s="1">
        <v>1868</v>
      </c>
      <c r="B55" s="5">
        <v>125.74</v>
      </c>
      <c r="C55" s="9">
        <f t="shared" si="13"/>
        <v>7.95291872117067</v>
      </c>
      <c r="E55" s="5">
        <v>0.95</v>
      </c>
      <c r="F55" s="10">
        <f t="shared" si="2"/>
        <v>7.555272785112137</v>
      </c>
      <c r="H55" s="10">
        <v>15.68</v>
      </c>
      <c r="I55" s="10">
        <f t="shared" si="14"/>
        <v>1.7319689659438346</v>
      </c>
      <c r="K55" s="5">
        <v>12.51</v>
      </c>
      <c r="L55" s="10">
        <f t="shared" si="4"/>
        <v>1.3818196278034038</v>
      </c>
      <c r="N55" s="1">
        <v>0.74</v>
      </c>
      <c r="O55" s="10">
        <f t="shared" si="5"/>
        <v>2.942579926833148</v>
      </c>
      <c r="Q55" s="5">
        <v>0.44</v>
      </c>
      <c r="R55" s="5">
        <f t="shared" si="6"/>
        <v>3.499284237315095</v>
      </c>
      <c r="T55" s="5">
        <v>1.05</v>
      </c>
      <c r="U55" s="5">
        <f t="shared" si="9"/>
        <v>8.350564657229205</v>
      </c>
      <c r="W55" s="5">
        <v>4.11</v>
      </c>
      <c r="X55" s="5">
        <f t="shared" si="10"/>
        <v>32.686495944011455</v>
      </c>
    </row>
    <row r="56" spans="1:24" ht="15">
      <c r="A56" s="1">
        <v>1869</v>
      </c>
      <c r="B56" s="5">
        <v>125.74</v>
      </c>
      <c r="C56" s="9">
        <f t="shared" si="13"/>
        <v>7.95291872117067</v>
      </c>
      <c r="E56" s="5">
        <v>0.98</v>
      </c>
      <c r="F56" s="10">
        <f t="shared" si="2"/>
        <v>7.793860346747256</v>
      </c>
      <c r="H56" s="10">
        <v>11.55</v>
      </c>
      <c r="I56" s="10">
        <f t="shared" si="14"/>
        <v>1.2757807115211284</v>
      </c>
      <c r="K56" s="5">
        <v>9.01</v>
      </c>
      <c r="L56" s="10">
        <f t="shared" si="4"/>
        <v>0.9952194121909409</v>
      </c>
      <c r="N56" s="1">
        <v>0.75</v>
      </c>
      <c r="O56" s="10">
        <f t="shared" si="5"/>
        <v>2.9823445204390016</v>
      </c>
      <c r="Q56" s="5">
        <v>0.37</v>
      </c>
      <c r="R56" s="5">
        <f t="shared" si="6"/>
        <v>2.942579926833148</v>
      </c>
      <c r="T56" s="5">
        <v>1.06</v>
      </c>
      <c r="U56" s="5">
        <f t="shared" si="9"/>
        <v>8.430093844440911</v>
      </c>
      <c r="W56" s="5">
        <v>4.12</v>
      </c>
      <c r="X56" s="5">
        <f t="shared" si="10"/>
        <v>32.76602513122316</v>
      </c>
    </row>
    <row r="57" spans="1:24" ht="15">
      <c r="A57" s="1">
        <v>1870</v>
      </c>
      <c r="B57" s="5">
        <v>125.74</v>
      </c>
      <c r="C57" s="9">
        <f t="shared" si="13"/>
        <v>7.95291872117067</v>
      </c>
      <c r="E57" s="5">
        <v>0.98</v>
      </c>
      <c r="F57" s="10">
        <f t="shared" si="2"/>
        <v>7.793860346747256</v>
      </c>
      <c r="H57" s="10">
        <v>12.06</v>
      </c>
      <c r="I57" s="10">
        <f t="shared" si="14"/>
        <v>1.3321138857960875</v>
      </c>
      <c r="K57" s="5">
        <v>8.74</v>
      </c>
      <c r="L57" s="10">
        <f t="shared" si="4"/>
        <v>0.9653959669865508</v>
      </c>
      <c r="N57" s="1">
        <v>0.75</v>
      </c>
      <c r="O57" s="10">
        <f t="shared" si="5"/>
        <v>2.9823445204390016</v>
      </c>
      <c r="Q57" s="5">
        <v>0.36</v>
      </c>
      <c r="R57" s="5">
        <f t="shared" si="6"/>
        <v>2.8630507396214413</v>
      </c>
      <c r="T57" s="5">
        <v>1.06</v>
      </c>
      <c r="U57" s="5">
        <f t="shared" si="9"/>
        <v>8.430093844440911</v>
      </c>
      <c r="W57" s="5">
        <v>4.13</v>
      </c>
      <c r="X57" s="5">
        <f t="shared" si="10"/>
        <v>32.845554318434864</v>
      </c>
    </row>
    <row r="58" spans="1:24" ht="15">
      <c r="A58" s="1">
        <v>1871</v>
      </c>
      <c r="B58" s="5">
        <v>126.59</v>
      </c>
      <c r="C58" s="9">
        <f t="shared" si="13"/>
        <v>7.899518129394107</v>
      </c>
      <c r="E58" s="5">
        <v>1.04</v>
      </c>
      <c r="F58" s="10">
        <f t="shared" si="2"/>
        <v>8.215498854569871</v>
      </c>
      <c r="H58" s="10">
        <v>13.85</v>
      </c>
      <c r="I58" s="10">
        <f t="shared" si="14"/>
        <v>1.5195600846126163</v>
      </c>
      <c r="K58" s="5">
        <v>9.28</v>
      </c>
      <c r="L58" s="10">
        <f t="shared" si="4"/>
        <v>1.0181601144552404</v>
      </c>
      <c r="N58" s="1">
        <v>0.78</v>
      </c>
      <c r="O58" s="10">
        <f t="shared" si="5"/>
        <v>3.080812070463702</v>
      </c>
      <c r="Q58" s="5">
        <v>0.36</v>
      </c>
      <c r="R58" s="5">
        <f t="shared" si="6"/>
        <v>2.843826526581878</v>
      </c>
      <c r="T58" s="5">
        <v>1.05</v>
      </c>
      <c r="U58" s="5">
        <f t="shared" si="9"/>
        <v>8.294494035863812</v>
      </c>
      <c r="W58" s="5">
        <v>4.12</v>
      </c>
      <c r="X58" s="5">
        <f t="shared" si="10"/>
        <v>32.54601469310372</v>
      </c>
    </row>
    <row r="59" spans="1:24" ht="15">
      <c r="A59" s="1">
        <v>1872</v>
      </c>
      <c r="B59" s="5">
        <v>126.87</v>
      </c>
      <c r="C59" s="9">
        <f t="shared" si="13"/>
        <v>7.882084023015685</v>
      </c>
      <c r="E59" s="5">
        <v>1.28</v>
      </c>
      <c r="F59" s="10">
        <f t="shared" si="2"/>
        <v>10.089067549460077</v>
      </c>
      <c r="H59" s="10">
        <v>15.18</v>
      </c>
      <c r="I59" s="10">
        <f t="shared" si="14"/>
        <v>1.6618060481858068</v>
      </c>
      <c r="K59" s="5">
        <v>9.85</v>
      </c>
      <c r="L59" s="10">
        <f t="shared" si="4"/>
        <v>1.0783128837042293</v>
      </c>
      <c r="N59" s="1">
        <v>0.79</v>
      </c>
      <c r="O59" s="10">
        <f t="shared" si="5"/>
        <v>3.1134231890911956</v>
      </c>
      <c r="Q59" s="5">
        <v>0.41</v>
      </c>
      <c r="R59" s="5">
        <f t="shared" si="6"/>
        <v>3.2316544494364305</v>
      </c>
      <c r="T59" s="5">
        <v>1.05</v>
      </c>
      <c r="U59" s="5">
        <f t="shared" si="9"/>
        <v>8.27618822416647</v>
      </c>
      <c r="W59" s="5">
        <v>4.12</v>
      </c>
      <c r="X59" s="5">
        <f t="shared" si="10"/>
        <v>32.474186174824624</v>
      </c>
    </row>
    <row r="60" spans="1:24" ht="15">
      <c r="A60" s="1">
        <v>1873</v>
      </c>
      <c r="B60" s="5">
        <v>126.47</v>
      </c>
      <c r="C60" s="9">
        <f t="shared" si="13"/>
        <v>7.907013520993121</v>
      </c>
      <c r="E60" s="5">
        <v>1.56</v>
      </c>
      <c r="F60" s="10">
        <f t="shared" si="2"/>
        <v>12.334941092749268</v>
      </c>
      <c r="H60" s="10">
        <v>16.39</v>
      </c>
      <c r="I60" s="10">
        <f t="shared" si="14"/>
        <v>1.7999437723482952</v>
      </c>
      <c r="K60" s="5">
        <v>11.18</v>
      </c>
      <c r="L60" s="10">
        <f t="shared" si="4"/>
        <v>1.227783488398654</v>
      </c>
      <c r="N60" s="1">
        <v>0.88</v>
      </c>
      <c r="O60" s="10">
        <f t="shared" si="5"/>
        <v>3.479085949236973</v>
      </c>
      <c r="Q60" s="5">
        <v>0.46</v>
      </c>
      <c r="R60" s="5">
        <f t="shared" si="6"/>
        <v>3.637226219656836</v>
      </c>
      <c r="T60" s="5">
        <v>1.06</v>
      </c>
      <c r="U60" s="5">
        <f t="shared" si="9"/>
        <v>8.381434332252708</v>
      </c>
      <c r="W60" s="5">
        <v>4.27</v>
      </c>
      <c r="X60" s="5">
        <f t="shared" si="10"/>
        <v>33.76294773464062</v>
      </c>
    </row>
    <row r="61" spans="1:24" ht="15">
      <c r="A61" s="1">
        <v>1874</v>
      </c>
      <c r="B61" s="5">
        <v>126.31</v>
      </c>
      <c r="C61" s="9">
        <f t="shared" si="13"/>
        <v>7.917029530520149</v>
      </c>
      <c r="E61" s="5">
        <v>1.64</v>
      </c>
      <c r="F61" s="10">
        <f t="shared" si="2"/>
        <v>12.983928430053044</v>
      </c>
      <c r="H61" s="10">
        <v>13.523</v>
      </c>
      <c r="I61" s="10">
        <f t="shared" si="14"/>
        <v>1.4869720880725552</v>
      </c>
      <c r="K61" s="5">
        <v>11.06</v>
      </c>
      <c r="L61" s="10">
        <f t="shared" si="4"/>
        <v>1.2161437028826785</v>
      </c>
      <c r="N61" s="1">
        <v>0.97</v>
      </c>
      <c r="O61" s="10">
        <f t="shared" si="5"/>
        <v>3.8397593223022723</v>
      </c>
      <c r="Q61" s="5">
        <v>0.48</v>
      </c>
      <c r="R61" s="5">
        <f t="shared" si="6"/>
        <v>3.8001741746496713</v>
      </c>
      <c r="T61" s="5">
        <v>1.03</v>
      </c>
      <c r="U61" s="5">
        <f t="shared" si="9"/>
        <v>8.154540416435754</v>
      </c>
      <c r="W61" s="5">
        <v>4.13</v>
      </c>
      <c r="X61" s="5">
        <f t="shared" si="10"/>
        <v>32.697331961048214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H. Lindert</dc:creator>
  <cp:keywords/>
  <dc:description/>
  <cp:lastModifiedBy>Peter H. Lindert</cp:lastModifiedBy>
  <dcterms:created xsi:type="dcterms:W3CDTF">2002-07-09T16:30:16Z</dcterms:created>
  <cp:category/>
  <cp:version/>
  <cp:contentType/>
  <cp:contentStatus/>
</cp:coreProperties>
</file>