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080" windowHeight="12525" activeTab="0"/>
  </bookViews>
  <sheets>
    <sheet name="Notes" sheetId="1" r:id="rId1"/>
    <sheet name="Basket" sheetId="2" r:id="rId2"/>
    <sheet name="Basket cost - pesos" sheetId="3" r:id="rId3"/>
    <sheet name="Basket cost - silver grams" sheetId="4" r:id="rId4"/>
  </sheets>
  <definedNames/>
  <calcPr fullCalcOnLoad="1"/>
</workbook>
</file>

<file path=xl/sharedStrings.xml><?xml version="1.0" encoding="utf-8"?>
<sst xmlns="http://schemas.openxmlformats.org/spreadsheetml/2006/main" count="154" uniqueCount="75">
  <si>
    <t>Source:</t>
  </si>
  <si>
    <t>Brown, Kendall W.,  "Price Movements in 18th Century Peru: Arequipa," in Lyman Johnson and Enrique Tandeter (eds.),</t>
  </si>
  <si>
    <t>Item</t>
  </si>
  <si>
    <t>Hispanic family</t>
  </si>
  <si>
    <t>Mestizo family</t>
  </si>
  <si>
    <t>Foodstuffs:</t>
  </si>
  <si>
    <t>Ají</t>
  </si>
  <si>
    <t>Brandy</t>
  </si>
  <si>
    <t>Dried, salted meat</t>
  </si>
  <si>
    <t>Corn</t>
  </si>
  <si>
    <t>Olive oil</t>
  </si>
  <si>
    <t>Yerba mate</t>
  </si>
  <si>
    <t>Pepper</t>
  </si>
  <si>
    <t>Potatoes</t>
  </si>
  <si>
    <t>Sheep</t>
  </si>
  <si>
    <t>Sugar</t>
  </si>
  <si>
    <t>Wheat</t>
  </si>
  <si>
    <t>Wine</t>
  </si>
  <si>
    <t>Cloth:</t>
  </si>
  <si>
    <t>Baize</t>
  </si>
  <si>
    <t>Cloth from Quito</t>
  </si>
  <si>
    <t>Rouen cloth</t>
  </si>
  <si>
    <t>Serge</t>
  </si>
  <si>
    <t>Tocuyo</t>
  </si>
  <si>
    <t>Miscellaneous:</t>
  </si>
  <si>
    <t>Coca leaves</t>
  </si>
  <si>
    <t>Iron</t>
  </si>
  <si>
    <t>Mule</t>
  </si>
  <si>
    <t>Paper</t>
  </si>
  <si>
    <t>Tobacco</t>
  </si>
  <si>
    <t>1 basket</t>
  </si>
  <si>
    <t>0.5 quintal</t>
  </si>
  <si>
    <t>10 arrobas</t>
  </si>
  <si>
    <t>3 fanegas</t>
  </si>
  <si>
    <t>2 arrobas</t>
  </si>
  <si>
    <t>0.5 arroba</t>
  </si>
  <si>
    <t>0.5 pound</t>
  </si>
  <si>
    <t>3 sacks</t>
  </si>
  <si>
    <t>5 animals</t>
  </si>
  <si>
    <t>10 fanegas</t>
  </si>
  <si>
    <t>10 botijas</t>
  </si>
  <si>
    <t>3 arrobas</t>
  </si>
  <si>
    <t>15 fanegas</t>
  </si>
  <si>
    <t>5 sacks</t>
  </si>
  <si>
    <t>3 animals</t>
  </si>
  <si>
    <t>5 varas</t>
  </si>
  <si>
    <t>2 varas</t>
  </si>
  <si>
    <t>10 varas</t>
  </si>
  <si>
    <t>50 pounds</t>
  </si>
  <si>
    <t>1 animal</t>
  </si>
  <si>
    <t>1 ream</t>
  </si>
  <si>
    <t>5 pounds</t>
  </si>
  <si>
    <t>25 pounds</t>
  </si>
  <si>
    <r>
      <t xml:space="preserve">Essays in the Price History of 18th Century Latin America </t>
    </r>
    <r>
      <rPr>
        <sz val="11"/>
        <rFont val="Palatino Linotype"/>
        <family val="1"/>
      </rPr>
      <t xml:space="preserve"> (Albuquerque: UNM Press, 1990), 137-172.</t>
    </r>
  </si>
  <si>
    <t>Total</t>
  </si>
  <si>
    <t>Basket Cost</t>
  </si>
  <si>
    <t>in pesos</t>
  </si>
  <si>
    <t>Cecineta</t>
  </si>
  <si>
    <t>Index 1760=100</t>
  </si>
  <si>
    <t>in silver grams</t>
  </si>
  <si>
    <t>Monetary Conversions to silver</t>
  </si>
  <si>
    <t>Value of Local Currency in Grams of Silver</t>
  </si>
  <si>
    <t>Year</t>
  </si>
  <si>
    <t>Silver content of  South American real</t>
  </si>
  <si>
    <t>Silver content of South American peso</t>
  </si>
  <si>
    <t>Notes on Peru's basket - 18th century</t>
  </si>
  <si>
    <r>
      <t xml:space="preserve">Burzio, Humberto (1958), </t>
    </r>
    <r>
      <rPr>
        <i/>
        <sz val="12"/>
        <rFont val="Palatino Linotype"/>
        <family val="1"/>
      </rPr>
      <t>El peso plata hispanoamericano</t>
    </r>
    <r>
      <rPr>
        <sz val="12"/>
        <rFont val="Palatino Linotype"/>
        <family val="1"/>
      </rPr>
      <t>, in Historia, n°3, Buenos Aires, pp. 9-24.</t>
    </r>
  </si>
  <si>
    <t>Leticia Arroyo Abad</t>
  </si>
  <si>
    <t>Feb. 2008</t>
  </si>
  <si>
    <t>Basket</t>
  </si>
  <si>
    <t>Feb.2008</t>
  </si>
  <si>
    <t>Hypothetical consumption of goods by a hispanic family and a mestiso family in 18th century Arequipa</t>
  </si>
  <si>
    <t>Share of foodstuffs</t>
  </si>
  <si>
    <t>in the total cost =</t>
  </si>
  <si>
    <t>(Note: The changes in this share reflect relative prices only, without any response of relative quantities to relative prices.)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</si>
</sst>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0.0000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0"/>
      <name val="Palatino Linotype"/>
      <family val="1"/>
    </font>
    <font>
      <sz val="12"/>
      <name val="Palatino Linotype"/>
      <family val="1"/>
    </font>
    <font>
      <i/>
      <sz val="12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u val="single"/>
      <sz val="11"/>
      <name val="Palatino Linotype"/>
      <family val="1"/>
    </font>
    <font>
      <b/>
      <u val="single"/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4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2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3" width="15.7109375" style="9" customWidth="1"/>
    <col min="4" max="16384" width="9.140625" style="1" customWidth="1"/>
  </cols>
  <sheetData>
    <row r="1" spans="1:3" ht="17.25">
      <c r="A1" s="18" t="s">
        <v>67</v>
      </c>
      <c r="B1" s="19"/>
      <c r="C1" s="8" t="s">
        <v>65</v>
      </c>
    </row>
    <row r="2" spans="1:2" ht="16.5">
      <c r="A2" s="20" t="s">
        <v>70</v>
      </c>
      <c r="B2" s="21"/>
    </row>
    <row r="3" ht="16.5">
      <c r="A3" s="3" t="s">
        <v>0</v>
      </c>
    </row>
    <row r="4" ht="16.5">
      <c r="A4" s="3" t="s">
        <v>1</v>
      </c>
    </row>
    <row r="5" ht="17.25">
      <c r="A5" s="4" t="s">
        <v>53</v>
      </c>
    </row>
    <row r="8" spans="1:3" ht="19.5">
      <c r="A8" s="10" t="s">
        <v>60</v>
      </c>
      <c r="B8" s="11"/>
      <c r="C8" s="11"/>
    </row>
    <row r="9" spans="1:3" ht="19.5">
      <c r="A9" s="12" t="s">
        <v>66</v>
      </c>
      <c r="B9" s="11"/>
      <c r="C9" s="11"/>
    </row>
    <row r="10" spans="1:3" ht="18">
      <c r="A10" s="2"/>
      <c r="B10" s="11"/>
      <c r="C10" s="11"/>
    </row>
    <row r="11" spans="1:3" ht="18">
      <c r="A11" s="2" t="s">
        <v>61</v>
      </c>
      <c r="B11" s="11"/>
      <c r="C11" s="11"/>
    </row>
    <row r="12" spans="1:3" s="14" customFormat="1" ht="54">
      <c r="A12" s="13" t="s">
        <v>62</v>
      </c>
      <c r="B12" s="13" t="s">
        <v>63</v>
      </c>
      <c r="C12" s="13" t="s">
        <v>64</v>
      </c>
    </row>
    <row r="13" spans="1:3" ht="18">
      <c r="A13" s="15">
        <v>1626</v>
      </c>
      <c r="B13" s="16">
        <f>+C13/8</f>
        <v>2.695125</v>
      </c>
      <c r="C13" s="11">
        <v>21.561</v>
      </c>
    </row>
    <row r="14" spans="1:3" ht="18">
      <c r="A14" s="15">
        <v>1627</v>
      </c>
      <c r="B14" s="16">
        <f>+C14/8</f>
        <v>2.820125</v>
      </c>
      <c r="C14" s="11">
        <v>22.561</v>
      </c>
    </row>
    <row r="15" spans="1:3" ht="18">
      <c r="A15" s="15">
        <v>1628</v>
      </c>
      <c r="B15" s="16">
        <f>+C15/8</f>
        <v>2.945125</v>
      </c>
      <c r="C15" s="11">
        <v>23.561</v>
      </c>
    </row>
    <row r="16" spans="1:3" ht="18">
      <c r="A16" s="15">
        <v>1629</v>
      </c>
      <c r="B16" s="16">
        <f>+C16/8</f>
        <v>3.070125</v>
      </c>
      <c r="C16" s="11">
        <v>24.561</v>
      </c>
    </row>
    <row r="17" spans="1:3" ht="18">
      <c r="A17" s="15">
        <v>1630</v>
      </c>
      <c r="B17" s="16">
        <f>+C17/8</f>
        <v>3.195125</v>
      </c>
      <c r="C17" s="11">
        <v>25.561</v>
      </c>
    </row>
    <row r="18" spans="1:3" ht="18">
      <c r="A18" s="15">
        <v>1631</v>
      </c>
      <c r="B18" s="16">
        <v>3.195125</v>
      </c>
      <c r="C18" s="11">
        <v>25.561</v>
      </c>
    </row>
    <row r="19" spans="1:3" ht="18">
      <c r="A19" s="15">
        <v>1632</v>
      </c>
      <c r="B19" s="16">
        <v>3.195125</v>
      </c>
      <c r="C19" s="11">
        <v>25.561</v>
      </c>
    </row>
    <row r="20" spans="1:3" ht="18">
      <c r="A20" s="15">
        <v>1633</v>
      </c>
      <c r="B20" s="16">
        <v>3.195125</v>
      </c>
      <c r="C20" s="11">
        <v>25.561</v>
      </c>
    </row>
    <row r="21" spans="1:3" ht="18">
      <c r="A21" s="15">
        <v>1634</v>
      </c>
      <c r="B21" s="16">
        <v>3.195125</v>
      </c>
      <c r="C21" s="11">
        <v>25.561</v>
      </c>
    </row>
    <row r="22" spans="1:3" ht="18">
      <c r="A22" s="15">
        <v>1635</v>
      </c>
      <c r="B22" s="16">
        <v>3.195125</v>
      </c>
      <c r="C22" s="11">
        <v>25.561</v>
      </c>
    </row>
    <row r="23" spans="1:3" ht="18">
      <c r="A23" s="15">
        <v>1636</v>
      </c>
      <c r="B23" s="16">
        <v>3.195125</v>
      </c>
      <c r="C23" s="11">
        <v>25.561</v>
      </c>
    </row>
    <row r="24" spans="1:3" ht="18">
      <c r="A24" s="15">
        <v>1637</v>
      </c>
      <c r="B24" s="16">
        <v>3.195125</v>
      </c>
      <c r="C24" s="11">
        <v>25.561</v>
      </c>
    </row>
    <row r="25" spans="1:3" ht="18">
      <c r="A25" s="15">
        <v>1638</v>
      </c>
      <c r="B25" s="16">
        <v>3.195125</v>
      </c>
      <c r="C25" s="11">
        <v>25.561</v>
      </c>
    </row>
    <row r="26" spans="1:3" ht="18">
      <c r="A26" s="15">
        <v>1639</v>
      </c>
      <c r="B26" s="16">
        <v>3.195125</v>
      </c>
      <c r="C26" s="11">
        <v>25.561</v>
      </c>
    </row>
    <row r="27" spans="1:3" ht="18">
      <c r="A27" s="15">
        <v>1640</v>
      </c>
      <c r="B27" s="16">
        <v>3.195125</v>
      </c>
      <c r="C27" s="11">
        <v>25.561</v>
      </c>
    </row>
    <row r="28" spans="1:3" ht="18">
      <c r="A28" s="15">
        <v>1641</v>
      </c>
      <c r="B28" s="16">
        <v>3.195125</v>
      </c>
      <c r="C28" s="11">
        <v>25.561</v>
      </c>
    </row>
    <row r="29" spans="1:3" ht="18">
      <c r="A29" s="15">
        <v>1642</v>
      </c>
      <c r="B29" s="16">
        <v>3.195125</v>
      </c>
      <c r="C29" s="11">
        <v>25.561</v>
      </c>
    </row>
    <row r="30" spans="1:3" ht="18">
      <c r="A30" s="15">
        <v>1643</v>
      </c>
      <c r="B30" s="16">
        <v>3.195125</v>
      </c>
      <c r="C30" s="11">
        <v>25.561</v>
      </c>
    </row>
    <row r="31" spans="1:3" ht="18">
      <c r="A31" s="15">
        <v>1644</v>
      </c>
      <c r="B31" s="16">
        <v>3.195125</v>
      </c>
      <c r="C31" s="11">
        <v>25.561</v>
      </c>
    </row>
    <row r="32" spans="1:3" ht="18">
      <c r="A32" s="15">
        <v>1645</v>
      </c>
      <c r="B32" s="16">
        <v>3.195125</v>
      </c>
      <c r="C32" s="11">
        <v>25.561</v>
      </c>
    </row>
    <row r="33" spans="1:3" ht="18">
      <c r="A33" s="15">
        <v>1646</v>
      </c>
      <c r="B33" s="16">
        <v>3.195125</v>
      </c>
      <c r="C33" s="11">
        <v>25.561</v>
      </c>
    </row>
    <row r="34" spans="1:3" ht="18">
      <c r="A34" s="15">
        <v>1647</v>
      </c>
      <c r="B34" s="16">
        <v>3.195125</v>
      </c>
      <c r="C34" s="11">
        <v>25.561</v>
      </c>
    </row>
    <row r="35" spans="1:3" ht="18">
      <c r="A35" s="15">
        <v>1648</v>
      </c>
      <c r="B35" s="16">
        <v>3.195125</v>
      </c>
      <c r="C35" s="11">
        <v>25.561</v>
      </c>
    </row>
    <row r="36" spans="1:3" ht="18">
      <c r="A36" s="15">
        <v>1649</v>
      </c>
      <c r="B36" s="16">
        <v>3.195125</v>
      </c>
      <c r="C36" s="11">
        <v>25.561</v>
      </c>
    </row>
    <row r="37" spans="1:3" ht="18">
      <c r="A37" s="15">
        <v>1650</v>
      </c>
      <c r="B37" s="16">
        <v>3.195125</v>
      </c>
      <c r="C37" s="11">
        <v>25.561</v>
      </c>
    </row>
    <row r="38" spans="1:3" ht="18">
      <c r="A38" s="15">
        <v>1651</v>
      </c>
      <c r="B38" s="16">
        <v>3.195125</v>
      </c>
      <c r="C38" s="11">
        <v>25.561</v>
      </c>
    </row>
    <row r="39" spans="1:3" ht="18">
      <c r="A39" s="15">
        <v>1652</v>
      </c>
      <c r="B39" s="16">
        <v>3.195125</v>
      </c>
      <c r="C39" s="11">
        <v>25.561</v>
      </c>
    </row>
    <row r="40" spans="1:3" ht="18">
      <c r="A40" s="15">
        <v>1653</v>
      </c>
      <c r="B40" s="16">
        <v>3.195125</v>
      </c>
      <c r="C40" s="11">
        <v>25.561</v>
      </c>
    </row>
    <row r="41" spans="1:3" ht="18">
      <c r="A41" s="15">
        <v>1654</v>
      </c>
      <c r="B41" s="16">
        <v>3.195125</v>
      </c>
      <c r="C41" s="11">
        <v>25.561</v>
      </c>
    </row>
    <row r="42" spans="1:3" ht="18">
      <c r="A42" s="15">
        <v>1655</v>
      </c>
      <c r="B42" s="16">
        <v>3.195125</v>
      </c>
      <c r="C42" s="11">
        <v>25.561</v>
      </c>
    </row>
    <row r="43" spans="1:3" ht="18">
      <c r="A43" s="15">
        <v>1656</v>
      </c>
      <c r="B43" s="16">
        <v>3.195125</v>
      </c>
      <c r="C43" s="11">
        <v>25.561</v>
      </c>
    </row>
    <row r="44" spans="1:3" ht="18">
      <c r="A44" s="15">
        <v>1657</v>
      </c>
      <c r="B44" s="16">
        <v>3.195125</v>
      </c>
      <c r="C44" s="11">
        <v>25.561</v>
      </c>
    </row>
    <row r="45" spans="1:3" ht="18">
      <c r="A45" s="15">
        <v>1658</v>
      </c>
      <c r="B45" s="16">
        <v>3.195125</v>
      </c>
      <c r="C45" s="11">
        <v>25.561</v>
      </c>
    </row>
    <row r="46" spans="1:3" ht="18">
      <c r="A46" s="15">
        <v>1659</v>
      </c>
      <c r="B46" s="16">
        <v>3.195125</v>
      </c>
      <c r="C46" s="11">
        <v>25.561</v>
      </c>
    </row>
    <row r="47" spans="1:3" ht="18">
      <c r="A47" s="15">
        <v>1660</v>
      </c>
      <c r="B47" s="16">
        <v>3.195125</v>
      </c>
      <c r="C47" s="11">
        <v>25.561</v>
      </c>
    </row>
    <row r="48" spans="1:3" ht="18">
      <c r="A48" s="15">
        <v>1661</v>
      </c>
      <c r="B48" s="16">
        <v>3.195125</v>
      </c>
      <c r="C48" s="11">
        <v>25.561</v>
      </c>
    </row>
    <row r="49" spans="1:3" ht="18">
      <c r="A49" s="15">
        <v>1662</v>
      </c>
      <c r="B49" s="16">
        <v>3.195125</v>
      </c>
      <c r="C49" s="11">
        <v>25.561</v>
      </c>
    </row>
    <row r="50" spans="1:3" ht="18">
      <c r="A50" s="15">
        <v>1663</v>
      </c>
      <c r="B50" s="16">
        <v>3.195125</v>
      </c>
      <c r="C50" s="11">
        <v>25.561</v>
      </c>
    </row>
    <row r="51" spans="1:3" ht="18">
      <c r="A51" s="15">
        <v>1664</v>
      </c>
      <c r="B51" s="16">
        <v>3.195125</v>
      </c>
      <c r="C51" s="11">
        <v>25.561</v>
      </c>
    </row>
    <row r="52" spans="1:3" ht="18">
      <c r="A52" s="15">
        <v>1665</v>
      </c>
      <c r="B52" s="16">
        <v>3.195125</v>
      </c>
      <c r="C52" s="11">
        <v>25.561</v>
      </c>
    </row>
    <row r="53" spans="1:3" ht="18">
      <c r="A53" s="15">
        <v>1666</v>
      </c>
      <c r="B53" s="16">
        <v>3.195125</v>
      </c>
      <c r="C53" s="11">
        <v>25.561</v>
      </c>
    </row>
    <row r="54" spans="1:3" ht="18">
      <c r="A54" s="15">
        <v>1667</v>
      </c>
      <c r="B54" s="16">
        <v>3.195125</v>
      </c>
      <c r="C54" s="11">
        <v>25.561</v>
      </c>
    </row>
    <row r="55" spans="1:3" ht="18">
      <c r="A55" s="15">
        <v>1668</v>
      </c>
      <c r="B55" s="16">
        <v>3.195125</v>
      </c>
      <c r="C55" s="11">
        <v>25.561</v>
      </c>
    </row>
    <row r="56" spans="1:3" ht="18">
      <c r="A56" s="15">
        <v>1669</v>
      </c>
      <c r="B56" s="16">
        <v>3.195125</v>
      </c>
      <c r="C56" s="11">
        <v>25.561</v>
      </c>
    </row>
    <row r="57" spans="1:3" ht="18">
      <c r="A57" s="15">
        <v>1670</v>
      </c>
      <c r="B57" s="16">
        <v>3.195125</v>
      </c>
      <c r="C57" s="11">
        <v>25.561</v>
      </c>
    </row>
    <row r="58" spans="1:3" ht="18">
      <c r="A58" s="15">
        <v>1671</v>
      </c>
      <c r="B58" s="16">
        <v>3.195125</v>
      </c>
      <c r="C58" s="11">
        <v>25.561</v>
      </c>
    </row>
    <row r="59" spans="1:3" ht="18">
      <c r="A59" s="15">
        <v>1672</v>
      </c>
      <c r="B59" s="16">
        <v>3.195125</v>
      </c>
      <c r="C59" s="11">
        <v>25.561</v>
      </c>
    </row>
    <row r="60" spans="1:3" ht="18">
      <c r="A60" s="15">
        <v>1673</v>
      </c>
      <c r="B60" s="16">
        <v>3.195125</v>
      </c>
      <c r="C60" s="11">
        <v>25.561</v>
      </c>
    </row>
    <row r="61" spans="1:3" ht="18">
      <c r="A61" s="15">
        <v>1674</v>
      </c>
      <c r="B61" s="16">
        <v>3.195125</v>
      </c>
      <c r="C61" s="11">
        <v>25.561</v>
      </c>
    </row>
    <row r="62" spans="1:3" ht="18">
      <c r="A62" s="15">
        <v>1675</v>
      </c>
      <c r="B62" s="16">
        <v>3.195125</v>
      </c>
      <c r="C62" s="11">
        <v>25.561</v>
      </c>
    </row>
    <row r="63" spans="1:3" ht="18">
      <c r="A63" s="15">
        <v>1676</v>
      </c>
      <c r="B63" s="16">
        <v>3.195125</v>
      </c>
      <c r="C63" s="11">
        <v>25.561</v>
      </c>
    </row>
    <row r="64" spans="1:3" ht="18">
      <c r="A64" s="15">
        <v>1677</v>
      </c>
      <c r="B64" s="16">
        <v>3.195125</v>
      </c>
      <c r="C64" s="11">
        <v>25.561</v>
      </c>
    </row>
    <row r="65" spans="1:3" ht="18">
      <c r="A65" s="15">
        <v>1678</v>
      </c>
      <c r="B65" s="16">
        <v>3.195125</v>
      </c>
      <c r="C65" s="11">
        <v>25.561</v>
      </c>
    </row>
    <row r="66" spans="1:3" ht="18">
      <c r="A66" s="15">
        <v>1679</v>
      </c>
      <c r="B66" s="16">
        <v>3.195125</v>
      </c>
      <c r="C66" s="11">
        <v>25.561</v>
      </c>
    </row>
    <row r="67" spans="1:3" ht="18">
      <c r="A67" s="15">
        <v>1680</v>
      </c>
      <c r="B67" s="16">
        <v>3.195125</v>
      </c>
      <c r="C67" s="11">
        <v>25.561</v>
      </c>
    </row>
    <row r="68" spans="1:3" ht="18">
      <c r="A68" s="15">
        <v>1681</v>
      </c>
      <c r="B68" s="16">
        <v>3.195125</v>
      </c>
      <c r="C68" s="11">
        <v>25.561</v>
      </c>
    </row>
    <row r="69" spans="1:3" ht="18">
      <c r="A69" s="15">
        <v>1682</v>
      </c>
      <c r="B69" s="16">
        <v>3.195125</v>
      </c>
      <c r="C69" s="11">
        <v>25.561</v>
      </c>
    </row>
    <row r="70" spans="1:3" ht="18">
      <c r="A70" s="15">
        <v>1683</v>
      </c>
      <c r="B70" s="16">
        <v>3.195125</v>
      </c>
      <c r="C70" s="11">
        <v>25.561</v>
      </c>
    </row>
    <row r="71" spans="1:3" ht="18">
      <c r="A71" s="15">
        <v>1684</v>
      </c>
      <c r="B71" s="16">
        <v>3.195125</v>
      </c>
      <c r="C71" s="11">
        <v>25.561</v>
      </c>
    </row>
    <row r="72" spans="1:3" ht="18">
      <c r="A72" s="15">
        <v>1685</v>
      </c>
      <c r="B72" s="16">
        <v>3.195125</v>
      </c>
      <c r="C72" s="11">
        <v>25.561</v>
      </c>
    </row>
    <row r="73" spans="1:3" ht="18">
      <c r="A73" s="15">
        <v>1686</v>
      </c>
      <c r="B73" s="16">
        <v>3.195125</v>
      </c>
      <c r="C73" s="11">
        <v>25.561</v>
      </c>
    </row>
    <row r="74" spans="1:3" ht="18">
      <c r="A74" s="15">
        <v>1687</v>
      </c>
      <c r="B74" s="16">
        <v>3.195125</v>
      </c>
      <c r="C74" s="11">
        <v>25.561</v>
      </c>
    </row>
    <row r="75" spans="1:3" ht="18">
      <c r="A75" s="15">
        <v>1688</v>
      </c>
      <c r="B75" s="16">
        <v>3.195125</v>
      </c>
      <c r="C75" s="11">
        <v>25.561</v>
      </c>
    </row>
    <row r="76" spans="1:3" ht="18">
      <c r="A76" s="15">
        <v>1689</v>
      </c>
      <c r="B76" s="16">
        <v>3.195125</v>
      </c>
      <c r="C76" s="11">
        <v>25.561</v>
      </c>
    </row>
    <row r="77" spans="1:3" ht="18">
      <c r="A77" s="15">
        <v>1690</v>
      </c>
      <c r="B77" s="16">
        <v>3.195125</v>
      </c>
      <c r="C77" s="11">
        <v>25.561</v>
      </c>
    </row>
    <row r="78" spans="1:3" ht="18">
      <c r="A78" s="15">
        <v>1691</v>
      </c>
      <c r="B78" s="16">
        <v>3.195125</v>
      </c>
      <c r="C78" s="11">
        <v>25.561</v>
      </c>
    </row>
    <row r="79" spans="1:3" ht="18">
      <c r="A79" s="15">
        <v>1692</v>
      </c>
      <c r="B79" s="16">
        <v>3.195125</v>
      </c>
      <c r="C79" s="11">
        <v>25.561</v>
      </c>
    </row>
    <row r="80" spans="1:3" ht="18">
      <c r="A80" s="15">
        <v>1693</v>
      </c>
      <c r="B80" s="16">
        <v>3.195125</v>
      </c>
      <c r="C80" s="11">
        <v>25.561</v>
      </c>
    </row>
    <row r="81" spans="1:3" ht="18">
      <c r="A81" s="15">
        <v>1694</v>
      </c>
      <c r="B81" s="16">
        <v>3.195125</v>
      </c>
      <c r="C81" s="11">
        <v>25.561</v>
      </c>
    </row>
    <row r="82" spans="1:3" ht="18">
      <c r="A82" s="15">
        <v>1695</v>
      </c>
      <c r="B82" s="16">
        <v>3.195125</v>
      </c>
      <c r="C82" s="11">
        <v>25.561</v>
      </c>
    </row>
    <row r="83" spans="1:3" ht="18">
      <c r="A83" s="15">
        <v>1696</v>
      </c>
      <c r="B83" s="16">
        <v>3.195125</v>
      </c>
      <c r="C83" s="11">
        <v>25.561</v>
      </c>
    </row>
    <row r="84" spans="1:3" ht="18">
      <c r="A84" s="15">
        <v>1697</v>
      </c>
      <c r="B84" s="16">
        <v>3.195125</v>
      </c>
      <c r="C84" s="11">
        <v>25.561</v>
      </c>
    </row>
    <row r="85" spans="1:3" ht="18">
      <c r="A85" s="15">
        <v>1698</v>
      </c>
      <c r="B85" s="16">
        <v>3.195125</v>
      </c>
      <c r="C85" s="11">
        <v>25.561</v>
      </c>
    </row>
    <row r="86" spans="1:3" ht="18">
      <c r="A86" s="15">
        <v>1699</v>
      </c>
      <c r="B86" s="16">
        <v>3.195125</v>
      </c>
      <c r="C86" s="11">
        <v>25.561</v>
      </c>
    </row>
    <row r="87" spans="1:3" ht="18">
      <c r="A87" s="15">
        <v>1700</v>
      </c>
      <c r="B87" s="16">
        <v>3.195125</v>
      </c>
      <c r="C87" s="11">
        <v>25.561</v>
      </c>
    </row>
    <row r="88" spans="1:3" ht="18">
      <c r="A88" s="15">
        <v>1701</v>
      </c>
      <c r="B88" s="16">
        <v>3.195125</v>
      </c>
      <c r="C88" s="11">
        <v>25.561</v>
      </c>
    </row>
    <row r="89" spans="1:3" ht="18">
      <c r="A89" s="15">
        <v>1702</v>
      </c>
      <c r="B89" s="16">
        <v>3.195125</v>
      </c>
      <c r="C89" s="11">
        <v>25.561</v>
      </c>
    </row>
    <row r="90" spans="1:3" ht="18">
      <c r="A90" s="15">
        <v>1703</v>
      </c>
      <c r="B90" s="16">
        <v>3.195125</v>
      </c>
      <c r="C90" s="11">
        <v>25.561</v>
      </c>
    </row>
    <row r="91" spans="1:3" ht="18">
      <c r="A91" s="15">
        <v>1704</v>
      </c>
      <c r="B91" s="16">
        <v>3.195125</v>
      </c>
      <c r="C91" s="11">
        <v>25.561</v>
      </c>
    </row>
    <row r="92" spans="1:3" ht="18">
      <c r="A92" s="15">
        <v>1705</v>
      </c>
      <c r="B92" s="16">
        <v>3.195125</v>
      </c>
      <c r="C92" s="11">
        <v>25.561</v>
      </c>
    </row>
    <row r="93" spans="1:3" ht="18">
      <c r="A93" s="15">
        <v>1706</v>
      </c>
      <c r="B93" s="16">
        <v>3.195125</v>
      </c>
      <c r="C93" s="11">
        <v>25.561</v>
      </c>
    </row>
    <row r="94" spans="1:3" ht="18">
      <c r="A94" s="15">
        <v>1707</v>
      </c>
      <c r="B94" s="16">
        <v>3.195125</v>
      </c>
      <c r="C94" s="11">
        <v>25.561</v>
      </c>
    </row>
    <row r="95" spans="1:3" ht="18">
      <c r="A95" s="15">
        <v>1708</v>
      </c>
      <c r="B95" s="16">
        <v>3.195125</v>
      </c>
      <c r="C95" s="11">
        <v>25.561</v>
      </c>
    </row>
    <row r="96" spans="1:3" ht="18">
      <c r="A96" s="15">
        <v>1709</v>
      </c>
      <c r="B96" s="16">
        <v>3.195125</v>
      </c>
      <c r="C96" s="11">
        <v>25.561</v>
      </c>
    </row>
    <row r="97" spans="1:3" ht="18">
      <c r="A97" s="15">
        <v>1710</v>
      </c>
      <c r="B97" s="16">
        <v>3.195125</v>
      </c>
      <c r="C97" s="11">
        <v>25.561</v>
      </c>
    </row>
    <row r="98" spans="1:3" ht="18">
      <c r="A98" s="15">
        <v>1711</v>
      </c>
      <c r="B98" s="16">
        <v>3.195125</v>
      </c>
      <c r="C98" s="11">
        <v>25.561</v>
      </c>
    </row>
    <row r="99" spans="1:3" ht="18">
      <c r="A99" s="15">
        <v>1712</v>
      </c>
      <c r="B99" s="16">
        <v>3.195125</v>
      </c>
      <c r="C99" s="11">
        <v>25.561</v>
      </c>
    </row>
    <row r="100" spans="1:3" ht="18">
      <c r="A100" s="15">
        <v>1713</v>
      </c>
      <c r="B100" s="16">
        <v>3.195125</v>
      </c>
      <c r="C100" s="11">
        <v>25.561</v>
      </c>
    </row>
    <row r="101" spans="1:3" ht="18">
      <c r="A101" s="15">
        <v>1714</v>
      </c>
      <c r="B101" s="16">
        <v>3.195125</v>
      </c>
      <c r="C101" s="11">
        <v>25.561</v>
      </c>
    </row>
    <row r="102" spans="1:3" ht="18">
      <c r="A102" s="15">
        <v>1715</v>
      </c>
      <c r="B102" s="16">
        <v>3.195125</v>
      </c>
      <c r="C102" s="11">
        <v>25.561</v>
      </c>
    </row>
    <row r="103" spans="1:3" ht="18">
      <c r="A103" s="15">
        <v>1716</v>
      </c>
      <c r="B103" s="16">
        <v>3.195125</v>
      </c>
      <c r="C103" s="11">
        <v>25.561</v>
      </c>
    </row>
    <row r="104" spans="1:3" ht="18">
      <c r="A104" s="15">
        <v>1717</v>
      </c>
      <c r="B104" s="16">
        <v>3.195125</v>
      </c>
      <c r="C104" s="11">
        <v>25.561</v>
      </c>
    </row>
    <row r="105" spans="1:3" ht="18">
      <c r="A105" s="15">
        <v>1718</v>
      </c>
      <c r="B105" s="16">
        <v>3.195125</v>
      </c>
      <c r="C105" s="11">
        <v>25.561</v>
      </c>
    </row>
    <row r="106" spans="1:3" ht="18">
      <c r="A106" s="15">
        <v>1719</v>
      </c>
      <c r="B106" s="16">
        <v>3.195125</v>
      </c>
      <c r="C106" s="11">
        <v>25.561</v>
      </c>
    </row>
    <row r="107" spans="1:3" ht="18">
      <c r="A107" s="15">
        <v>1720</v>
      </c>
      <c r="B107" s="16">
        <v>3.195125</v>
      </c>
      <c r="C107" s="11">
        <v>25.561</v>
      </c>
    </row>
    <row r="108" spans="1:3" ht="18">
      <c r="A108" s="15">
        <v>1721</v>
      </c>
      <c r="B108" s="16">
        <v>3.195125</v>
      </c>
      <c r="C108" s="11">
        <v>25.561</v>
      </c>
    </row>
    <row r="109" spans="1:3" ht="18">
      <c r="A109" s="15">
        <v>1722</v>
      </c>
      <c r="B109" s="16">
        <v>3.195125</v>
      </c>
      <c r="C109" s="11">
        <v>25.561</v>
      </c>
    </row>
    <row r="110" spans="1:3" ht="18">
      <c r="A110" s="15">
        <v>1723</v>
      </c>
      <c r="B110" s="16">
        <v>3.195125</v>
      </c>
      <c r="C110" s="11">
        <v>25.561</v>
      </c>
    </row>
    <row r="111" spans="1:3" ht="18">
      <c r="A111" s="15">
        <v>1724</v>
      </c>
      <c r="B111" s="16">
        <v>3.195125</v>
      </c>
      <c r="C111" s="11">
        <v>25.561</v>
      </c>
    </row>
    <row r="112" spans="1:3" ht="18">
      <c r="A112" s="15">
        <v>1725</v>
      </c>
      <c r="B112" s="16">
        <v>3.195125</v>
      </c>
      <c r="C112" s="11">
        <v>25.561</v>
      </c>
    </row>
    <row r="113" spans="1:3" ht="18">
      <c r="A113" s="15">
        <v>1726</v>
      </c>
      <c r="B113" s="16">
        <v>3.195125</v>
      </c>
      <c r="C113" s="11">
        <v>25.561</v>
      </c>
    </row>
    <row r="114" spans="1:3" ht="18">
      <c r="A114" s="15">
        <v>1727</v>
      </c>
      <c r="B114" s="16">
        <v>3.195125</v>
      </c>
      <c r="C114" s="11">
        <v>25.561</v>
      </c>
    </row>
    <row r="115" spans="1:3" ht="18">
      <c r="A115" s="15">
        <v>1728</v>
      </c>
      <c r="B115" s="16">
        <v>3.195125</v>
      </c>
      <c r="C115" s="11">
        <v>25.561</v>
      </c>
    </row>
    <row r="116" spans="1:3" ht="18">
      <c r="A116" s="15">
        <v>1729</v>
      </c>
      <c r="B116" s="16">
        <v>3.1135</v>
      </c>
      <c r="C116" s="11">
        <v>24.908</v>
      </c>
    </row>
    <row r="117" spans="1:3" ht="18">
      <c r="A117" s="15">
        <v>1730</v>
      </c>
      <c r="B117" s="16">
        <v>3.1135</v>
      </c>
      <c r="C117" s="11">
        <v>24.908</v>
      </c>
    </row>
    <row r="118" spans="1:3" ht="18">
      <c r="A118" s="15">
        <v>1731</v>
      </c>
      <c r="B118" s="16">
        <v>3.1135</v>
      </c>
      <c r="C118" s="11">
        <v>24.908</v>
      </c>
    </row>
    <row r="119" spans="1:3" ht="18">
      <c r="A119" s="15">
        <v>1732</v>
      </c>
      <c r="B119" s="16">
        <v>3.1135</v>
      </c>
      <c r="C119" s="11">
        <v>24.908</v>
      </c>
    </row>
    <row r="120" spans="1:3" ht="18">
      <c r="A120" s="15">
        <v>1733</v>
      </c>
      <c r="B120" s="16">
        <v>3.1135</v>
      </c>
      <c r="C120" s="11">
        <v>24.908</v>
      </c>
    </row>
    <row r="121" spans="1:3" ht="18">
      <c r="A121" s="15">
        <v>1734</v>
      </c>
      <c r="B121" s="16">
        <v>3.1135</v>
      </c>
      <c r="C121" s="11">
        <v>24.908</v>
      </c>
    </row>
    <row r="122" spans="1:3" ht="18">
      <c r="A122" s="15">
        <v>1735</v>
      </c>
      <c r="B122" s="16">
        <v>3.1135</v>
      </c>
      <c r="C122" s="11">
        <v>24.908</v>
      </c>
    </row>
    <row r="123" spans="1:3" ht="18">
      <c r="A123" s="15">
        <v>1736</v>
      </c>
      <c r="B123" s="16">
        <v>3.1135</v>
      </c>
      <c r="C123" s="11">
        <v>24.908</v>
      </c>
    </row>
    <row r="124" spans="1:3" ht="18">
      <c r="A124" s="15">
        <v>1737</v>
      </c>
      <c r="B124" s="16">
        <v>3.1135</v>
      </c>
      <c r="C124" s="11">
        <v>24.908</v>
      </c>
    </row>
    <row r="125" spans="1:3" ht="18">
      <c r="A125" s="15">
        <v>1738</v>
      </c>
      <c r="B125" s="16">
        <v>3.1135</v>
      </c>
      <c r="C125" s="11">
        <v>24.908</v>
      </c>
    </row>
    <row r="126" spans="1:3" ht="18">
      <c r="A126" s="15">
        <v>1739</v>
      </c>
      <c r="B126" s="16">
        <v>3.1135</v>
      </c>
      <c r="C126" s="11">
        <v>24.908</v>
      </c>
    </row>
    <row r="127" spans="1:3" ht="18">
      <c r="A127" s="15">
        <v>1740</v>
      </c>
      <c r="B127" s="16">
        <v>3.1135</v>
      </c>
      <c r="C127" s="11">
        <v>24.908</v>
      </c>
    </row>
    <row r="128" spans="1:3" ht="18">
      <c r="A128" s="15">
        <v>1741</v>
      </c>
      <c r="B128" s="16">
        <v>3.1135</v>
      </c>
      <c r="C128" s="11">
        <v>24.908</v>
      </c>
    </row>
    <row r="129" spans="1:3" ht="18">
      <c r="A129" s="15">
        <v>1742</v>
      </c>
      <c r="B129" s="16">
        <v>3.1135</v>
      </c>
      <c r="C129" s="11">
        <v>24.908</v>
      </c>
    </row>
    <row r="130" spans="1:3" ht="18">
      <c r="A130" s="15">
        <v>1743</v>
      </c>
      <c r="B130" s="16">
        <v>3.1135</v>
      </c>
      <c r="C130" s="11">
        <v>24.908</v>
      </c>
    </row>
    <row r="131" spans="1:3" ht="18">
      <c r="A131" s="15">
        <v>1744</v>
      </c>
      <c r="B131" s="16">
        <v>3.1135</v>
      </c>
      <c r="C131" s="11">
        <v>24.908</v>
      </c>
    </row>
    <row r="132" spans="1:3" ht="18">
      <c r="A132" s="15">
        <v>1745</v>
      </c>
      <c r="B132" s="16">
        <v>3.1135</v>
      </c>
      <c r="C132" s="11">
        <v>24.908</v>
      </c>
    </row>
    <row r="133" spans="1:3" ht="18">
      <c r="A133" s="15">
        <v>1746</v>
      </c>
      <c r="B133" s="16">
        <v>3.1135</v>
      </c>
      <c r="C133" s="11">
        <v>24.908</v>
      </c>
    </row>
    <row r="134" spans="1:3" ht="18">
      <c r="A134" s="15">
        <v>1747</v>
      </c>
      <c r="B134" s="16">
        <v>3.1135</v>
      </c>
      <c r="C134" s="11">
        <v>24.908</v>
      </c>
    </row>
    <row r="135" spans="1:3" ht="18">
      <c r="A135" s="15">
        <v>1748</v>
      </c>
      <c r="B135" s="16">
        <v>3.1135</v>
      </c>
      <c r="C135" s="11">
        <v>24.908</v>
      </c>
    </row>
    <row r="136" spans="1:3" ht="18">
      <c r="A136" s="15">
        <v>1749</v>
      </c>
      <c r="B136" s="16">
        <v>3.1135</v>
      </c>
      <c r="C136" s="11">
        <v>24.908</v>
      </c>
    </row>
    <row r="137" spans="1:3" ht="18">
      <c r="A137" s="15">
        <v>1750</v>
      </c>
      <c r="B137" s="16">
        <v>3.1135</v>
      </c>
      <c r="C137" s="11">
        <v>24.908</v>
      </c>
    </row>
    <row r="138" spans="1:3" ht="18">
      <c r="A138" s="15">
        <v>1751</v>
      </c>
      <c r="B138" s="16">
        <v>3.1135</v>
      </c>
      <c r="C138" s="11">
        <v>24.908</v>
      </c>
    </row>
    <row r="139" spans="1:3" ht="18">
      <c r="A139" s="15">
        <v>1752</v>
      </c>
      <c r="B139" s="16">
        <v>3.1135</v>
      </c>
      <c r="C139" s="11">
        <v>24.908</v>
      </c>
    </row>
    <row r="140" spans="1:3" ht="18">
      <c r="A140" s="15">
        <v>1753</v>
      </c>
      <c r="B140" s="16">
        <v>3.1135</v>
      </c>
      <c r="C140" s="11">
        <v>24.908</v>
      </c>
    </row>
    <row r="141" spans="1:3" ht="18">
      <c r="A141" s="15">
        <v>1754</v>
      </c>
      <c r="B141" s="16">
        <v>3.1135</v>
      </c>
      <c r="C141" s="11">
        <v>24.908</v>
      </c>
    </row>
    <row r="142" spans="1:3" ht="18">
      <c r="A142" s="15">
        <v>1755</v>
      </c>
      <c r="B142" s="16">
        <v>3.1135</v>
      </c>
      <c r="C142" s="11">
        <v>24.908</v>
      </c>
    </row>
    <row r="143" spans="1:3" ht="18">
      <c r="A143" s="15">
        <v>1756</v>
      </c>
      <c r="B143" s="16">
        <v>3.1135</v>
      </c>
      <c r="C143" s="11">
        <v>24.908</v>
      </c>
    </row>
    <row r="144" spans="1:3" ht="18">
      <c r="A144" s="15">
        <v>1757</v>
      </c>
      <c r="B144" s="16">
        <v>3.1135</v>
      </c>
      <c r="C144" s="11">
        <v>24.908</v>
      </c>
    </row>
    <row r="145" spans="1:3" ht="18">
      <c r="A145" s="15">
        <v>1758</v>
      </c>
      <c r="B145" s="16">
        <v>3.1135</v>
      </c>
      <c r="C145" s="11">
        <v>24.908</v>
      </c>
    </row>
    <row r="146" spans="1:3" ht="18">
      <c r="A146" s="15">
        <v>1759</v>
      </c>
      <c r="B146" s="16">
        <v>3.1135</v>
      </c>
      <c r="C146" s="11">
        <v>24.908</v>
      </c>
    </row>
    <row r="147" spans="1:3" ht="18">
      <c r="A147" s="15">
        <v>1760</v>
      </c>
      <c r="B147" s="16">
        <v>3.1135</v>
      </c>
      <c r="C147" s="11">
        <v>24.908</v>
      </c>
    </row>
    <row r="148" spans="1:3" ht="18">
      <c r="A148" s="15">
        <v>1761</v>
      </c>
      <c r="B148" s="16">
        <v>3.1135</v>
      </c>
      <c r="C148" s="11">
        <v>24.908</v>
      </c>
    </row>
    <row r="149" spans="1:3" ht="18">
      <c r="A149" s="15">
        <v>1762</v>
      </c>
      <c r="B149" s="16">
        <v>3.1135</v>
      </c>
      <c r="C149" s="11">
        <v>24.908</v>
      </c>
    </row>
    <row r="150" spans="1:3" ht="18">
      <c r="A150" s="15">
        <v>1763</v>
      </c>
      <c r="B150" s="16">
        <v>3.1135</v>
      </c>
      <c r="C150" s="11">
        <v>24.908</v>
      </c>
    </row>
    <row r="151" spans="1:3" ht="18">
      <c r="A151" s="15">
        <v>1764</v>
      </c>
      <c r="B151" s="16">
        <v>3.1135</v>
      </c>
      <c r="C151" s="11">
        <v>24.908</v>
      </c>
    </row>
    <row r="152" spans="1:3" ht="18">
      <c r="A152" s="15">
        <v>1765</v>
      </c>
      <c r="B152" s="16">
        <v>3.1135</v>
      </c>
      <c r="C152" s="11">
        <v>24.908</v>
      </c>
    </row>
    <row r="153" spans="1:3" ht="18">
      <c r="A153" s="15">
        <v>1766</v>
      </c>
      <c r="B153" s="16">
        <v>3.1135</v>
      </c>
      <c r="C153" s="11">
        <v>24.908</v>
      </c>
    </row>
    <row r="154" spans="1:3" ht="18">
      <c r="A154" s="15">
        <v>1767</v>
      </c>
      <c r="B154" s="16">
        <v>3.1135</v>
      </c>
      <c r="C154" s="11">
        <v>24.908</v>
      </c>
    </row>
    <row r="155" spans="1:3" ht="18">
      <c r="A155" s="15">
        <v>1768</v>
      </c>
      <c r="B155" s="16">
        <v>3.1135</v>
      </c>
      <c r="C155" s="11">
        <v>24.908</v>
      </c>
    </row>
    <row r="156" spans="1:3" ht="18">
      <c r="A156" s="15">
        <v>1769</v>
      </c>
      <c r="B156" s="16">
        <v>3.1135</v>
      </c>
      <c r="C156" s="11">
        <v>24.908</v>
      </c>
    </row>
    <row r="157" spans="1:3" ht="18">
      <c r="A157" s="15">
        <v>1770</v>
      </c>
      <c r="B157" s="16">
        <v>3.1135</v>
      </c>
      <c r="C157" s="11">
        <v>24.908</v>
      </c>
    </row>
    <row r="158" spans="1:3" ht="18">
      <c r="A158" s="15">
        <v>1771</v>
      </c>
      <c r="B158" s="16">
        <v>3.1135</v>
      </c>
      <c r="C158" s="11">
        <v>24.908</v>
      </c>
    </row>
    <row r="159" spans="1:3" ht="18">
      <c r="A159" s="15">
        <v>1772</v>
      </c>
      <c r="B159" s="16">
        <v>3.054125</v>
      </c>
      <c r="C159" s="11">
        <v>24.433</v>
      </c>
    </row>
    <row r="160" spans="1:3" ht="18">
      <c r="A160" s="17">
        <v>1773</v>
      </c>
      <c r="B160" s="16">
        <v>3.054125</v>
      </c>
      <c r="C160" s="11">
        <v>24.433</v>
      </c>
    </row>
    <row r="161" spans="1:3" ht="18">
      <c r="A161" s="17">
        <v>1774</v>
      </c>
      <c r="B161" s="16">
        <v>3.054125</v>
      </c>
      <c r="C161" s="11">
        <v>24.433</v>
      </c>
    </row>
    <row r="162" spans="1:3" ht="18">
      <c r="A162" s="17">
        <v>1775</v>
      </c>
      <c r="B162" s="16">
        <v>3.054125</v>
      </c>
      <c r="C162" s="11">
        <v>24.433</v>
      </c>
    </row>
    <row r="163" spans="1:3" ht="18">
      <c r="A163" s="17">
        <v>1776</v>
      </c>
      <c r="B163" s="16">
        <v>3.054125</v>
      </c>
      <c r="C163" s="11">
        <v>24.433</v>
      </c>
    </row>
    <row r="164" spans="1:3" ht="18">
      <c r="A164" s="17">
        <v>1777</v>
      </c>
      <c r="B164" s="16">
        <v>3.054125</v>
      </c>
      <c r="C164" s="11">
        <v>24.433</v>
      </c>
    </row>
    <row r="165" spans="1:3" ht="18">
      <c r="A165" s="17">
        <v>1778</v>
      </c>
      <c r="B165" s="16">
        <v>3.054125</v>
      </c>
      <c r="C165" s="11">
        <v>24.433</v>
      </c>
    </row>
    <row r="166" spans="1:3" ht="18">
      <c r="A166" s="17">
        <v>1779</v>
      </c>
      <c r="B166" s="16">
        <v>3.054125</v>
      </c>
      <c r="C166" s="11">
        <v>24.433</v>
      </c>
    </row>
    <row r="167" spans="1:3" ht="18">
      <c r="A167" s="17">
        <v>1780</v>
      </c>
      <c r="B167" s="16">
        <v>3.054125</v>
      </c>
      <c r="C167" s="11">
        <v>24.433</v>
      </c>
    </row>
    <row r="168" spans="1:3" ht="18">
      <c r="A168" s="17">
        <v>1781</v>
      </c>
      <c r="B168" s="16">
        <v>3.054125</v>
      </c>
      <c r="C168" s="11">
        <v>24.433</v>
      </c>
    </row>
    <row r="169" spans="1:3" ht="18">
      <c r="A169" s="17">
        <v>1782</v>
      </c>
      <c r="B169" s="16">
        <v>3.054125</v>
      </c>
      <c r="C169" s="11">
        <v>24.433</v>
      </c>
    </row>
    <row r="170" spans="1:3" ht="18">
      <c r="A170" s="17">
        <v>1783</v>
      </c>
      <c r="B170" s="16">
        <v>3.054125</v>
      </c>
      <c r="C170" s="11">
        <v>24.433</v>
      </c>
    </row>
    <row r="171" spans="1:3" ht="18">
      <c r="A171" s="17">
        <v>1784</v>
      </c>
      <c r="B171" s="16">
        <v>3.054125</v>
      </c>
      <c r="C171" s="11">
        <v>24.433</v>
      </c>
    </row>
    <row r="172" spans="1:3" ht="18">
      <c r="A172" s="17">
        <v>1785</v>
      </c>
      <c r="B172" s="16">
        <v>3.054125</v>
      </c>
      <c r="C172" s="11">
        <v>24.433</v>
      </c>
    </row>
    <row r="173" spans="1:3" ht="18">
      <c r="A173" s="17">
        <v>1786</v>
      </c>
      <c r="B173" s="16">
        <v>3.054125</v>
      </c>
      <c r="C173" s="11">
        <v>24.433</v>
      </c>
    </row>
    <row r="174" spans="1:3" ht="18">
      <c r="A174" s="17">
        <v>1787</v>
      </c>
      <c r="B174" s="16">
        <v>3.030625</v>
      </c>
      <c r="C174" s="11">
        <v>24.245</v>
      </c>
    </row>
    <row r="175" spans="1:3" ht="18">
      <c r="A175" s="17">
        <v>1788</v>
      </c>
      <c r="B175" s="16">
        <v>3.030625</v>
      </c>
      <c r="C175" s="11">
        <v>24.245</v>
      </c>
    </row>
    <row r="176" spans="1:3" ht="18">
      <c r="A176" s="17">
        <v>1789</v>
      </c>
      <c r="B176" s="16">
        <v>3.030625</v>
      </c>
      <c r="C176" s="11">
        <v>24.245</v>
      </c>
    </row>
    <row r="177" spans="1:3" ht="18">
      <c r="A177" s="17">
        <v>1790</v>
      </c>
      <c r="B177" s="16">
        <v>3.030625</v>
      </c>
      <c r="C177" s="11">
        <v>24.245</v>
      </c>
    </row>
    <row r="178" spans="1:3" ht="18">
      <c r="A178" s="17">
        <v>1791</v>
      </c>
      <c r="B178" s="16">
        <v>3.030625</v>
      </c>
      <c r="C178" s="11">
        <v>24.245</v>
      </c>
    </row>
    <row r="179" spans="1:3" ht="18">
      <c r="A179" s="17">
        <v>1792</v>
      </c>
      <c r="B179" s="16">
        <v>3.030625</v>
      </c>
      <c r="C179" s="11">
        <v>24.245</v>
      </c>
    </row>
    <row r="180" spans="1:3" ht="18">
      <c r="A180" s="17">
        <v>1793</v>
      </c>
      <c r="B180" s="16">
        <v>3.030625</v>
      </c>
      <c r="C180" s="11">
        <v>24.245</v>
      </c>
    </row>
    <row r="181" spans="1:3" ht="18">
      <c r="A181" s="17">
        <v>1794</v>
      </c>
      <c r="B181" s="16">
        <v>3.030625</v>
      </c>
      <c r="C181" s="11">
        <v>24.245</v>
      </c>
    </row>
    <row r="182" spans="1:3" ht="18">
      <c r="A182" s="17">
        <v>1795</v>
      </c>
      <c r="B182" s="16">
        <v>3.030625</v>
      </c>
      <c r="C182" s="11">
        <v>24.245</v>
      </c>
    </row>
    <row r="183" spans="1:3" ht="18">
      <c r="A183" s="17">
        <v>1796</v>
      </c>
      <c r="B183" s="16">
        <v>3.030625</v>
      </c>
      <c r="C183" s="11">
        <v>24.245</v>
      </c>
    </row>
    <row r="184" spans="1:3" ht="18">
      <c r="A184" s="17">
        <v>1797</v>
      </c>
      <c r="B184" s="16">
        <v>3.030625</v>
      </c>
      <c r="C184" s="11">
        <v>24.245</v>
      </c>
    </row>
    <row r="185" spans="1:3" ht="18">
      <c r="A185" s="17">
        <v>1798</v>
      </c>
      <c r="B185" s="16">
        <v>3.030625</v>
      </c>
      <c r="C185" s="11">
        <v>24.245</v>
      </c>
    </row>
    <row r="186" spans="1:3" ht="18">
      <c r="A186" s="17">
        <v>1799</v>
      </c>
      <c r="B186" s="16">
        <v>3.030625</v>
      </c>
      <c r="C186" s="11">
        <v>24.245</v>
      </c>
    </row>
    <row r="187" spans="1:3" ht="18">
      <c r="A187" s="17">
        <v>1800</v>
      </c>
      <c r="B187" s="16">
        <v>3.030625</v>
      </c>
      <c r="C187" s="11">
        <v>24.245</v>
      </c>
    </row>
    <row r="188" spans="1:3" ht="18">
      <c r="A188" s="17">
        <v>1801</v>
      </c>
      <c r="B188" s="16">
        <v>3.030625</v>
      </c>
      <c r="C188" s="11">
        <v>24.245</v>
      </c>
    </row>
    <row r="189" spans="1:3" ht="18">
      <c r="A189" s="17">
        <v>1802</v>
      </c>
      <c r="B189" s="16">
        <v>3.030625</v>
      </c>
      <c r="C189" s="11">
        <v>24.245</v>
      </c>
    </row>
    <row r="190" spans="1:3" ht="18">
      <c r="A190" s="17">
        <v>1803</v>
      </c>
      <c r="B190" s="16">
        <v>3.030625</v>
      </c>
      <c r="C190" s="11">
        <v>24.245</v>
      </c>
    </row>
    <row r="191" spans="1:3" ht="18">
      <c r="A191" s="17">
        <v>1804</v>
      </c>
      <c r="B191" s="16">
        <v>3.030625</v>
      </c>
      <c r="C191" s="11">
        <v>24.245</v>
      </c>
    </row>
    <row r="192" spans="1:3" ht="18">
      <c r="A192" s="17">
        <v>1805</v>
      </c>
      <c r="B192" s="16">
        <v>3.030625</v>
      </c>
      <c r="C192" s="11">
        <v>24.245</v>
      </c>
    </row>
    <row r="193" spans="1:3" ht="18">
      <c r="A193" s="17">
        <v>1806</v>
      </c>
      <c r="B193" s="16">
        <v>3.030625</v>
      </c>
      <c r="C193" s="11">
        <v>24.245</v>
      </c>
    </row>
    <row r="194" spans="1:3" ht="18">
      <c r="A194" s="17">
        <v>1807</v>
      </c>
      <c r="B194" s="16">
        <v>3.030625</v>
      </c>
      <c r="C194" s="11">
        <v>24.245</v>
      </c>
    </row>
    <row r="195" spans="1:3" ht="18">
      <c r="A195" s="17">
        <v>1808</v>
      </c>
      <c r="B195" s="16">
        <v>3.030625</v>
      </c>
      <c r="C195" s="11">
        <v>24.245</v>
      </c>
    </row>
    <row r="196" spans="1:3" ht="18">
      <c r="A196" s="17">
        <v>1809</v>
      </c>
      <c r="B196" s="16">
        <v>3.030625</v>
      </c>
      <c r="C196" s="11">
        <v>24.245</v>
      </c>
    </row>
    <row r="197" spans="1:3" ht="18">
      <c r="A197" s="17">
        <f aca="true" t="shared" si="0" ref="A197:A212">A196+1</f>
        <v>1810</v>
      </c>
      <c r="B197" s="16">
        <v>3.030625</v>
      </c>
      <c r="C197" s="11">
        <v>24.245</v>
      </c>
    </row>
    <row r="198" spans="1:3" ht="18">
      <c r="A198" s="17">
        <f t="shared" si="0"/>
        <v>1811</v>
      </c>
      <c r="B198" s="16">
        <v>3.030625</v>
      </c>
      <c r="C198" s="11">
        <v>24.245</v>
      </c>
    </row>
    <row r="199" spans="1:3" ht="18">
      <c r="A199" s="17">
        <f t="shared" si="0"/>
        <v>1812</v>
      </c>
      <c r="B199" s="16">
        <v>3.030625</v>
      </c>
      <c r="C199" s="11">
        <v>24.245</v>
      </c>
    </row>
    <row r="200" spans="1:3" ht="18">
      <c r="A200" s="17">
        <f t="shared" si="0"/>
        <v>1813</v>
      </c>
      <c r="B200" s="16">
        <v>3.030625</v>
      </c>
      <c r="C200" s="11">
        <v>24.245</v>
      </c>
    </row>
    <row r="201" spans="1:3" ht="18">
      <c r="A201" s="17">
        <f t="shared" si="0"/>
        <v>1814</v>
      </c>
      <c r="B201" s="16">
        <v>3.030625</v>
      </c>
      <c r="C201" s="11">
        <v>24.245</v>
      </c>
    </row>
    <row r="202" spans="1:3" ht="18">
      <c r="A202" s="17">
        <f t="shared" si="0"/>
        <v>1815</v>
      </c>
      <c r="B202" s="16">
        <v>3.030625</v>
      </c>
      <c r="C202" s="11">
        <v>24.245</v>
      </c>
    </row>
    <row r="203" spans="1:3" ht="18">
      <c r="A203" s="17">
        <f t="shared" si="0"/>
        <v>1816</v>
      </c>
      <c r="B203" s="16">
        <v>3.030625</v>
      </c>
      <c r="C203" s="11">
        <v>24.245</v>
      </c>
    </row>
    <row r="204" spans="1:3" ht="18">
      <c r="A204" s="17">
        <f t="shared" si="0"/>
        <v>1817</v>
      </c>
      <c r="B204" s="16">
        <v>3.030625</v>
      </c>
      <c r="C204" s="11">
        <v>24.245</v>
      </c>
    </row>
    <row r="205" spans="1:3" ht="18">
      <c r="A205" s="17">
        <f t="shared" si="0"/>
        <v>1818</v>
      </c>
      <c r="B205" s="16">
        <v>3.030625</v>
      </c>
      <c r="C205" s="11">
        <v>24.245</v>
      </c>
    </row>
    <row r="206" spans="1:3" ht="18">
      <c r="A206" s="17">
        <f t="shared" si="0"/>
        <v>1819</v>
      </c>
      <c r="B206" s="16">
        <v>3.030625</v>
      </c>
      <c r="C206" s="11">
        <v>24.245</v>
      </c>
    </row>
    <row r="207" spans="1:3" ht="18">
      <c r="A207" s="17">
        <f t="shared" si="0"/>
        <v>1820</v>
      </c>
      <c r="B207" s="16">
        <v>3.030625</v>
      </c>
      <c r="C207" s="11">
        <v>24.245</v>
      </c>
    </row>
    <row r="208" spans="1:3" ht="18">
      <c r="A208" s="17">
        <f t="shared" si="0"/>
        <v>1821</v>
      </c>
      <c r="B208" s="16">
        <v>3.030625</v>
      </c>
      <c r="C208" s="11">
        <v>24.245</v>
      </c>
    </row>
    <row r="209" spans="1:3" ht="18">
      <c r="A209" s="17">
        <f t="shared" si="0"/>
        <v>1822</v>
      </c>
      <c r="B209" s="16">
        <v>3.030625</v>
      </c>
      <c r="C209" s="11">
        <v>24.245</v>
      </c>
    </row>
    <row r="210" spans="1:3" ht="18">
      <c r="A210" s="17">
        <f t="shared" si="0"/>
        <v>1823</v>
      </c>
      <c r="B210" s="16">
        <v>3.030625</v>
      </c>
      <c r="C210" s="11">
        <v>24.245</v>
      </c>
    </row>
    <row r="211" spans="1:3" ht="18">
      <c r="A211" s="17">
        <f t="shared" si="0"/>
        <v>1824</v>
      </c>
      <c r="B211" s="16">
        <v>3.030625</v>
      </c>
      <c r="C211" s="11">
        <v>24.245</v>
      </c>
    </row>
    <row r="212" spans="1:3" ht="18">
      <c r="A212" s="17">
        <f t="shared" si="0"/>
        <v>1825</v>
      </c>
      <c r="B212" s="16">
        <v>3.030625</v>
      </c>
      <c r="C212" s="11">
        <v>24.245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33" sqref="B33"/>
    </sheetView>
  </sheetViews>
  <sheetFormatPr defaultColWidth="9.140625" defaultRowHeight="12.75"/>
  <cols>
    <col min="1" max="1" width="20.140625" style="3" customWidth="1"/>
    <col min="2" max="2" width="16.28125" style="3" customWidth="1"/>
    <col min="3" max="3" width="9.140625" style="3" customWidth="1"/>
    <col min="4" max="4" width="17.421875" style="3" customWidth="1"/>
    <col min="5" max="16384" width="9.140625" style="3" customWidth="1"/>
  </cols>
  <sheetData>
    <row r="1" spans="1:2" ht="18">
      <c r="A1" s="24" t="s">
        <v>67</v>
      </c>
      <c r="B1" s="25" t="s">
        <v>69</v>
      </c>
    </row>
    <row r="2" spans="1:2" ht="18">
      <c r="A2" s="26" t="s">
        <v>68</v>
      </c>
      <c r="B2" s="27"/>
    </row>
    <row r="3" ht="16.5">
      <c r="A3" s="3" t="s">
        <v>1</v>
      </c>
    </row>
    <row r="4" ht="17.25">
      <c r="A4" s="4" t="s">
        <v>53</v>
      </c>
    </row>
    <row r="6" ht="16.5">
      <c r="A6" s="3" t="s">
        <v>71</v>
      </c>
    </row>
    <row r="8" spans="1:4" ht="17.25" thickBot="1">
      <c r="A8" s="5" t="s">
        <v>2</v>
      </c>
      <c r="B8" s="5" t="s">
        <v>3</v>
      </c>
      <c r="C8" s="5"/>
      <c r="D8" s="5" t="s">
        <v>4</v>
      </c>
    </row>
    <row r="9" ht="18" thickTop="1">
      <c r="A9" s="4" t="s">
        <v>5</v>
      </c>
    </row>
    <row r="10" spans="1:4" ht="16.5">
      <c r="A10" s="3" t="s">
        <v>6</v>
      </c>
      <c r="B10" s="3" t="s">
        <v>30</v>
      </c>
      <c r="D10" s="3" t="s">
        <v>30</v>
      </c>
    </row>
    <row r="11" spans="1:2" ht="16.5">
      <c r="A11" s="3" t="s">
        <v>7</v>
      </c>
      <c r="B11" s="3" t="s">
        <v>31</v>
      </c>
    </row>
    <row r="12" spans="1:4" ht="16.5">
      <c r="A12" s="3" t="s">
        <v>8</v>
      </c>
      <c r="B12" s="3" t="s">
        <v>32</v>
      </c>
      <c r="D12" s="3" t="s">
        <v>41</v>
      </c>
    </row>
    <row r="13" spans="1:4" ht="16.5">
      <c r="A13" s="3" t="s">
        <v>9</v>
      </c>
      <c r="B13" s="3" t="s">
        <v>33</v>
      </c>
      <c r="D13" s="3" t="s">
        <v>42</v>
      </c>
    </row>
    <row r="14" spans="1:2" ht="16.5">
      <c r="A14" s="3" t="s">
        <v>10</v>
      </c>
      <c r="B14" s="3" t="s">
        <v>34</v>
      </c>
    </row>
    <row r="15" spans="1:2" ht="16.5">
      <c r="A15" s="3" t="s">
        <v>11</v>
      </c>
      <c r="B15" s="3" t="s">
        <v>35</v>
      </c>
    </row>
    <row r="16" spans="1:2" ht="16.5">
      <c r="A16" s="3" t="s">
        <v>12</v>
      </c>
      <c r="B16" s="3" t="s">
        <v>36</v>
      </c>
    </row>
    <row r="17" spans="1:4" ht="16.5">
      <c r="A17" s="3" t="s">
        <v>13</v>
      </c>
      <c r="B17" s="3" t="s">
        <v>37</v>
      </c>
      <c r="D17" s="3" t="s">
        <v>43</v>
      </c>
    </row>
    <row r="18" spans="1:4" ht="16.5">
      <c r="A18" s="3" t="s">
        <v>14</v>
      </c>
      <c r="B18" s="3" t="s">
        <v>38</v>
      </c>
      <c r="D18" s="3" t="s">
        <v>44</v>
      </c>
    </row>
    <row r="19" spans="1:4" ht="16.5">
      <c r="A19" s="3" t="s">
        <v>15</v>
      </c>
      <c r="B19" s="3" t="s">
        <v>34</v>
      </c>
      <c r="D19" s="3" t="s">
        <v>35</v>
      </c>
    </row>
    <row r="20" spans="1:4" ht="16.5">
      <c r="A20" s="3" t="s">
        <v>16</v>
      </c>
      <c r="B20" s="3" t="s">
        <v>39</v>
      </c>
      <c r="D20" s="3" t="s">
        <v>33</v>
      </c>
    </row>
    <row r="21" spans="1:2" ht="16.5">
      <c r="A21" s="3" t="s">
        <v>17</v>
      </c>
      <c r="B21" s="3" t="s">
        <v>40</v>
      </c>
    </row>
    <row r="23" ht="17.25">
      <c r="A23" s="4" t="s">
        <v>18</v>
      </c>
    </row>
    <row r="24" spans="1:4" ht="16.5">
      <c r="A24" s="3" t="s">
        <v>19</v>
      </c>
      <c r="B24" s="3" t="s">
        <v>47</v>
      </c>
      <c r="D24" s="3" t="s">
        <v>45</v>
      </c>
    </row>
    <row r="25" spans="1:2" ht="16.5">
      <c r="A25" s="3" t="s">
        <v>20</v>
      </c>
      <c r="B25" s="3" t="s">
        <v>45</v>
      </c>
    </row>
    <row r="26" spans="1:2" ht="16.5">
      <c r="A26" s="3" t="s">
        <v>21</v>
      </c>
      <c r="B26" s="3" t="s">
        <v>45</v>
      </c>
    </row>
    <row r="27" spans="1:4" ht="16.5">
      <c r="A27" s="3" t="s">
        <v>22</v>
      </c>
      <c r="B27" s="3" t="s">
        <v>45</v>
      </c>
      <c r="D27" s="3" t="s">
        <v>46</v>
      </c>
    </row>
    <row r="28" spans="1:4" ht="16.5">
      <c r="A28" s="3" t="s">
        <v>23</v>
      </c>
      <c r="D28" s="3" t="s">
        <v>45</v>
      </c>
    </row>
    <row r="30" ht="17.25">
      <c r="A30" s="4" t="s">
        <v>24</v>
      </c>
    </row>
    <row r="31" spans="1:4" ht="16.5">
      <c r="A31" s="3" t="s">
        <v>25</v>
      </c>
      <c r="D31" s="3" t="s">
        <v>30</v>
      </c>
    </row>
    <row r="32" spans="1:4" ht="16.5">
      <c r="A32" s="3" t="s">
        <v>26</v>
      </c>
      <c r="B32" s="3" t="s">
        <v>48</v>
      </c>
      <c r="D32" s="3" t="s">
        <v>52</v>
      </c>
    </row>
    <row r="33" spans="1:4" ht="16.5">
      <c r="A33" s="3" t="s">
        <v>27</v>
      </c>
      <c r="B33" s="3" t="s">
        <v>49</v>
      </c>
      <c r="D33" s="3" t="s">
        <v>49</v>
      </c>
    </row>
    <row r="34" spans="1:2" ht="16.5">
      <c r="A34" s="3" t="s">
        <v>28</v>
      </c>
      <c r="B34" s="3" t="s">
        <v>50</v>
      </c>
    </row>
    <row r="35" spans="1:2" ht="16.5">
      <c r="A35" s="3" t="s">
        <v>29</v>
      </c>
      <c r="B35" s="3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7">
      <selection activeCell="D43" sqref="D43"/>
    </sheetView>
  </sheetViews>
  <sheetFormatPr defaultColWidth="9.140625" defaultRowHeight="12.75"/>
  <cols>
    <col min="1" max="1" width="20.00390625" style="3" customWidth="1"/>
    <col min="2" max="16384" width="9.140625" style="3" customWidth="1"/>
  </cols>
  <sheetData>
    <row r="1" spans="1:2" ht="17.25">
      <c r="A1" s="22" t="s">
        <v>67</v>
      </c>
      <c r="B1" s="8" t="s">
        <v>55</v>
      </c>
    </row>
    <row r="2" spans="1:2" ht="16.5">
      <c r="A2" s="23" t="s">
        <v>68</v>
      </c>
      <c r="B2" s="3" t="s">
        <v>56</v>
      </c>
    </row>
    <row r="4" spans="2:10" ht="16.5">
      <c r="B4" s="3" t="s">
        <v>3</v>
      </c>
      <c r="J4" s="3" t="s">
        <v>4</v>
      </c>
    </row>
    <row r="5" spans="1:16" ht="17.25" thickBot="1">
      <c r="A5" s="5" t="s">
        <v>2</v>
      </c>
      <c r="B5" s="6">
        <v>1680</v>
      </c>
      <c r="C5" s="6">
        <v>1720</v>
      </c>
      <c r="D5" s="6">
        <v>1740</v>
      </c>
      <c r="E5" s="6">
        <v>1760</v>
      </c>
      <c r="F5" s="6">
        <v>1780</v>
      </c>
      <c r="G5" s="6">
        <v>1800</v>
      </c>
      <c r="H5" s="6">
        <v>1820</v>
      </c>
      <c r="J5" s="6">
        <v>1680</v>
      </c>
      <c r="K5" s="6">
        <v>1720</v>
      </c>
      <c r="L5" s="6">
        <v>1740</v>
      </c>
      <c r="M5" s="6">
        <v>1760</v>
      </c>
      <c r="N5" s="6">
        <v>1780</v>
      </c>
      <c r="O5" s="6">
        <v>1800</v>
      </c>
      <c r="P5" s="6">
        <v>1820</v>
      </c>
    </row>
    <row r="6" ht="18" thickTop="1">
      <c r="A6" s="4" t="s">
        <v>5</v>
      </c>
    </row>
    <row r="7" spans="1:16" ht="16.5">
      <c r="A7" s="3" t="s">
        <v>6</v>
      </c>
      <c r="B7" s="7">
        <v>2.5</v>
      </c>
      <c r="C7" s="7">
        <v>3</v>
      </c>
      <c r="D7" s="7">
        <v>2.8</v>
      </c>
      <c r="E7" s="7">
        <v>2.5</v>
      </c>
      <c r="F7" s="7">
        <v>2</v>
      </c>
      <c r="G7" s="7">
        <v>2</v>
      </c>
      <c r="H7" s="7">
        <v>1.8</v>
      </c>
      <c r="I7" s="7"/>
      <c r="J7" s="7">
        <v>2.5</v>
      </c>
      <c r="K7" s="7">
        <v>3</v>
      </c>
      <c r="L7" s="7">
        <v>2.8</v>
      </c>
      <c r="M7" s="7">
        <v>2.5</v>
      </c>
      <c r="N7" s="7">
        <v>2</v>
      </c>
      <c r="O7" s="7">
        <v>2</v>
      </c>
      <c r="P7" s="7">
        <v>1.8</v>
      </c>
    </row>
    <row r="8" spans="1:16" ht="16.5">
      <c r="A8" s="3" t="s">
        <v>7</v>
      </c>
      <c r="B8" s="7">
        <v>5</v>
      </c>
      <c r="C8" s="7">
        <v>7</v>
      </c>
      <c r="D8" s="7">
        <v>6</v>
      </c>
      <c r="E8" s="7">
        <v>8</v>
      </c>
      <c r="F8" s="7">
        <v>4.5</v>
      </c>
      <c r="G8" s="7">
        <v>4.5</v>
      </c>
      <c r="H8" s="7">
        <v>5.5</v>
      </c>
      <c r="I8" s="7"/>
      <c r="J8" s="7"/>
      <c r="K8" s="7"/>
      <c r="L8" s="7"/>
      <c r="M8" s="7"/>
      <c r="N8" s="7"/>
      <c r="O8" s="7"/>
      <c r="P8" s="7"/>
    </row>
    <row r="9" spans="1:16" ht="16.5">
      <c r="A9" s="3" t="s">
        <v>8</v>
      </c>
      <c r="B9" s="7">
        <v>5</v>
      </c>
      <c r="C9" s="7">
        <v>5</v>
      </c>
      <c r="D9" s="7">
        <v>5</v>
      </c>
      <c r="E9" s="7">
        <v>5</v>
      </c>
      <c r="F9" s="7">
        <v>5</v>
      </c>
      <c r="G9" s="7">
        <v>5</v>
      </c>
      <c r="H9" s="7">
        <v>4</v>
      </c>
      <c r="I9" s="7"/>
      <c r="J9" s="7"/>
      <c r="K9" s="7"/>
      <c r="L9" s="7"/>
      <c r="M9" s="7"/>
      <c r="N9" s="7"/>
      <c r="O9" s="7"/>
      <c r="P9" s="7"/>
    </row>
    <row r="10" spans="1:16" ht="16.5">
      <c r="A10" s="3" t="s">
        <v>9</v>
      </c>
      <c r="B10" s="7">
        <v>10</v>
      </c>
      <c r="C10" s="7">
        <v>8</v>
      </c>
      <c r="D10" s="7">
        <v>7.8</v>
      </c>
      <c r="E10" s="7">
        <v>7.6</v>
      </c>
      <c r="F10" s="7">
        <v>10</v>
      </c>
      <c r="G10" s="7">
        <v>7</v>
      </c>
      <c r="H10" s="7">
        <v>8</v>
      </c>
      <c r="I10" s="7"/>
      <c r="J10" s="7">
        <v>75</v>
      </c>
      <c r="K10" s="7">
        <v>60</v>
      </c>
      <c r="L10" s="7">
        <v>58.5</v>
      </c>
      <c r="M10" s="7">
        <v>57</v>
      </c>
      <c r="N10" s="7">
        <v>75</v>
      </c>
      <c r="O10" s="7">
        <v>52.5</v>
      </c>
      <c r="P10" s="7">
        <v>60</v>
      </c>
    </row>
    <row r="11" spans="1:16" ht="16.5">
      <c r="A11" s="3" t="s">
        <v>10</v>
      </c>
      <c r="B11" s="7">
        <v>10</v>
      </c>
      <c r="C11" s="7">
        <v>16</v>
      </c>
      <c r="D11" s="7">
        <v>8</v>
      </c>
      <c r="E11" s="7">
        <v>9</v>
      </c>
      <c r="F11" s="7">
        <v>6</v>
      </c>
      <c r="G11" s="7">
        <v>6</v>
      </c>
      <c r="H11" s="7">
        <v>6</v>
      </c>
      <c r="I11" s="7"/>
      <c r="J11" s="7"/>
      <c r="K11" s="7"/>
      <c r="L11" s="7"/>
      <c r="M11" s="7"/>
      <c r="N11" s="7"/>
      <c r="O11" s="7"/>
      <c r="P11" s="7"/>
    </row>
    <row r="12" spans="1:16" ht="16.5">
      <c r="A12" s="3" t="s">
        <v>11</v>
      </c>
      <c r="B12" s="7">
        <v>5.5</v>
      </c>
      <c r="C12" s="7">
        <v>6</v>
      </c>
      <c r="D12" s="7">
        <v>8</v>
      </c>
      <c r="E12" s="7">
        <v>4.5</v>
      </c>
      <c r="F12" s="7">
        <v>3</v>
      </c>
      <c r="G12" s="7">
        <v>3</v>
      </c>
      <c r="H12" s="7">
        <v>6</v>
      </c>
      <c r="I12" s="7"/>
      <c r="J12" s="7"/>
      <c r="K12" s="7"/>
      <c r="L12" s="7"/>
      <c r="M12" s="7"/>
      <c r="N12" s="7"/>
      <c r="O12" s="7"/>
      <c r="P12" s="7"/>
    </row>
    <row r="13" spans="1:16" ht="16.5">
      <c r="A13" s="3" t="s">
        <v>12</v>
      </c>
      <c r="B13" s="7">
        <v>0.9</v>
      </c>
      <c r="C13" s="7">
        <v>1</v>
      </c>
      <c r="D13" s="7">
        <v>1.8</v>
      </c>
      <c r="E13" s="7">
        <v>0.8</v>
      </c>
      <c r="F13" s="7">
        <v>0.5</v>
      </c>
      <c r="G13" s="7">
        <v>0.4</v>
      </c>
      <c r="H13" s="7">
        <v>0.2</v>
      </c>
      <c r="I13" s="7"/>
      <c r="J13" s="7"/>
      <c r="K13" s="7"/>
      <c r="L13" s="7"/>
      <c r="M13" s="7"/>
      <c r="N13" s="7"/>
      <c r="O13" s="7"/>
      <c r="P13" s="7"/>
    </row>
    <row r="14" spans="1:16" ht="16.5">
      <c r="A14" s="3" t="s">
        <v>13</v>
      </c>
      <c r="B14" s="7">
        <v>6</v>
      </c>
      <c r="C14" s="7">
        <v>24</v>
      </c>
      <c r="D14" s="7">
        <v>7.5</v>
      </c>
      <c r="E14" s="7">
        <v>10.5</v>
      </c>
      <c r="F14" s="7">
        <v>18</v>
      </c>
      <c r="G14" s="7">
        <v>15</v>
      </c>
      <c r="H14" s="7">
        <v>13.5</v>
      </c>
      <c r="I14" s="7"/>
      <c r="J14" s="7">
        <v>10</v>
      </c>
      <c r="K14" s="7">
        <v>40</v>
      </c>
      <c r="L14" s="7">
        <v>12.5</v>
      </c>
      <c r="M14" s="7">
        <v>17.5</v>
      </c>
      <c r="N14" s="7">
        <v>30</v>
      </c>
      <c r="O14" s="7">
        <v>25</v>
      </c>
      <c r="P14" s="7">
        <v>22.5</v>
      </c>
    </row>
    <row r="15" spans="1:16" ht="16.5">
      <c r="A15" s="3" t="s">
        <v>14</v>
      </c>
      <c r="B15" s="7">
        <v>4</v>
      </c>
      <c r="C15" s="7">
        <v>2.5</v>
      </c>
      <c r="D15" s="7">
        <v>4</v>
      </c>
      <c r="E15" s="7">
        <v>4</v>
      </c>
      <c r="F15" s="7">
        <v>2.5</v>
      </c>
      <c r="G15" s="7">
        <v>2</v>
      </c>
      <c r="H15" s="7">
        <v>2</v>
      </c>
      <c r="I15" s="7"/>
      <c r="J15" s="7">
        <v>2.4</v>
      </c>
      <c r="K15" s="7">
        <v>1.5</v>
      </c>
      <c r="L15" s="7">
        <v>2.4</v>
      </c>
      <c r="M15" s="7">
        <v>2.4</v>
      </c>
      <c r="N15" s="7">
        <v>1.5</v>
      </c>
      <c r="O15" s="7">
        <v>1.2</v>
      </c>
      <c r="P15" s="7">
        <v>1.2</v>
      </c>
    </row>
    <row r="16" spans="1:16" ht="16.5">
      <c r="A16" s="3" t="s">
        <v>15</v>
      </c>
      <c r="B16" s="7">
        <v>11.4</v>
      </c>
      <c r="C16" s="7">
        <v>14</v>
      </c>
      <c r="D16" s="7">
        <v>13</v>
      </c>
      <c r="E16" s="7">
        <v>11</v>
      </c>
      <c r="F16" s="7">
        <v>7</v>
      </c>
      <c r="G16" s="7">
        <v>8</v>
      </c>
      <c r="H16" s="7">
        <v>7</v>
      </c>
      <c r="I16" s="7"/>
      <c r="J16" s="7">
        <v>2.9</v>
      </c>
      <c r="K16" s="7">
        <v>3.5</v>
      </c>
      <c r="L16" s="7">
        <v>3.3</v>
      </c>
      <c r="M16" s="7">
        <v>2.8</v>
      </c>
      <c r="N16" s="7">
        <v>1.8</v>
      </c>
      <c r="O16" s="7">
        <v>2</v>
      </c>
      <c r="P16" s="7">
        <v>1.8</v>
      </c>
    </row>
    <row r="17" spans="1:16" ht="16.5">
      <c r="A17" s="3" t="s">
        <v>16</v>
      </c>
      <c r="B17" s="7">
        <v>40</v>
      </c>
      <c r="C17" s="7">
        <v>100</v>
      </c>
      <c r="D17" s="7">
        <v>40</v>
      </c>
      <c r="E17" s="7">
        <v>40</v>
      </c>
      <c r="F17" s="7">
        <v>70</v>
      </c>
      <c r="G17" s="7">
        <v>55.5</v>
      </c>
      <c r="H17" s="7">
        <v>55</v>
      </c>
      <c r="I17" s="7"/>
      <c r="J17" s="7">
        <v>12</v>
      </c>
      <c r="K17" s="7">
        <v>30</v>
      </c>
      <c r="L17" s="7">
        <v>12</v>
      </c>
      <c r="M17" s="7">
        <v>12</v>
      </c>
      <c r="N17" s="7">
        <v>21</v>
      </c>
      <c r="O17" s="7">
        <v>16.5</v>
      </c>
      <c r="P17" s="7">
        <v>16.5</v>
      </c>
    </row>
    <row r="18" spans="1:16" ht="16.5">
      <c r="A18" s="3" t="s">
        <v>17</v>
      </c>
      <c r="B18" s="7">
        <v>23</v>
      </c>
      <c r="C18" s="7">
        <v>30</v>
      </c>
      <c r="D18" s="7">
        <v>25</v>
      </c>
      <c r="E18" s="7">
        <v>40</v>
      </c>
      <c r="F18" s="7">
        <v>50</v>
      </c>
      <c r="G18" s="7">
        <v>40</v>
      </c>
      <c r="H18" s="7">
        <v>35</v>
      </c>
      <c r="I18" s="7"/>
      <c r="J18" s="7">
        <v>1.5</v>
      </c>
      <c r="K18" s="7">
        <v>1.5</v>
      </c>
      <c r="L18" s="7">
        <v>1.5</v>
      </c>
      <c r="M18" s="7">
        <v>1.5</v>
      </c>
      <c r="N18" s="7">
        <v>1.5</v>
      </c>
      <c r="O18" s="7">
        <v>1.5</v>
      </c>
      <c r="P18" s="7">
        <v>1.2</v>
      </c>
    </row>
    <row r="19" spans="2:16" ht="16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7.25">
      <c r="A20" s="4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6.5">
      <c r="A21" s="3" t="s">
        <v>19</v>
      </c>
      <c r="B21" s="7">
        <v>8</v>
      </c>
      <c r="C21" s="7">
        <v>5</v>
      </c>
      <c r="D21" s="7">
        <v>4</v>
      </c>
      <c r="E21" s="7">
        <v>3</v>
      </c>
      <c r="F21" s="7">
        <v>8</v>
      </c>
      <c r="G21" s="7">
        <v>3</v>
      </c>
      <c r="H21" s="7">
        <v>1</v>
      </c>
      <c r="I21" s="7"/>
      <c r="J21" s="7">
        <v>4</v>
      </c>
      <c r="K21" s="7">
        <v>2.5</v>
      </c>
      <c r="L21" s="7">
        <v>2</v>
      </c>
      <c r="M21" s="7">
        <v>1.5</v>
      </c>
      <c r="N21" s="7">
        <v>4</v>
      </c>
      <c r="O21" s="7">
        <v>1.5</v>
      </c>
      <c r="P21" s="7">
        <v>0.5</v>
      </c>
    </row>
    <row r="22" spans="1:16" ht="16.5">
      <c r="A22" s="3" t="s">
        <v>20</v>
      </c>
      <c r="B22" s="7">
        <v>20</v>
      </c>
      <c r="C22" s="7">
        <v>15</v>
      </c>
      <c r="D22" s="7">
        <v>16.5</v>
      </c>
      <c r="E22" s="7">
        <v>12.5</v>
      </c>
      <c r="F22" s="7">
        <v>12.5</v>
      </c>
      <c r="G22" s="7">
        <v>25</v>
      </c>
      <c r="H22" s="7">
        <v>15</v>
      </c>
      <c r="I22" s="7"/>
      <c r="J22" s="7"/>
      <c r="K22" s="7"/>
      <c r="L22" s="7"/>
      <c r="M22" s="7"/>
      <c r="N22" s="7"/>
      <c r="O22" s="7"/>
      <c r="P22" s="7"/>
    </row>
    <row r="23" spans="1:16" ht="16.5">
      <c r="A23" s="3" t="s">
        <v>21</v>
      </c>
      <c r="B23" s="7">
        <v>6.5</v>
      </c>
      <c r="C23" s="7">
        <v>6.5</v>
      </c>
      <c r="D23" s="7">
        <v>6.5</v>
      </c>
      <c r="E23" s="7">
        <v>2.5</v>
      </c>
      <c r="F23" s="7">
        <v>3</v>
      </c>
      <c r="G23" s="7">
        <v>4.5</v>
      </c>
      <c r="H23" s="7">
        <v>2</v>
      </c>
      <c r="I23" s="7"/>
      <c r="J23" s="7"/>
      <c r="K23" s="7"/>
      <c r="L23" s="7"/>
      <c r="M23" s="7"/>
      <c r="N23" s="7"/>
      <c r="O23" s="7"/>
      <c r="P23" s="7"/>
    </row>
    <row r="24" spans="1:16" ht="16.5">
      <c r="A24" s="3" t="s">
        <v>22</v>
      </c>
      <c r="B24" s="7">
        <v>2</v>
      </c>
      <c r="C24" s="7">
        <v>1.8</v>
      </c>
      <c r="D24" s="7">
        <v>1.5</v>
      </c>
      <c r="E24" s="7">
        <v>1.5</v>
      </c>
      <c r="F24" s="7">
        <v>5</v>
      </c>
      <c r="G24" s="7">
        <v>0.5</v>
      </c>
      <c r="H24" s="7">
        <v>5.5</v>
      </c>
      <c r="I24" s="7"/>
      <c r="J24" s="7">
        <v>0.8</v>
      </c>
      <c r="K24" s="7">
        <v>0.7</v>
      </c>
      <c r="L24" s="7">
        <v>0.6</v>
      </c>
      <c r="M24" s="7">
        <v>0.6</v>
      </c>
      <c r="N24" s="7">
        <v>2</v>
      </c>
      <c r="O24" s="7">
        <v>0.2</v>
      </c>
      <c r="P24" s="7">
        <v>2.2</v>
      </c>
    </row>
    <row r="25" spans="1:16" ht="16.5">
      <c r="A25" s="3" t="s">
        <v>23</v>
      </c>
      <c r="B25" s="7"/>
      <c r="C25" s="7"/>
      <c r="D25" s="7"/>
      <c r="E25" s="7"/>
      <c r="F25" s="7"/>
      <c r="G25" s="7"/>
      <c r="H25" s="7"/>
      <c r="I25" s="7"/>
      <c r="J25" s="7">
        <v>3.5</v>
      </c>
      <c r="K25" s="7">
        <v>2</v>
      </c>
      <c r="L25" s="7">
        <v>1.5</v>
      </c>
      <c r="M25" s="7">
        <v>1.5</v>
      </c>
      <c r="N25" s="7">
        <v>2</v>
      </c>
      <c r="O25" s="7">
        <v>1.5</v>
      </c>
      <c r="P25" s="7">
        <v>1.5</v>
      </c>
    </row>
    <row r="26" spans="2:16" ht="16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7.25">
      <c r="A27" s="4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6.5">
      <c r="A28" s="3" t="s">
        <v>25</v>
      </c>
      <c r="B28" s="7"/>
      <c r="C28" s="7"/>
      <c r="D28" s="7"/>
      <c r="E28" s="7"/>
      <c r="F28" s="7"/>
      <c r="G28" s="7"/>
      <c r="H28" s="7"/>
      <c r="I28" s="7"/>
      <c r="J28" s="7">
        <v>5</v>
      </c>
      <c r="K28" s="7">
        <v>2.5</v>
      </c>
      <c r="L28" s="7">
        <v>7</v>
      </c>
      <c r="M28" s="7">
        <v>6.5</v>
      </c>
      <c r="N28" s="7">
        <v>6</v>
      </c>
      <c r="O28" s="7">
        <v>7</v>
      </c>
      <c r="P28" s="7">
        <v>6</v>
      </c>
    </row>
    <row r="29" spans="1:16" ht="16.5">
      <c r="A29" s="3" t="s">
        <v>26</v>
      </c>
      <c r="B29" s="7">
        <v>20</v>
      </c>
      <c r="C29" s="7">
        <v>22.5</v>
      </c>
      <c r="D29" s="7">
        <v>36</v>
      </c>
      <c r="E29" s="7">
        <v>15</v>
      </c>
      <c r="F29" s="7">
        <v>12.5</v>
      </c>
      <c r="G29" s="7">
        <v>14.5</v>
      </c>
      <c r="H29" s="7">
        <v>8.5</v>
      </c>
      <c r="I29" s="7"/>
      <c r="J29" s="7">
        <v>10</v>
      </c>
      <c r="K29" s="7">
        <v>11.3</v>
      </c>
      <c r="L29" s="7">
        <v>18</v>
      </c>
      <c r="M29" s="7">
        <v>7.5</v>
      </c>
      <c r="N29" s="7">
        <v>6.3</v>
      </c>
      <c r="O29" s="7">
        <v>7.3</v>
      </c>
      <c r="P29" s="7">
        <v>4.3</v>
      </c>
    </row>
    <row r="30" spans="1:16" ht="16.5">
      <c r="A30" s="3" t="s">
        <v>27</v>
      </c>
      <c r="B30" s="7">
        <v>70</v>
      </c>
      <c r="C30" s="7">
        <v>25</v>
      </c>
      <c r="D30" s="7">
        <v>22</v>
      </c>
      <c r="E30" s="7">
        <v>18.5</v>
      </c>
      <c r="F30" s="7">
        <v>10</v>
      </c>
      <c r="G30" s="7">
        <v>10</v>
      </c>
      <c r="H30" s="7">
        <v>10</v>
      </c>
      <c r="I30" s="7"/>
      <c r="J30" s="7">
        <v>70</v>
      </c>
      <c r="K30" s="7">
        <v>25</v>
      </c>
      <c r="L30" s="7">
        <v>22</v>
      </c>
      <c r="M30" s="7">
        <v>18.5</v>
      </c>
      <c r="N30" s="7">
        <v>10</v>
      </c>
      <c r="O30" s="7">
        <v>10</v>
      </c>
      <c r="P30" s="7">
        <v>10</v>
      </c>
    </row>
    <row r="31" spans="1:16" ht="16.5">
      <c r="A31" s="3" t="s">
        <v>28</v>
      </c>
      <c r="B31" s="7">
        <v>10</v>
      </c>
      <c r="C31" s="7">
        <v>8</v>
      </c>
      <c r="D31" s="7">
        <v>10</v>
      </c>
      <c r="E31" s="7">
        <v>6</v>
      </c>
      <c r="F31" s="7">
        <v>5.5</v>
      </c>
      <c r="G31" s="7">
        <v>12</v>
      </c>
      <c r="H31" s="7">
        <v>4</v>
      </c>
      <c r="I31" s="7"/>
      <c r="J31" s="7"/>
      <c r="K31" s="7"/>
      <c r="L31" s="7"/>
      <c r="M31" s="7"/>
      <c r="N31" s="7"/>
      <c r="O31" s="7"/>
      <c r="P31" s="7"/>
    </row>
    <row r="32" spans="1:16" ht="16.5">
      <c r="A32" s="3" t="s">
        <v>29</v>
      </c>
      <c r="B32" s="7">
        <v>22.7</v>
      </c>
      <c r="C32" s="7">
        <v>21.1</v>
      </c>
      <c r="D32" s="7">
        <v>18.8</v>
      </c>
      <c r="E32" s="7">
        <v>21</v>
      </c>
      <c r="F32" s="7">
        <v>20</v>
      </c>
      <c r="G32" s="7">
        <v>20</v>
      </c>
      <c r="H32" s="7">
        <v>20.9</v>
      </c>
      <c r="I32" s="7"/>
      <c r="J32" s="7"/>
      <c r="K32" s="7"/>
      <c r="L32" s="7"/>
      <c r="M32" s="7"/>
      <c r="N32" s="7"/>
      <c r="O32" s="7"/>
      <c r="P32" s="7"/>
    </row>
    <row r="33" spans="2:16" ht="16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6.5">
      <c r="A34" s="3" t="s">
        <v>54</v>
      </c>
      <c r="B34" s="7">
        <v>282.5</v>
      </c>
      <c r="C34" s="7">
        <v>327.4</v>
      </c>
      <c r="D34" s="7">
        <v>244.2</v>
      </c>
      <c r="E34" s="7">
        <v>227.3</v>
      </c>
      <c r="F34" s="7">
        <v>258.5</v>
      </c>
      <c r="G34" s="7">
        <v>240.1</v>
      </c>
      <c r="H34" s="7">
        <v>211.1</v>
      </c>
      <c r="I34" s="7"/>
      <c r="J34" s="7">
        <v>199.6</v>
      </c>
      <c r="K34" s="7">
        <v>183.5</v>
      </c>
      <c r="L34" s="7">
        <v>144.1</v>
      </c>
      <c r="M34" s="7">
        <v>131.8</v>
      </c>
      <c r="N34" s="7">
        <v>163.1</v>
      </c>
      <c r="O34" s="7">
        <v>128.2</v>
      </c>
      <c r="P34" s="7">
        <v>129.5</v>
      </c>
    </row>
    <row r="35" spans="1:16" ht="16.5">
      <c r="A35" s="3" t="s">
        <v>58</v>
      </c>
      <c r="B35" s="7">
        <f>+B34/$E$34*100</f>
        <v>124.28508578970524</v>
      </c>
      <c r="C35" s="7">
        <f aca="true" t="shared" si="0" ref="C35:H35">+C34/$E$34*100</f>
        <v>144.0387153541575</v>
      </c>
      <c r="D35" s="7">
        <f t="shared" si="0"/>
        <v>107.43510778706553</v>
      </c>
      <c r="E35" s="7">
        <f t="shared" si="0"/>
        <v>100</v>
      </c>
      <c r="F35" s="7">
        <f t="shared" si="0"/>
        <v>113.72635283765948</v>
      </c>
      <c r="G35" s="7">
        <f t="shared" si="0"/>
        <v>105.63132424109105</v>
      </c>
      <c r="H35" s="7">
        <f t="shared" si="0"/>
        <v>92.87285525736911</v>
      </c>
      <c r="I35" s="7"/>
      <c r="J35" s="7">
        <f>+J34/$M34*100</f>
        <v>151.44157814871016</v>
      </c>
      <c r="K35" s="7">
        <f aca="true" t="shared" si="1" ref="K35:P35">+K34/$M34*100</f>
        <v>139.22610015174507</v>
      </c>
      <c r="L35" s="7">
        <f t="shared" si="1"/>
        <v>109.33232169954475</v>
      </c>
      <c r="M35" s="7">
        <f t="shared" si="1"/>
        <v>100</v>
      </c>
      <c r="N35" s="7">
        <f t="shared" si="1"/>
        <v>123.74810318664642</v>
      </c>
      <c r="O35" s="7">
        <f t="shared" si="1"/>
        <v>97.26858877086492</v>
      </c>
      <c r="P35" s="7">
        <f t="shared" si="1"/>
        <v>98.25493171471926</v>
      </c>
    </row>
    <row r="37" ht="16.5">
      <c r="A37" s="3" t="s">
        <v>72</v>
      </c>
    </row>
    <row r="38" spans="1:16" ht="16.5">
      <c r="A38" s="3" t="s">
        <v>73</v>
      </c>
      <c r="B38" s="28">
        <f aca="true" t="shared" si="2" ref="B38:H38">SUM(B7:B18)/B34</f>
        <v>0.4364601769911504</v>
      </c>
      <c r="C38" s="28">
        <f t="shared" si="2"/>
        <v>0.6612706169822847</v>
      </c>
      <c r="D38" s="28">
        <f t="shared" si="2"/>
        <v>0.5278460278460279</v>
      </c>
      <c r="E38" s="28">
        <f t="shared" si="2"/>
        <v>0.6286845578530577</v>
      </c>
      <c r="F38" s="28">
        <f t="shared" si="2"/>
        <v>0.690522243713733</v>
      </c>
      <c r="G38" s="28">
        <f t="shared" si="2"/>
        <v>0.6180758017492711</v>
      </c>
      <c r="H38" s="28">
        <f t="shared" si="2"/>
        <v>0.6821411653244908</v>
      </c>
      <c r="I38" s="28"/>
      <c r="J38" s="28">
        <f aca="true" t="shared" si="3" ref="J38:P38">SUM(J7:J18)/J34</f>
        <v>0.5325651302605211</v>
      </c>
      <c r="K38" s="28">
        <f t="shared" si="3"/>
        <v>0.7602179836512262</v>
      </c>
      <c r="L38" s="28">
        <f t="shared" si="3"/>
        <v>0.6453851492019431</v>
      </c>
      <c r="M38" s="28">
        <f t="shared" si="3"/>
        <v>0.7261001517450683</v>
      </c>
      <c r="N38" s="28">
        <f t="shared" si="3"/>
        <v>0.8142244022072349</v>
      </c>
      <c r="O38" s="28">
        <f t="shared" si="3"/>
        <v>0.7854914196567864</v>
      </c>
      <c r="P38" s="28">
        <f t="shared" si="3"/>
        <v>0.8108108108108109</v>
      </c>
    </row>
    <row r="39" ht="16.5">
      <c r="A39" s="3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Zeros="0" workbookViewId="0" topLeftCell="A10">
      <selection activeCell="D37" sqref="D37"/>
    </sheetView>
  </sheetViews>
  <sheetFormatPr defaultColWidth="9.140625" defaultRowHeight="12.75"/>
  <cols>
    <col min="1" max="1" width="20.00390625" style="3" customWidth="1"/>
    <col min="2" max="16384" width="9.140625" style="3" customWidth="1"/>
  </cols>
  <sheetData>
    <row r="1" spans="1:2" ht="17.25">
      <c r="A1" s="22" t="s">
        <v>67</v>
      </c>
      <c r="B1" s="8" t="s">
        <v>55</v>
      </c>
    </row>
    <row r="2" spans="1:2" ht="16.5">
      <c r="A2" s="23" t="s">
        <v>68</v>
      </c>
      <c r="B2" s="3" t="s">
        <v>59</v>
      </c>
    </row>
    <row r="4" spans="2:10" ht="16.5">
      <c r="B4" s="3" t="s">
        <v>3</v>
      </c>
      <c r="J4" s="3" t="s">
        <v>4</v>
      </c>
    </row>
    <row r="5" spans="1:16" ht="17.25" thickBot="1">
      <c r="A5" s="5" t="s">
        <v>2</v>
      </c>
      <c r="B5" s="6">
        <v>1680</v>
      </c>
      <c r="C5" s="6">
        <v>1720</v>
      </c>
      <c r="D5" s="6">
        <v>1740</v>
      </c>
      <c r="E5" s="6">
        <v>1760</v>
      </c>
      <c r="F5" s="6">
        <v>1780</v>
      </c>
      <c r="G5" s="6">
        <v>1800</v>
      </c>
      <c r="H5" s="6">
        <v>1820</v>
      </c>
      <c r="J5" s="6">
        <v>1680</v>
      </c>
      <c r="K5" s="6">
        <v>1720</v>
      </c>
      <c r="L5" s="6">
        <v>1740</v>
      </c>
      <c r="M5" s="6">
        <v>1760</v>
      </c>
      <c r="N5" s="6">
        <v>1780</v>
      </c>
      <c r="O5" s="6">
        <v>1800</v>
      </c>
      <c r="P5" s="6">
        <v>1820</v>
      </c>
    </row>
    <row r="6" ht="18" thickTop="1">
      <c r="A6" s="4" t="s">
        <v>5</v>
      </c>
    </row>
    <row r="7" spans="1:16" ht="16.5">
      <c r="A7" s="3" t="s">
        <v>6</v>
      </c>
      <c r="B7" s="7">
        <f>+'Basket cost - pesos'!B7*Notes!$C$67</f>
        <v>63.9025</v>
      </c>
      <c r="C7" s="7">
        <f>+'Basket cost - pesos'!C7*Notes!$C$107</f>
        <v>76.68299999999999</v>
      </c>
      <c r="D7" s="7">
        <f>+'Basket cost - pesos'!D7*Notes!$C$127</f>
        <v>69.7424</v>
      </c>
      <c r="E7" s="7">
        <f>+'Basket cost - pesos'!E7*Notes!$C$147</f>
        <v>62.27</v>
      </c>
      <c r="F7" s="7">
        <f>+'Basket cost - pesos'!F7*Notes!$C$167</f>
        <v>48.866</v>
      </c>
      <c r="G7" s="7">
        <f>+'Basket cost - pesos'!G7*Notes!$C$187</f>
        <v>48.49</v>
      </c>
      <c r="H7" s="7">
        <f>+'Basket cost - pesos'!H7*Notes!$C$207</f>
        <v>43.641000000000005</v>
      </c>
      <c r="I7" s="7"/>
      <c r="J7" s="7">
        <f>+'Basket cost - pesos'!J7*Notes!$C$67</f>
        <v>63.9025</v>
      </c>
      <c r="K7" s="7">
        <f>+'Basket cost - pesos'!K7*Notes!$C$107</f>
        <v>76.68299999999999</v>
      </c>
      <c r="L7" s="7">
        <f>+'Basket cost - pesos'!L7*Notes!$C$127</f>
        <v>69.7424</v>
      </c>
      <c r="M7" s="7">
        <f>+'Basket cost - pesos'!M7*Notes!$C$147</f>
        <v>62.27</v>
      </c>
      <c r="N7" s="7">
        <f>+'Basket cost - pesos'!N7*Notes!$C$167</f>
        <v>48.866</v>
      </c>
      <c r="O7" s="7">
        <f>+'Basket cost - pesos'!O7*Notes!$C$187</f>
        <v>48.49</v>
      </c>
      <c r="P7" s="7">
        <f>+'Basket cost - pesos'!P7*Notes!$C$207</f>
        <v>43.641000000000005</v>
      </c>
    </row>
    <row r="8" spans="1:17" ht="16.5">
      <c r="A8" s="3" t="s">
        <v>7</v>
      </c>
      <c r="B8" s="7">
        <f>+'Basket cost - pesos'!B8*Notes!$C$67</f>
        <v>127.805</v>
      </c>
      <c r="C8" s="7">
        <f>+'Basket cost - pesos'!C8*Notes!$C$107</f>
        <v>178.927</v>
      </c>
      <c r="D8" s="7">
        <f>+'Basket cost - pesos'!D8*Notes!$C$127</f>
        <v>149.448</v>
      </c>
      <c r="E8" s="7">
        <f>+'Basket cost - pesos'!E8*Notes!$C$147</f>
        <v>199.264</v>
      </c>
      <c r="F8" s="7">
        <f>+'Basket cost - pesos'!F8*Notes!$C$167</f>
        <v>109.9485</v>
      </c>
      <c r="G8" s="7">
        <f>+'Basket cost - pesos'!G8*Notes!$C$187</f>
        <v>109.1025</v>
      </c>
      <c r="H8" s="7">
        <f>+'Basket cost - pesos'!H8*Notes!$C$207</f>
        <v>133.3475</v>
      </c>
      <c r="I8" s="7"/>
      <c r="J8" s="7"/>
      <c r="K8" s="7"/>
      <c r="L8" s="7"/>
      <c r="M8" s="7"/>
      <c r="N8" s="7"/>
      <c r="O8" s="7"/>
      <c r="P8" s="7"/>
      <c r="Q8" s="7"/>
    </row>
    <row r="9" spans="1:17" ht="16.5">
      <c r="A9" s="3" t="s">
        <v>8</v>
      </c>
      <c r="B9" s="7">
        <f>+'Basket cost - pesos'!B9*Notes!$C$67</f>
        <v>127.805</v>
      </c>
      <c r="C9" s="7">
        <f>+'Basket cost - pesos'!C9*Notes!$C$107</f>
        <v>127.805</v>
      </c>
      <c r="D9" s="7">
        <f>+'Basket cost - pesos'!D9*Notes!$C$127</f>
        <v>124.54</v>
      </c>
      <c r="E9" s="7">
        <f>+'Basket cost - pesos'!E9*Notes!$C$147</f>
        <v>124.54</v>
      </c>
      <c r="F9" s="7">
        <f>+'Basket cost - pesos'!F9*Notes!$C$167</f>
        <v>122.16499999999999</v>
      </c>
      <c r="G9" s="7">
        <f>+'Basket cost - pesos'!G9*Notes!$C$187</f>
        <v>121.22500000000001</v>
      </c>
      <c r="H9" s="7">
        <f>+'Basket cost - pesos'!H9*Notes!$C$207</f>
        <v>96.98</v>
      </c>
      <c r="I9" s="7"/>
      <c r="J9" s="7"/>
      <c r="K9" s="7"/>
      <c r="L9" s="7"/>
      <c r="M9" s="7"/>
      <c r="N9" s="7"/>
      <c r="O9" s="7"/>
      <c r="P9" s="7"/>
      <c r="Q9" s="7"/>
    </row>
    <row r="10" spans="1:16" ht="16.5">
      <c r="A10" s="3" t="s">
        <v>9</v>
      </c>
      <c r="B10" s="7">
        <f>+'Basket cost - pesos'!B10*Notes!$C$67</f>
        <v>255.61</v>
      </c>
      <c r="C10" s="7">
        <f>+'Basket cost - pesos'!C10*Notes!$C$107</f>
        <v>204.488</v>
      </c>
      <c r="D10" s="7">
        <f>+'Basket cost - pesos'!D10*Notes!$C$127</f>
        <v>194.2824</v>
      </c>
      <c r="E10" s="7">
        <f>+'Basket cost - pesos'!E10*Notes!$C$147</f>
        <v>189.3008</v>
      </c>
      <c r="F10" s="7">
        <f>+'Basket cost - pesos'!F10*Notes!$C$167</f>
        <v>244.32999999999998</v>
      </c>
      <c r="G10" s="7">
        <f>+'Basket cost - pesos'!G10*Notes!$C$187</f>
        <v>169.715</v>
      </c>
      <c r="H10" s="7">
        <f>+'Basket cost - pesos'!H10*Notes!$C$207</f>
        <v>193.96</v>
      </c>
      <c r="I10" s="7"/>
      <c r="J10" s="7">
        <f>+'Basket cost - pesos'!J10*Notes!$C$67</f>
        <v>1917.075</v>
      </c>
      <c r="K10" s="7">
        <f>+'Basket cost - pesos'!K10*Notes!$C$107</f>
        <v>1533.66</v>
      </c>
      <c r="L10" s="7">
        <f>+'Basket cost - pesos'!L10*Notes!$C$127</f>
        <v>1457.1180000000002</v>
      </c>
      <c r="M10" s="7">
        <f>+'Basket cost - pesos'!M10*Notes!$C$147</f>
        <v>1419.756</v>
      </c>
      <c r="N10" s="7">
        <f>+'Basket cost - pesos'!N10*Notes!$C$167</f>
        <v>1832.475</v>
      </c>
      <c r="O10" s="7">
        <f>+'Basket cost - pesos'!O10*Notes!$C$187</f>
        <v>1272.8625</v>
      </c>
      <c r="P10" s="7">
        <f>+'Basket cost - pesos'!P10*Notes!$C$207</f>
        <v>1454.7</v>
      </c>
    </row>
    <row r="11" spans="1:17" ht="16.5">
      <c r="A11" s="3" t="s">
        <v>10</v>
      </c>
      <c r="B11" s="7">
        <f>+'Basket cost - pesos'!B11*Notes!$C$67</f>
        <v>255.61</v>
      </c>
      <c r="C11" s="7">
        <f>+'Basket cost - pesos'!C11*Notes!$C$107</f>
        <v>408.976</v>
      </c>
      <c r="D11" s="7">
        <f>+'Basket cost - pesos'!D11*Notes!$C$127</f>
        <v>199.264</v>
      </c>
      <c r="E11" s="7">
        <f>+'Basket cost - pesos'!E11*Notes!$C$147</f>
        <v>224.17200000000003</v>
      </c>
      <c r="F11" s="7">
        <f>+'Basket cost - pesos'!F11*Notes!$C$167</f>
        <v>146.598</v>
      </c>
      <c r="G11" s="7">
        <f>+'Basket cost - pesos'!G11*Notes!$C$187</f>
        <v>145.47</v>
      </c>
      <c r="H11" s="7">
        <f>+'Basket cost - pesos'!H11*Notes!$C$207</f>
        <v>145.47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6.5">
      <c r="A12" s="3" t="s">
        <v>11</v>
      </c>
      <c r="B12" s="7">
        <f>+'Basket cost - pesos'!B12*Notes!$C$67</f>
        <v>140.5855</v>
      </c>
      <c r="C12" s="7">
        <f>+'Basket cost - pesos'!C12*Notes!$C$107</f>
        <v>153.36599999999999</v>
      </c>
      <c r="D12" s="7">
        <f>+'Basket cost - pesos'!D12*Notes!$C$127</f>
        <v>199.264</v>
      </c>
      <c r="E12" s="7">
        <f>+'Basket cost - pesos'!E12*Notes!$C$147</f>
        <v>112.08600000000001</v>
      </c>
      <c r="F12" s="7">
        <f>+'Basket cost - pesos'!F12*Notes!$C$167</f>
        <v>73.299</v>
      </c>
      <c r="G12" s="7">
        <f>+'Basket cost - pesos'!G12*Notes!$C$187</f>
        <v>72.735</v>
      </c>
      <c r="H12" s="7">
        <f>+'Basket cost - pesos'!H12*Notes!$C$207</f>
        <v>145.47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6.5">
      <c r="A13" s="3" t="s">
        <v>12</v>
      </c>
      <c r="B13" s="7">
        <f>+'Basket cost - pesos'!B13*Notes!$C$67</f>
        <v>23.0049</v>
      </c>
      <c r="C13" s="7">
        <f>+'Basket cost - pesos'!C13*Notes!$C$107</f>
        <v>25.561</v>
      </c>
      <c r="D13" s="7">
        <f>+'Basket cost - pesos'!D13*Notes!$C$127</f>
        <v>44.8344</v>
      </c>
      <c r="E13" s="7">
        <f>+'Basket cost - pesos'!E13*Notes!$C$147</f>
        <v>19.9264</v>
      </c>
      <c r="F13" s="7">
        <f>+'Basket cost - pesos'!F13*Notes!$C$167</f>
        <v>12.2165</v>
      </c>
      <c r="G13" s="7">
        <f>+'Basket cost - pesos'!G13*Notes!$C$187</f>
        <v>9.698</v>
      </c>
      <c r="H13" s="7">
        <f>+'Basket cost - pesos'!H13*Notes!$C$207</f>
        <v>4.849</v>
      </c>
      <c r="I13" s="7"/>
      <c r="J13" s="7"/>
      <c r="K13" s="7"/>
      <c r="L13" s="7"/>
      <c r="M13" s="7"/>
      <c r="N13" s="7"/>
      <c r="O13" s="7"/>
      <c r="P13" s="7"/>
      <c r="Q13" s="7"/>
    </row>
    <row r="14" spans="1:16" ht="16.5">
      <c r="A14" s="3" t="s">
        <v>13</v>
      </c>
      <c r="B14" s="7">
        <f>+'Basket cost - pesos'!B14*Notes!$C$67</f>
        <v>153.36599999999999</v>
      </c>
      <c r="C14" s="7">
        <f>+'Basket cost - pesos'!C14*Notes!$C$107</f>
        <v>613.4639999999999</v>
      </c>
      <c r="D14" s="7">
        <f>+'Basket cost - pesos'!D14*Notes!$C$127</f>
        <v>186.81</v>
      </c>
      <c r="E14" s="7">
        <f>+'Basket cost - pesos'!E14*Notes!$C$147</f>
        <v>261.534</v>
      </c>
      <c r="F14" s="7">
        <f>+'Basket cost - pesos'!F14*Notes!$C$167</f>
        <v>439.794</v>
      </c>
      <c r="G14" s="7">
        <f>+'Basket cost - pesos'!G14*Notes!$C$187</f>
        <v>363.675</v>
      </c>
      <c r="H14" s="7">
        <f>+'Basket cost - pesos'!H14*Notes!$C$207</f>
        <v>327.3075</v>
      </c>
      <c r="I14" s="7"/>
      <c r="J14" s="7">
        <f>+'Basket cost - pesos'!J14*Notes!$C$67</f>
        <v>255.61</v>
      </c>
      <c r="K14" s="7">
        <f>+'Basket cost - pesos'!K14*Notes!$C$107</f>
        <v>1022.44</v>
      </c>
      <c r="L14" s="7">
        <f>+'Basket cost - pesos'!L14*Notes!$C$127</f>
        <v>311.35</v>
      </c>
      <c r="M14" s="7">
        <f>+'Basket cost - pesos'!M14*Notes!$C$147</f>
        <v>435.89000000000004</v>
      </c>
      <c r="N14" s="7">
        <f>+'Basket cost - pesos'!N14*Notes!$C$167</f>
        <v>732.99</v>
      </c>
      <c r="O14" s="7">
        <f>+'Basket cost - pesos'!O14*Notes!$C$187</f>
        <v>606.125</v>
      </c>
      <c r="P14" s="7">
        <f>+'Basket cost - pesos'!P14*Notes!$C$207</f>
        <v>545.5125</v>
      </c>
    </row>
    <row r="15" spans="1:16" ht="16.5">
      <c r="A15" s="3" t="s">
        <v>14</v>
      </c>
      <c r="B15" s="7">
        <f>+'Basket cost - pesos'!B15*Notes!$C$67</f>
        <v>102.244</v>
      </c>
      <c r="C15" s="7">
        <f>+'Basket cost - pesos'!C15*Notes!$C$107</f>
        <v>63.9025</v>
      </c>
      <c r="D15" s="7">
        <f>+'Basket cost - pesos'!D15*Notes!$C$127</f>
        <v>99.632</v>
      </c>
      <c r="E15" s="7">
        <f>+'Basket cost - pesos'!E15*Notes!$C$147</f>
        <v>99.632</v>
      </c>
      <c r="F15" s="7">
        <f>+'Basket cost - pesos'!F15*Notes!$C$167</f>
        <v>61.082499999999996</v>
      </c>
      <c r="G15" s="7">
        <f>+'Basket cost - pesos'!G15*Notes!$C$187</f>
        <v>48.49</v>
      </c>
      <c r="H15" s="7">
        <f>+'Basket cost - pesos'!H15*Notes!$C$207</f>
        <v>48.49</v>
      </c>
      <c r="I15" s="7"/>
      <c r="J15" s="7">
        <f>+'Basket cost - pesos'!J15*Notes!$C$67</f>
        <v>61.346399999999996</v>
      </c>
      <c r="K15" s="7">
        <f>+'Basket cost - pesos'!K15*Notes!$C$107</f>
        <v>38.341499999999996</v>
      </c>
      <c r="L15" s="7">
        <f>+'Basket cost - pesos'!L15*Notes!$C$127</f>
        <v>59.7792</v>
      </c>
      <c r="M15" s="7">
        <f>+'Basket cost - pesos'!M15*Notes!$C$147</f>
        <v>59.7792</v>
      </c>
      <c r="N15" s="7">
        <f>+'Basket cost - pesos'!N15*Notes!$C$167</f>
        <v>36.6495</v>
      </c>
      <c r="O15" s="7">
        <f>+'Basket cost - pesos'!O15*Notes!$C$187</f>
        <v>29.094</v>
      </c>
      <c r="P15" s="7">
        <f>+'Basket cost - pesos'!P15*Notes!$C$207</f>
        <v>29.094</v>
      </c>
    </row>
    <row r="16" spans="1:16" ht="16.5">
      <c r="A16" s="3" t="s">
        <v>15</v>
      </c>
      <c r="B16" s="7">
        <f>+'Basket cost - pesos'!B16*Notes!$C$67</f>
        <v>291.3954</v>
      </c>
      <c r="C16" s="7">
        <f>+'Basket cost - pesos'!C16*Notes!$C$107</f>
        <v>357.854</v>
      </c>
      <c r="D16" s="7">
        <f>+'Basket cost - pesos'!D16*Notes!$C$127</f>
        <v>323.80400000000003</v>
      </c>
      <c r="E16" s="7">
        <f>+'Basket cost - pesos'!E16*Notes!$C$147</f>
        <v>273.988</v>
      </c>
      <c r="F16" s="7">
        <f>+'Basket cost - pesos'!F16*Notes!$C$167</f>
        <v>171.031</v>
      </c>
      <c r="G16" s="7">
        <f>+'Basket cost - pesos'!G16*Notes!$C$187</f>
        <v>193.96</v>
      </c>
      <c r="H16" s="7">
        <f>+'Basket cost - pesos'!H16*Notes!$C$207</f>
        <v>169.715</v>
      </c>
      <c r="I16" s="7"/>
      <c r="J16" s="7">
        <f>+'Basket cost - pesos'!J16*Notes!$C$67</f>
        <v>74.12689999999999</v>
      </c>
      <c r="K16" s="7">
        <f>+'Basket cost - pesos'!K16*Notes!$C$107</f>
        <v>89.4635</v>
      </c>
      <c r="L16" s="7">
        <f>+'Basket cost - pesos'!L16*Notes!$C$127</f>
        <v>82.1964</v>
      </c>
      <c r="M16" s="7">
        <f>+'Basket cost - pesos'!M16*Notes!$C$147</f>
        <v>69.7424</v>
      </c>
      <c r="N16" s="7">
        <f>+'Basket cost - pesos'!N16*Notes!$C$167</f>
        <v>43.9794</v>
      </c>
      <c r="O16" s="7">
        <f>+'Basket cost - pesos'!O16*Notes!$C$187</f>
        <v>48.49</v>
      </c>
      <c r="P16" s="7">
        <f>+'Basket cost - pesos'!P16*Notes!$C$207</f>
        <v>43.641000000000005</v>
      </c>
    </row>
    <row r="17" spans="1:16" ht="16.5">
      <c r="A17" s="3" t="s">
        <v>16</v>
      </c>
      <c r="B17" s="7">
        <f>+'Basket cost - pesos'!B17*Notes!$C$67</f>
        <v>1022.44</v>
      </c>
      <c r="C17" s="7">
        <f>+'Basket cost - pesos'!C17*Notes!$C$107</f>
        <v>2556.1</v>
      </c>
      <c r="D17" s="7">
        <f>+'Basket cost - pesos'!D17*Notes!$C$127</f>
        <v>996.32</v>
      </c>
      <c r="E17" s="7">
        <f>+'Basket cost - pesos'!E17*Notes!$C$147</f>
        <v>996.32</v>
      </c>
      <c r="F17" s="7">
        <f>+'Basket cost - pesos'!F17*Notes!$C$167</f>
        <v>1710.31</v>
      </c>
      <c r="G17" s="7">
        <f>+'Basket cost - pesos'!G17*Notes!$C$187</f>
        <v>1345.5975</v>
      </c>
      <c r="H17" s="7">
        <f>+'Basket cost - pesos'!H17*Notes!$C$207</f>
        <v>1333.4750000000001</v>
      </c>
      <c r="I17" s="7"/>
      <c r="J17" s="7">
        <f>+'Basket cost - pesos'!J17*Notes!$C$67</f>
        <v>306.73199999999997</v>
      </c>
      <c r="K17" s="7">
        <f>+'Basket cost - pesos'!K17*Notes!$C$107</f>
        <v>766.83</v>
      </c>
      <c r="L17" s="7">
        <f>+'Basket cost - pesos'!L17*Notes!$C$127</f>
        <v>298.896</v>
      </c>
      <c r="M17" s="7">
        <f>+'Basket cost - pesos'!M17*Notes!$C$147</f>
        <v>298.896</v>
      </c>
      <c r="N17" s="7">
        <f>+'Basket cost - pesos'!N17*Notes!$C$167</f>
        <v>513.093</v>
      </c>
      <c r="O17" s="7">
        <f>+'Basket cost - pesos'!O17*Notes!$C$187</f>
        <v>400.0425</v>
      </c>
      <c r="P17" s="7">
        <f>+'Basket cost - pesos'!P17*Notes!$C$207</f>
        <v>400.0425</v>
      </c>
    </row>
    <row r="18" spans="1:16" ht="16.5">
      <c r="A18" s="3" t="s">
        <v>17</v>
      </c>
      <c r="B18" s="7">
        <f>+'Basket cost - pesos'!B18*Notes!$C$67</f>
        <v>587.903</v>
      </c>
      <c r="C18" s="7">
        <f>+'Basket cost - pesos'!C18*Notes!$C$107</f>
        <v>766.83</v>
      </c>
      <c r="D18" s="7">
        <f>+'Basket cost - pesos'!D18*Notes!$C$127</f>
        <v>622.7</v>
      </c>
      <c r="E18" s="7">
        <f>+'Basket cost - pesos'!E18*Notes!$C$147</f>
        <v>996.32</v>
      </c>
      <c r="F18" s="7">
        <f>+'Basket cost - pesos'!F18*Notes!$C$167</f>
        <v>1221.65</v>
      </c>
      <c r="G18" s="7">
        <f>+'Basket cost - pesos'!G18*Notes!$C$187</f>
        <v>969.8000000000001</v>
      </c>
      <c r="H18" s="7">
        <f>+'Basket cost - pesos'!H18*Notes!$C$207</f>
        <v>848.575</v>
      </c>
      <c r="I18" s="7"/>
      <c r="J18" s="7">
        <f>+'Basket cost - pesos'!J18*Notes!$C$67</f>
        <v>38.341499999999996</v>
      </c>
      <c r="K18" s="7">
        <f>+'Basket cost - pesos'!K18*Notes!$C$107</f>
        <v>38.341499999999996</v>
      </c>
      <c r="L18" s="7">
        <f>+'Basket cost - pesos'!L18*Notes!$C$127</f>
        <v>37.362</v>
      </c>
      <c r="M18" s="7">
        <f>+'Basket cost - pesos'!M18*Notes!$C$147</f>
        <v>37.362</v>
      </c>
      <c r="N18" s="7">
        <f>+'Basket cost - pesos'!N18*Notes!$C$167</f>
        <v>36.6495</v>
      </c>
      <c r="O18" s="7">
        <f>+'Basket cost - pesos'!O18*Notes!$C$187</f>
        <v>36.3675</v>
      </c>
      <c r="P18" s="7">
        <f>+'Basket cost - pesos'!P18*Notes!$C$207</f>
        <v>29.094</v>
      </c>
    </row>
    <row r="19" spans="1:17" ht="16.5">
      <c r="A19" s="3" t="s">
        <v>57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6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7.25">
      <c r="A21" s="4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6" ht="16.5">
      <c r="A22" s="3" t="s">
        <v>19</v>
      </c>
      <c r="B22" s="7">
        <f>+'Basket cost - pesos'!B21*Notes!$C$67</f>
        <v>204.488</v>
      </c>
      <c r="C22" s="7">
        <f>+'Basket cost - pesos'!C21*Notes!$C$107</f>
        <v>127.805</v>
      </c>
      <c r="D22" s="7">
        <f>+'Basket cost - pesos'!D21*Notes!$C$127</f>
        <v>99.632</v>
      </c>
      <c r="E22" s="7">
        <f>+'Basket cost - pesos'!E21*Notes!$C$147</f>
        <v>74.724</v>
      </c>
      <c r="F22" s="7">
        <f>+'Basket cost - pesos'!F21*Notes!$C$167</f>
        <v>195.464</v>
      </c>
      <c r="G22" s="7">
        <f>+'Basket cost - pesos'!G21*Notes!$C$187</f>
        <v>72.735</v>
      </c>
      <c r="H22" s="7">
        <f>+'Basket cost - pesos'!H21*Notes!$C$207</f>
        <v>24.245</v>
      </c>
      <c r="I22" s="7"/>
      <c r="J22" s="7">
        <f>+'Basket cost - pesos'!J21*Notes!$C$67</f>
        <v>102.244</v>
      </c>
      <c r="K22" s="7">
        <f>+'Basket cost - pesos'!K21*Notes!$C$107</f>
        <v>63.9025</v>
      </c>
      <c r="L22" s="7">
        <f>+'Basket cost - pesos'!L21*Notes!$C$127</f>
        <v>49.816</v>
      </c>
      <c r="M22" s="7">
        <f>+'Basket cost - pesos'!M21*Notes!$C$147</f>
        <v>37.362</v>
      </c>
      <c r="N22" s="7">
        <f>+'Basket cost - pesos'!N21*Notes!$C$167</f>
        <v>97.732</v>
      </c>
      <c r="O22" s="7">
        <f>+'Basket cost - pesos'!O21*Notes!$C$187</f>
        <v>36.3675</v>
      </c>
      <c r="P22" s="7">
        <f>+'Basket cost - pesos'!P21*Notes!$C$207</f>
        <v>12.1225</v>
      </c>
    </row>
    <row r="23" spans="1:18" ht="16.5">
      <c r="A23" s="3" t="s">
        <v>20</v>
      </c>
      <c r="B23" s="7">
        <f>+'Basket cost - pesos'!B22*Notes!$C$67</f>
        <v>511.22</v>
      </c>
      <c r="C23" s="7">
        <f>+'Basket cost - pesos'!C22*Notes!$C$107</f>
        <v>383.415</v>
      </c>
      <c r="D23" s="7">
        <f>+'Basket cost - pesos'!D22*Notes!$C$127</f>
        <v>410.982</v>
      </c>
      <c r="E23" s="7">
        <f>+'Basket cost - pesos'!E22*Notes!$C$147</f>
        <v>311.35</v>
      </c>
      <c r="F23" s="7">
        <f>+'Basket cost - pesos'!F22*Notes!$C$167</f>
        <v>305.4125</v>
      </c>
      <c r="G23" s="7">
        <f>+'Basket cost - pesos'!G22*Notes!$C$187</f>
        <v>606.125</v>
      </c>
      <c r="H23" s="7">
        <f>+'Basket cost - pesos'!H22*Notes!$C$207</f>
        <v>363.675</v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6.5">
      <c r="A24" s="3" t="s">
        <v>21</v>
      </c>
      <c r="B24" s="7">
        <f>+'Basket cost - pesos'!B23*Notes!$C$67</f>
        <v>166.1465</v>
      </c>
      <c r="C24" s="7">
        <f>+'Basket cost - pesos'!C23*Notes!$C$107</f>
        <v>166.1465</v>
      </c>
      <c r="D24" s="7">
        <f>+'Basket cost - pesos'!D23*Notes!$C$127</f>
        <v>161.90200000000002</v>
      </c>
      <c r="E24" s="7">
        <f>+'Basket cost - pesos'!E23*Notes!$C$147</f>
        <v>62.27</v>
      </c>
      <c r="F24" s="7">
        <f>+'Basket cost - pesos'!F23*Notes!$C$167</f>
        <v>73.299</v>
      </c>
      <c r="G24" s="7">
        <f>+'Basket cost - pesos'!G23*Notes!$C$187</f>
        <v>109.1025</v>
      </c>
      <c r="H24" s="7">
        <f>+'Basket cost - pesos'!H23*Notes!$C$207</f>
        <v>48.49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6" ht="16.5">
      <c r="A25" s="3" t="s">
        <v>22</v>
      </c>
      <c r="B25" s="7">
        <f>+'Basket cost - pesos'!B24*Notes!$C$67</f>
        <v>51.122</v>
      </c>
      <c r="C25" s="7">
        <f>+'Basket cost - pesos'!C24*Notes!$C$107</f>
        <v>46.0098</v>
      </c>
      <c r="D25" s="7">
        <f>+'Basket cost - pesos'!D24*Notes!$C$127</f>
        <v>37.362</v>
      </c>
      <c r="E25" s="7">
        <f>+'Basket cost - pesos'!E24*Notes!$C$147</f>
        <v>37.362</v>
      </c>
      <c r="F25" s="7">
        <f>+'Basket cost - pesos'!F24*Notes!$C$167</f>
        <v>122.16499999999999</v>
      </c>
      <c r="G25" s="7">
        <f>+'Basket cost - pesos'!G24*Notes!$C$187</f>
        <v>12.1225</v>
      </c>
      <c r="H25" s="7">
        <f>+'Basket cost - pesos'!H24*Notes!$C$207</f>
        <v>133.3475</v>
      </c>
      <c r="I25" s="7"/>
      <c r="J25" s="7">
        <f>+'Basket cost - pesos'!J24*Notes!$C$67</f>
        <v>20.448800000000002</v>
      </c>
      <c r="K25" s="7">
        <f>+'Basket cost - pesos'!K24*Notes!$C$107</f>
        <v>17.892699999999998</v>
      </c>
      <c r="L25" s="7">
        <f>+'Basket cost - pesos'!L24*Notes!$C$127</f>
        <v>14.9448</v>
      </c>
      <c r="M25" s="7">
        <f>+'Basket cost - pesos'!M24*Notes!$C$147</f>
        <v>14.9448</v>
      </c>
      <c r="N25" s="7">
        <f>+'Basket cost - pesos'!N24*Notes!$C$167</f>
        <v>48.866</v>
      </c>
      <c r="O25" s="7">
        <f>+'Basket cost - pesos'!O24*Notes!$C$187</f>
        <v>4.849</v>
      </c>
      <c r="P25" s="7">
        <f>+'Basket cost - pesos'!P24*Notes!$C$207</f>
        <v>53.339000000000006</v>
      </c>
    </row>
    <row r="26" spans="1:16" ht="16.5">
      <c r="A26" s="3" t="s">
        <v>23</v>
      </c>
      <c r="B26" s="7"/>
      <c r="C26" s="7"/>
      <c r="D26" s="7"/>
      <c r="E26" s="7"/>
      <c r="F26" s="7"/>
      <c r="G26" s="7"/>
      <c r="H26" s="7"/>
      <c r="I26" s="7"/>
      <c r="J26" s="7">
        <f>+'Basket cost - pesos'!J25*Notes!$C$67</f>
        <v>89.4635</v>
      </c>
      <c r="K26" s="7">
        <f>+'Basket cost - pesos'!K25*Notes!$C$107</f>
        <v>51.122</v>
      </c>
      <c r="L26" s="7">
        <f>+'Basket cost - pesos'!L25*Notes!$C$127</f>
        <v>37.362</v>
      </c>
      <c r="M26" s="7">
        <f>+'Basket cost - pesos'!M25*Notes!$C$147</f>
        <v>37.362</v>
      </c>
      <c r="N26" s="7">
        <f>+'Basket cost - pesos'!N25*Notes!$C$167</f>
        <v>48.866</v>
      </c>
      <c r="O26" s="7">
        <f>+'Basket cost - pesos'!O25*Notes!$C$187</f>
        <v>36.3675</v>
      </c>
      <c r="P26" s="7">
        <f>+'Basket cost - pesos'!P25*Notes!$C$207</f>
        <v>36.3675</v>
      </c>
    </row>
    <row r="27" spans="2:19" ht="16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7.25">
      <c r="A28" s="4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6" ht="16.5">
      <c r="A29" s="3" t="s">
        <v>25</v>
      </c>
      <c r="B29" s="7"/>
      <c r="C29" s="7"/>
      <c r="D29" s="7"/>
      <c r="E29" s="7"/>
      <c r="F29" s="7"/>
      <c r="G29" s="7"/>
      <c r="H29" s="7"/>
      <c r="I29" s="7"/>
      <c r="J29" s="7">
        <f>+'Basket cost - pesos'!J28*Notes!$C$67</f>
        <v>127.805</v>
      </c>
      <c r="K29" s="7">
        <f>+'Basket cost - pesos'!K28*Notes!$C$107</f>
        <v>63.9025</v>
      </c>
      <c r="L29" s="7">
        <f>+'Basket cost - pesos'!L28*Notes!$C$127</f>
        <v>174.356</v>
      </c>
      <c r="M29" s="7">
        <f>+'Basket cost - pesos'!M28*Notes!$C$147</f>
        <v>161.90200000000002</v>
      </c>
      <c r="N29" s="7">
        <f>+'Basket cost - pesos'!N28*Notes!$C$167</f>
        <v>146.598</v>
      </c>
      <c r="O29" s="7">
        <f>+'Basket cost - pesos'!O28*Notes!$C$187</f>
        <v>169.715</v>
      </c>
      <c r="P29" s="7">
        <f>+'Basket cost - pesos'!P28*Notes!$C$207</f>
        <v>145.47</v>
      </c>
    </row>
    <row r="30" spans="1:16" ht="16.5">
      <c r="A30" s="3" t="s">
        <v>26</v>
      </c>
      <c r="B30" s="7">
        <f>+'Basket cost - pesos'!B29*Notes!$C$67</f>
        <v>511.22</v>
      </c>
      <c r="C30" s="7">
        <f>+'Basket cost - pesos'!C29*Notes!$C$107</f>
        <v>575.1225</v>
      </c>
      <c r="D30" s="7">
        <f>+'Basket cost - pesos'!D29*Notes!$C$127</f>
        <v>896.6880000000001</v>
      </c>
      <c r="E30" s="7">
        <f>+'Basket cost - pesos'!E29*Notes!$C$147</f>
        <v>373.62</v>
      </c>
      <c r="F30" s="7">
        <f>+'Basket cost - pesos'!F29*Notes!$C$167</f>
        <v>305.4125</v>
      </c>
      <c r="G30" s="7">
        <f>+'Basket cost - pesos'!G29*Notes!$C$187</f>
        <v>351.5525</v>
      </c>
      <c r="H30" s="7">
        <f>+'Basket cost - pesos'!H29*Notes!$C$207</f>
        <v>206.0825</v>
      </c>
      <c r="I30" s="7"/>
      <c r="J30" s="7">
        <f>+'Basket cost - pesos'!J29*Notes!$C$67</f>
        <v>255.61</v>
      </c>
      <c r="K30" s="7">
        <f>+'Basket cost - pesos'!K29*Notes!$C$107</f>
        <v>288.83930000000004</v>
      </c>
      <c r="L30" s="7">
        <f>+'Basket cost - pesos'!L29*Notes!$C$127</f>
        <v>448.34400000000005</v>
      </c>
      <c r="M30" s="7">
        <f>+'Basket cost - pesos'!M29*Notes!$C$147</f>
        <v>186.81</v>
      </c>
      <c r="N30" s="7">
        <f>+'Basket cost - pesos'!N29*Notes!$C$167</f>
        <v>153.9279</v>
      </c>
      <c r="O30" s="7">
        <f>+'Basket cost - pesos'!O29*Notes!$C$187</f>
        <v>176.98850000000002</v>
      </c>
      <c r="P30" s="7">
        <f>+'Basket cost - pesos'!P29*Notes!$C$207</f>
        <v>104.2535</v>
      </c>
    </row>
    <row r="31" spans="1:16" ht="16.5">
      <c r="A31" s="3" t="s">
        <v>27</v>
      </c>
      <c r="B31" s="7">
        <f>+'Basket cost - pesos'!B30*Notes!$C$67</f>
        <v>1789.27</v>
      </c>
      <c r="C31" s="7">
        <f>+'Basket cost - pesos'!C30*Notes!$C$107</f>
        <v>639.025</v>
      </c>
      <c r="D31" s="7">
        <f>+'Basket cost - pesos'!D30*Notes!$C$127</f>
        <v>547.976</v>
      </c>
      <c r="E31" s="7">
        <f>+'Basket cost - pesos'!E30*Notes!$C$147</f>
        <v>460.798</v>
      </c>
      <c r="F31" s="7">
        <f>+'Basket cost - pesos'!F30*Notes!$C$167</f>
        <v>244.32999999999998</v>
      </c>
      <c r="G31" s="7">
        <f>+'Basket cost - pesos'!G30*Notes!$C$187</f>
        <v>242.45000000000002</v>
      </c>
      <c r="H31" s="7">
        <f>+'Basket cost - pesos'!H30*Notes!$C$207</f>
        <v>242.45000000000002</v>
      </c>
      <c r="I31" s="7"/>
      <c r="J31" s="7">
        <f>+'Basket cost - pesos'!J30*Notes!$C$67</f>
        <v>1789.27</v>
      </c>
      <c r="K31" s="7">
        <f>+'Basket cost - pesos'!K30*Notes!$C$107</f>
        <v>639.025</v>
      </c>
      <c r="L31" s="7">
        <f>+'Basket cost - pesos'!L30*Notes!$C$127</f>
        <v>547.976</v>
      </c>
      <c r="M31" s="7">
        <f>+'Basket cost - pesos'!M30*Notes!$C$147</f>
        <v>460.798</v>
      </c>
      <c r="N31" s="7">
        <f>+'Basket cost - pesos'!N30*Notes!$C$167</f>
        <v>244.32999999999998</v>
      </c>
      <c r="O31" s="7">
        <f>+'Basket cost - pesos'!O30*Notes!$C$187</f>
        <v>242.45000000000002</v>
      </c>
      <c r="P31" s="7">
        <f>+'Basket cost - pesos'!P30*Notes!$C$207</f>
        <v>242.45000000000002</v>
      </c>
    </row>
    <row r="32" spans="1:19" ht="16.5">
      <c r="A32" s="3" t="s">
        <v>28</v>
      </c>
      <c r="B32" s="7">
        <f>+'Basket cost - pesos'!B31*Notes!$C$67</f>
        <v>255.61</v>
      </c>
      <c r="C32" s="7">
        <f>+'Basket cost - pesos'!C31*Notes!$C$107</f>
        <v>204.488</v>
      </c>
      <c r="D32" s="7">
        <f>+'Basket cost - pesos'!D31*Notes!$C$127</f>
        <v>249.08</v>
      </c>
      <c r="E32" s="7">
        <f>+'Basket cost - pesos'!E31*Notes!$C$147</f>
        <v>149.448</v>
      </c>
      <c r="F32" s="7">
        <f>+'Basket cost - pesos'!F31*Notes!$C$167</f>
        <v>134.3815</v>
      </c>
      <c r="G32" s="7">
        <f>+'Basket cost - pesos'!G31*Notes!$C$187</f>
        <v>290.94</v>
      </c>
      <c r="H32" s="7">
        <f>+'Basket cost - pesos'!H31*Notes!$C$207</f>
        <v>96.98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6.5">
      <c r="A33" s="3" t="s">
        <v>29</v>
      </c>
      <c r="B33" s="7">
        <f>+'Basket cost - pesos'!B32*Notes!$C$67</f>
        <v>580.2347</v>
      </c>
      <c r="C33" s="7">
        <f>+'Basket cost - pesos'!C32*Notes!$C$107</f>
        <v>539.3371000000001</v>
      </c>
      <c r="D33" s="7">
        <f>+'Basket cost - pesos'!D32*Notes!$C$127</f>
        <v>468.27040000000005</v>
      </c>
      <c r="E33" s="7">
        <f>+'Basket cost - pesos'!E32*Notes!$C$147</f>
        <v>523.068</v>
      </c>
      <c r="F33" s="7">
        <f>+'Basket cost - pesos'!F32*Notes!$C$167</f>
        <v>488.65999999999997</v>
      </c>
      <c r="G33" s="7">
        <f>+'Basket cost - pesos'!G32*Notes!$C$187</f>
        <v>484.90000000000003</v>
      </c>
      <c r="H33" s="7">
        <f>+'Basket cost - pesos'!H32*Notes!$C$207</f>
        <v>506.72049999999996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16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6" ht="16.5">
      <c r="A35" s="3" t="s">
        <v>54</v>
      </c>
      <c r="B35" s="7">
        <f>+SUM(B7:B33)</f>
        <v>7220.982499999998</v>
      </c>
      <c r="C35" s="7">
        <f aca="true" t="shared" si="0" ref="C35:H35">+SUM(C7:C33)</f>
        <v>8215.3054</v>
      </c>
      <c r="D35" s="7">
        <f t="shared" si="0"/>
        <v>6082.533600000001</v>
      </c>
      <c r="E35" s="7">
        <f t="shared" si="0"/>
        <v>5551.993200000001</v>
      </c>
      <c r="F35" s="7">
        <f t="shared" si="0"/>
        <v>6230.415000000001</v>
      </c>
      <c r="G35" s="7">
        <f t="shared" si="0"/>
        <v>5767.8855</v>
      </c>
      <c r="H35" s="7">
        <f t="shared" si="0"/>
        <v>5113.2705</v>
      </c>
      <c r="I35" s="7"/>
      <c r="J35" s="7">
        <f>+SUM(J7:J33)</f>
        <v>5101.9756</v>
      </c>
      <c r="K35" s="7">
        <f aca="true" t="shared" si="1" ref="K35:P35">+SUM(K7:K33)</f>
        <v>4690.4435</v>
      </c>
      <c r="L35" s="7">
        <f t="shared" si="1"/>
        <v>3589.2428000000004</v>
      </c>
      <c r="M35" s="7">
        <f t="shared" si="1"/>
        <v>3282.8744000000006</v>
      </c>
      <c r="N35" s="7">
        <f t="shared" si="1"/>
        <v>3985.0223</v>
      </c>
      <c r="O35" s="7">
        <f t="shared" si="1"/>
        <v>3108.209</v>
      </c>
      <c r="P35" s="7">
        <f t="shared" si="1"/>
        <v>3139.7274999999995</v>
      </c>
    </row>
    <row r="36" spans="1:16" ht="16.5">
      <c r="A36" s="3" t="s">
        <v>58</v>
      </c>
      <c r="B36" s="7">
        <f>+B35/$E$35*100</f>
        <v>130.06108328807028</v>
      </c>
      <c r="C36" s="7">
        <f aca="true" t="shared" si="2" ref="C36:H36">+C35/$E$35*100</f>
        <v>147.97037935853376</v>
      </c>
      <c r="D36" s="7">
        <f t="shared" si="2"/>
        <v>109.55585464333781</v>
      </c>
      <c r="E36" s="7">
        <f t="shared" si="2"/>
        <v>100</v>
      </c>
      <c r="F36" s="7">
        <f t="shared" si="2"/>
        <v>112.21942779036544</v>
      </c>
      <c r="G36" s="7">
        <f t="shared" si="2"/>
        <v>103.88855483468531</v>
      </c>
      <c r="H36" s="7">
        <f t="shared" si="2"/>
        <v>92.0979243994751</v>
      </c>
      <c r="I36" s="7"/>
      <c r="J36" s="7">
        <f>+J35/$M35*100</f>
        <v>155.41184274366387</v>
      </c>
      <c r="K36" s="7">
        <f aca="true" t="shared" si="3" ref="K36:P36">+K35/$M35*100</f>
        <v>142.87611795321806</v>
      </c>
      <c r="L36" s="7">
        <f t="shared" si="3"/>
        <v>109.33232169954476</v>
      </c>
      <c r="M36" s="7">
        <f t="shared" si="3"/>
        <v>100</v>
      </c>
      <c r="N36" s="7">
        <f t="shared" si="3"/>
        <v>121.3882048000374</v>
      </c>
      <c r="O36" s="7">
        <f t="shared" si="3"/>
        <v>94.67949794241288</v>
      </c>
      <c r="P36" s="7">
        <f t="shared" si="3"/>
        <v>95.63958645508944</v>
      </c>
    </row>
    <row r="38" ht="16.5">
      <c r="A38" s="3" t="s">
        <v>72</v>
      </c>
    </row>
    <row r="39" spans="1:16" ht="16.5">
      <c r="A39" s="3" t="s">
        <v>73</v>
      </c>
      <c r="B39" s="28">
        <f>SUM(B7:B19)/B35</f>
        <v>0.43646017699115053</v>
      </c>
      <c r="C39" s="28">
        <f aca="true" t="shared" si="4" ref="C39:P39">SUM(C7:C19)/C35</f>
        <v>0.6736154324828874</v>
      </c>
      <c r="D39" s="28">
        <f t="shared" si="4"/>
        <v>0.5278460278460277</v>
      </c>
      <c r="E39" s="28">
        <f t="shared" si="4"/>
        <v>0.6410946612830866</v>
      </c>
      <c r="F39" s="28">
        <f t="shared" si="4"/>
        <v>0.7</v>
      </c>
      <c r="G39" s="28">
        <f t="shared" si="4"/>
        <v>0.6237915090374108</v>
      </c>
      <c r="H39" s="28">
        <f t="shared" si="4"/>
        <v>0.6827880512091038</v>
      </c>
      <c r="I39" s="28"/>
      <c r="J39" s="28">
        <f t="shared" si="4"/>
        <v>0.5325651302605211</v>
      </c>
      <c r="K39" s="28">
        <f t="shared" si="4"/>
        <v>0.7602179836512262</v>
      </c>
      <c r="L39" s="28">
        <f t="shared" si="4"/>
        <v>0.6453851492019431</v>
      </c>
      <c r="M39" s="28">
        <f t="shared" si="4"/>
        <v>0.7261001517450683</v>
      </c>
      <c r="N39" s="28">
        <f t="shared" si="4"/>
        <v>0.8142244022072348</v>
      </c>
      <c r="O39" s="28">
        <f t="shared" si="4"/>
        <v>0.7854914196567864</v>
      </c>
      <c r="P39" s="28">
        <f t="shared" si="4"/>
        <v>0.8108108108108111</v>
      </c>
    </row>
    <row r="40" ht="16.5">
      <c r="A40" s="3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Arroyo Abad</dc:creator>
  <cp:keywords/>
  <dc:description/>
  <cp:lastModifiedBy>Leticia Arroyo Abad</cp:lastModifiedBy>
  <dcterms:created xsi:type="dcterms:W3CDTF">2008-02-18T02:22:57Z</dcterms:created>
  <dcterms:modified xsi:type="dcterms:W3CDTF">2008-02-18T04:20:13Z</dcterms:modified>
  <cp:category/>
  <cp:version/>
  <cp:contentType/>
  <cp:contentStatus/>
</cp:coreProperties>
</file>