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1220" windowWidth="22540" windowHeight="13020" activeTab="1"/>
  </bookViews>
  <sheets>
    <sheet name="Sources &amp; notes" sheetId="1" r:id="rId1"/>
    <sheet name="Original data" sheetId="2" r:id="rId2"/>
    <sheet name="Pounds" sheetId="3" r:id="rId3"/>
    <sheet name="Silver" sheetId="4" r:id="rId4"/>
    <sheet name="Silver, metric" sheetId="5" r:id="rId5"/>
    <sheet name="Bare bones, w rice" sheetId="6" r:id="rId6"/>
    <sheet name="Bare bones, w wheat" sheetId="7" r:id="rId7"/>
    <sheet name="Respectable, bread" sheetId="8" r:id="rId8"/>
    <sheet name="Respectable, wheat" sheetId="9" r:id="rId9"/>
  </sheets>
  <definedNames/>
  <calcPr fullCalcOnLoad="1"/>
</workbook>
</file>

<file path=xl/sharedStrings.xml><?xml version="1.0" encoding="utf-8"?>
<sst xmlns="http://schemas.openxmlformats.org/spreadsheetml/2006/main" count="6284" uniqueCount="249">
  <si>
    <t>wheat</t>
  </si>
  <si>
    <t>wine</t>
  </si>
  <si>
    <t>wheat</t>
  </si>
  <si>
    <t>Times 3.15 =</t>
  </si>
  <si>
    <t>Bare bones</t>
  </si>
  <si>
    <t>basket</t>
  </si>
  <si>
    <t>annual budget</t>
  </si>
  <si>
    <t>Costs of Natal barebones consumption including rice and beef, no beans, in grams of silver</t>
  </si>
  <si>
    <t>Costs of Natal barebones consumption including wheat and beef, no beans, in grams of silver</t>
  </si>
  <si>
    <t>Costs of Natal respectable consumption including bread and beef, no beans, in grams of silver</t>
  </si>
  <si>
    <t>Respectable</t>
  </si>
  <si>
    <t>Bare</t>
  </si>
  <si>
    <t>bones</t>
  </si>
  <si>
    <t>basket</t>
  </si>
  <si>
    <t>Respectable</t>
  </si>
  <si>
    <t>Natal prices, 1852-1913 in grams of silver per metric unit (De Zwart)</t>
  </si>
  <si>
    <t>Grams of Ag</t>
  </si>
  <si>
    <t>Per:</t>
  </si>
  <si>
    <t>kg of beef</t>
  </si>
  <si>
    <t>kg of butter</t>
  </si>
  <si>
    <t>kg of candles</t>
  </si>
  <si>
    <t>kg of cheese</t>
  </si>
  <si>
    <t>Mbtu of coal</t>
  </si>
  <si>
    <t>kg of rice</t>
  </si>
  <si>
    <t>kg of soap</t>
  </si>
  <si>
    <t>kg of wheat</t>
  </si>
  <si>
    <t>kg of bread</t>
  </si>
  <si>
    <t>liters of wine</t>
  </si>
  <si>
    <t>m of cotton</t>
  </si>
  <si>
    <t>Spent on:</t>
  </si>
  <si>
    <t>beef</t>
  </si>
  <si>
    <t>bread</t>
  </si>
  <si>
    <t>butter</t>
  </si>
  <si>
    <t>candles</t>
  </si>
  <si>
    <t>cheese</t>
  </si>
  <si>
    <t>coal</t>
  </si>
  <si>
    <t>cotton</t>
  </si>
  <si>
    <t>Butter, fresh</t>
  </si>
  <si>
    <t>Butter, salt</t>
  </si>
  <si>
    <t>Calico</t>
  </si>
  <si>
    <t>Per yard</t>
  </si>
  <si>
    <t>Candles</t>
  </si>
  <si>
    <t>Lbs</t>
  </si>
  <si>
    <t>lbs</t>
  </si>
  <si>
    <t>CO 442/28</t>
  </si>
  <si>
    <t>CO 442/50</t>
  </si>
  <si>
    <t>Cheese</t>
  </si>
  <si>
    <t>Coal</t>
  </si>
  <si>
    <t>tons</t>
  </si>
  <si>
    <t>coal</t>
  </si>
  <si>
    <t>tons of 2240 lbs</t>
  </si>
  <si>
    <t>Per 100 Lbs.</t>
  </si>
  <si>
    <t>to 1 lb</t>
  </si>
  <si>
    <t>Coffee</t>
  </si>
  <si>
    <t>Cotton</t>
  </si>
  <si>
    <t>Cotton goods</t>
  </si>
  <si>
    <t>Yards</t>
  </si>
  <si>
    <t>Dried fruit</t>
  </si>
  <si>
    <t>Dried fruits</t>
  </si>
  <si>
    <t>Eggs</t>
  </si>
  <si>
    <t>Per dozen</t>
  </si>
  <si>
    <t>Per Dozen</t>
  </si>
  <si>
    <t>Fish, cured</t>
  </si>
  <si>
    <t>fish, tinned</t>
  </si>
  <si>
    <t>Flannel</t>
  </si>
  <si>
    <t>Flour</t>
  </si>
  <si>
    <t>Indian Corn</t>
  </si>
  <si>
    <t>Mealie Meal</t>
  </si>
  <si>
    <t>Mealies</t>
  </si>
  <si>
    <t>Milk</t>
  </si>
  <si>
    <t>Natal prices, 1852-1913 in monetary pounds per English physical unit (De Zwart)</t>
  </si>
  <si>
    <t>Wine, Cape</t>
  </si>
  <si>
    <t>Wool</t>
  </si>
  <si>
    <t>Note:</t>
  </si>
  <si>
    <t>Purple #: data from Cape Colony</t>
  </si>
  <si>
    <t>Red #: linear interpolation</t>
  </si>
  <si>
    <t>Black #: price as in source</t>
  </si>
  <si>
    <t>Beef/Lb.</t>
  </si>
  <si>
    <t>Butter, salt/Lb.</t>
  </si>
  <si>
    <t>Candles/Lb.</t>
  </si>
  <si>
    <t>Cheese/Lb.</t>
  </si>
  <si>
    <t>Coal/Lb.</t>
  </si>
  <si>
    <t>Cotton/Yards</t>
  </si>
  <si>
    <t>Rice/Lb.</t>
  </si>
  <si>
    <t>Soap/Lbs.</t>
  </si>
  <si>
    <t>Wheat/Bushel</t>
  </si>
  <si>
    <t>Wheaten Bread/Lb.</t>
  </si>
  <si>
    <t>Wine/bottle</t>
  </si>
  <si>
    <t>Cheese/Lb</t>
  </si>
  <si>
    <t>Ref. No.</t>
  </si>
  <si>
    <t>Page No.</t>
  </si>
  <si>
    <t>Place</t>
  </si>
  <si>
    <t>Year</t>
  </si>
  <si>
    <t>Product</t>
  </si>
  <si>
    <t>Unit</t>
  </si>
  <si>
    <t>Quantity</t>
  </si>
  <si>
    <t>£</t>
  </si>
  <si>
    <t>s.</t>
  </si>
  <si>
    <t>d.</t>
  </si>
  <si>
    <t>£ p. unit</t>
  </si>
  <si>
    <t>What?</t>
  </si>
  <si>
    <t>CO 442/53</t>
  </si>
  <si>
    <t>Natal</t>
  </si>
  <si>
    <t>Original</t>
  </si>
  <si>
    <t>row</t>
  </si>
  <si>
    <t>Natal prices, 1852-1913, original data (Pim de Zwart)</t>
  </si>
  <si>
    <t>£ change</t>
  </si>
  <si>
    <t>measure</t>
  </si>
  <si>
    <t>Bacon</t>
  </si>
  <si>
    <t>Per Lb.</t>
  </si>
  <si>
    <t>CO 442/56</t>
  </si>
  <si>
    <t>CO 442/59</t>
  </si>
  <si>
    <t>CO 442/60</t>
  </si>
  <si>
    <t>CO 442/61</t>
  </si>
  <si>
    <t>CO 442/62</t>
  </si>
  <si>
    <t>CO 442/63</t>
  </si>
  <si>
    <t>CO 442/27</t>
  </si>
  <si>
    <t>Bacon, Colonial</t>
  </si>
  <si>
    <t>CO 442/36</t>
  </si>
  <si>
    <t>Barley</t>
  </si>
  <si>
    <t>Per Muid</t>
  </si>
  <si>
    <t>CO 442/37</t>
  </si>
  <si>
    <t>CO 442/39</t>
  </si>
  <si>
    <t>Beans</t>
  </si>
  <si>
    <t xml:space="preserve">Beans </t>
  </si>
  <si>
    <t>Beef</t>
  </si>
  <si>
    <t>CO 442/30</t>
  </si>
  <si>
    <t>CO 442/33</t>
  </si>
  <si>
    <t>CO 442/40</t>
  </si>
  <si>
    <t>CO 442/41</t>
  </si>
  <si>
    <t>CO 442/42</t>
  </si>
  <si>
    <t>CO 442/43</t>
  </si>
  <si>
    <t>CO 442/44</t>
  </si>
  <si>
    <t>CO 442/45</t>
  </si>
  <si>
    <t>CO 442/46</t>
  </si>
  <si>
    <t>CO 442/47</t>
  </si>
  <si>
    <t>CO 442/48</t>
  </si>
  <si>
    <t>CO 442/49</t>
  </si>
  <si>
    <t>CO 442/51</t>
  </si>
  <si>
    <t>CO 442/52</t>
  </si>
  <si>
    <t>Beer</t>
  </si>
  <si>
    <t>Per Bottle</t>
  </si>
  <si>
    <t>Per quart bottle</t>
  </si>
  <si>
    <t>Per Quart Bottle</t>
  </si>
  <si>
    <t xml:space="preserve">Beer </t>
  </si>
  <si>
    <t>Beer, draught</t>
  </si>
  <si>
    <t>Per Quart</t>
  </si>
  <si>
    <t>Boots</t>
  </si>
  <si>
    <t>Per pair</t>
  </si>
  <si>
    <t>Brandy</t>
  </si>
  <si>
    <t>Bread</t>
  </si>
  <si>
    <t>Buckwheat</t>
  </si>
  <si>
    <t>Total</t>
  </si>
  <si>
    <t>(*Or 167 kg rice)</t>
  </si>
  <si>
    <t>The "respectable" consumption baskets</t>
  </si>
  <si>
    <t>per year</t>
  </si>
  <si>
    <t>Beef</t>
  </si>
  <si>
    <t>Bread</t>
  </si>
  <si>
    <t>Cheese</t>
  </si>
  <si>
    <t>Coal</t>
  </si>
  <si>
    <t>basket</t>
  </si>
  <si>
    <t>annual budget</t>
  </si>
  <si>
    <t>Costs of Natal respectable consumption including wheat and beef, no beans, in grams of silver</t>
  </si>
  <si>
    <t>Natal, with bread</t>
  </si>
  <si>
    <t>Natal, with wheat</t>
  </si>
  <si>
    <r>
      <t>Source = Spreadsheets supplied by Pim de Zwart, December 2011, giving data used in:</t>
    </r>
    <r>
      <rPr>
        <sz val="12"/>
        <color indexed="8"/>
        <rFont val="Arial"/>
        <family val="2"/>
      </rPr>
      <t xml:space="preserve"> </t>
    </r>
  </si>
  <si>
    <t>rice</t>
  </si>
  <si>
    <t>soap</t>
  </si>
  <si>
    <t>Cotton</t>
  </si>
  <si>
    <t>Fish</t>
  </si>
  <si>
    <t>Peas &amp; beans</t>
  </si>
  <si>
    <t>Rice</t>
  </si>
  <si>
    <t>Soap</t>
  </si>
  <si>
    <t>Wine</t>
  </si>
  <si>
    <t>See also de Zwart, Pim. 2011b. "Real wages at the Cape of Good Hope: A long-term perspective, 1652-1912”. Centre for Global Economic History Working Paper no. 13 (August).</t>
  </si>
  <si>
    <t>197 kg*</t>
  </si>
  <si>
    <t>(*Or 186 kg rice)</t>
  </si>
  <si>
    <t>5 kg beef</t>
  </si>
  <si>
    <t>1.3 kg</t>
  </si>
  <si>
    <t xml:space="preserve">Fuel </t>
  </si>
  <si>
    <t>Sources and notes</t>
  </si>
  <si>
    <r>
      <t xml:space="preserve">de Zwart, Pim. 2011a. “South African Living Standards in Global Perspective”. </t>
    </r>
    <r>
      <rPr>
        <i/>
        <sz val="12"/>
        <color indexed="8"/>
        <rFont val="Arial"/>
        <family val="0"/>
      </rPr>
      <t>Economic History of Developing Regions</t>
    </r>
    <r>
      <rPr>
        <sz val="12"/>
        <color indexed="8"/>
        <rFont val="Arial"/>
        <family val="2"/>
      </rPr>
      <t xml:space="preserve"> 26, 1 (June): 49-74.</t>
    </r>
  </si>
  <si>
    <t>The "bare bones" consumption baskets</t>
  </si>
  <si>
    <t>Cape Colony</t>
  </si>
  <si>
    <t>Natal</t>
  </si>
  <si>
    <t>Quantity</t>
  </si>
  <si>
    <t>Nutrients per day</t>
  </si>
  <si>
    <t>per year</t>
  </si>
  <si>
    <t>Calories</t>
  </si>
  <si>
    <t>Protein (g)</t>
  </si>
  <si>
    <t>Wheat</t>
  </si>
  <si>
    <t>177 kg*</t>
  </si>
  <si>
    <t>Beans &amp; peas</t>
  </si>
  <si>
    <t>20 kg</t>
  </si>
  <si>
    <t>Beef/fish</t>
  </si>
  <si>
    <t>9 kg fish</t>
  </si>
  <si>
    <t>Butter</t>
  </si>
  <si>
    <t>3 kg</t>
  </si>
  <si>
    <t>Soap</t>
  </si>
  <si>
    <t>1.3 kg</t>
  </si>
  <si>
    <t>Cotton</t>
  </si>
  <si>
    <t>3 m</t>
  </si>
  <si>
    <t>Candles</t>
  </si>
  <si>
    <t>2.6 kg</t>
  </si>
  <si>
    <t>3 M Btu</t>
  </si>
  <si>
    <t>Rum</t>
  </si>
  <si>
    <t>Salt</t>
  </si>
  <si>
    <t>Per Cwt.</t>
  </si>
  <si>
    <t xml:space="preserve">Salt </t>
  </si>
  <si>
    <t>Shirts, soft</t>
  </si>
  <si>
    <t>Each</t>
  </si>
  <si>
    <t>Shirts, starched</t>
  </si>
  <si>
    <t>Soap</t>
  </si>
  <si>
    <t>cwts</t>
  </si>
  <si>
    <t>cwt&gt;lbs (1cwts = 112 lbs)</t>
  </si>
  <si>
    <t>Socks</t>
  </si>
  <si>
    <t>Sugar</t>
  </si>
  <si>
    <t>Suits, ready made</t>
  </si>
  <si>
    <t>Tea</t>
  </si>
  <si>
    <t>Tobacco</t>
  </si>
  <si>
    <t>Trousers</t>
  </si>
  <si>
    <t>Wheat</t>
  </si>
  <si>
    <t>Per Bushel</t>
  </si>
  <si>
    <t>Per muid (2.972 bushels)</t>
  </si>
  <si>
    <t>per Muid</t>
  </si>
  <si>
    <t xml:space="preserve">Wheat </t>
  </si>
  <si>
    <t>Wheaten Bread</t>
  </si>
  <si>
    <t>Wheaten Flour</t>
  </si>
  <si>
    <t>Per Barrel</t>
  </si>
  <si>
    <t>Per Barrel (of 196 lbs)</t>
  </si>
  <si>
    <t>Per Barrel (186 lbs*)</t>
  </si>
  <si>
    <t>Per Barrel (196 lbs)</t>
  </si>
  <si>
    <t>per 1,5 pints</t>
  </si>
  <si>
    <t>Milk, condensed</t>
  </si>
  <si>
    <t>Per tin</t>
  </si>
  <si>
    <t>Mutton</t>
  </si>
  <si>
    <t>Oatmeal</t>
  </si>
  <si>
    <t>Oats</t>
  </si>
  <si>
    <t>oil, paraffin</t>
  </si>
  <si>
    <t>gallons</t>
  </si>
  <si>
    <t>Paraffin</t>
  </si>
  <si>
    <t>Per Gallon</t>
  </si>
  <si>
    <t>Pork</t>
  </si>
  <si>
    <t>Potatoes</t>
  </si>
  <si>
    <t>Potatoes, common</t>
  </si>
  <si>
    <t>Potatoes, sweet</t>
  </si>
  <si>
    <t>Print</t>
  </si>
  <si>
    <t>Rice</t>
  </si>
  <si>
    <t>Natal prices, 1852-1913 in grams of silver per English physical unit (De Zwart)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</si>
</sst>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€&quot;\ #,##0;&quot;€&quot;\ \-#,##0"/>
    <numFmt numFmtId="169" formatCode="&quot;€&quot;\ #,##0;[Red]&quot;€&quot;\ \-#,##0"/>
    <numFmt numFmtId="170" formatCode="&quot;€&quot;\ #,##0.00;&quot;€&quot;\ \-#,##0.00"/>
    <numFmt numFmtId="171" formatCode="&quot;€&quot;\ #,##0.00;[Red]&quot;€&quot;\ \-#,##0.00"/>
    <numFmt numFmtId="172" formatCode="_ &quot;€&quot;\ * #,##0_ ;_ &quot;€&quot;\ * \-#,##0_ ;_ &quot;€&quot;\ * &quot;-&quot;_ ;_ @_ "/>
    <numFmt numFmtId="173" formatCode="_ * #,##0_ ;_ * \-#,##0_ ;_ * &quot;-&quot;_ ;_ @_ "/>
    <numFmt numFmtId="174" formatCode="_ &quot;€&quot;\ * #,##0.00_ ;_ &quot;€&quot;\ * \-#,##0.00_ ;_ &quot;€&quot;\ * &quot;-&quot;??_ ;_ @_ "/>
    <numFmt numFmtId="175" formatCode="_ * #,##0.00_ ;_ * \-#,##0.00_ ;_ * &quot;-&quot;??_ ;_ @_ "/>
    <numFmt numFmtId="176" formatCode="General"/>
    <numFmt numFmtId="177" formatCode="0.0000"/>
    <numFmt numFmtId="178" formatCode="0.000"/>
    <numFmt numFmtId="179" formatCode="0.00"/>
    <numFmt numFmtId="180" formatCode="0.0"/>
    <numFmt numFmtId="181" formatCode="0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Verdana"/>
      <family val="0"/>
    </font>
    <font>
      <b/>
      <sz val="12"/>
      <color indexed="8"/>
      <name val="Arial"/>
      <family val="0"/>
    </font>
    <font>
      <sz val="12"/>
      <color indexed="8"/>
      <name val="Arial"/>
      <family val="2"/>
    </font>
    <font>
      <sz val="12"/>
      <color indexed="10"/>
      <name val="Arial"/>
      <family val="0"/>
    </font>
    <font>
      <sz val="12"/>
      <name val="Arial"/>
      <family val="0"/>
    </font>
    <font>
      <sz val="12"/>
      <color indexed="36"/>
      <name val="Arial"/>
      <family val="0"/>
    </font>
    <font>
      <b/>
      <sz val="16"/>
      <color indexed="8"/>
      <name val="Arial"/>
      <family val="0"/>
    </font>
    <font>
      <i/>
      <sz val="12"/>
      <color indexed="8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6"/>
      <color indexed="10"/>
      <name val="Arial"/>
      <family val="0"/>
    </font>
    <font>
      <b/>
      <sz val="14"/>
      <color indexed="10"/>
      <name val="Arial"/>
      <family val="2"/>
    </font>
    <font>
      <u val="single"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1" fillId="3" borderId="0" applyNumberFormat="0" applyBorder="0" applyAlignment="0" applyProtection="0"/>
    <xf numFmtId="0" fontId="2" fillId="20" borderId="1" applyNumberFormat="0" applyAlignment="0" applyProtection="0"/>
    <xf numFmtId="0" fontId="3" fillId="21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7" borderId="1" applyNumberFormat="0" applyAlignment="0" applyProtection="0"/>
    <xf numFmtId="0" fontId="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3" fontId="21" fillId="0" borderId="0" xfId="0" applyNumberFormat="1" applyFont="1" applyAlignment="1">
      <alignment/>
    </xf>
    <xf numFmtId="177" fontId="20" fillId="0" borderId="0" xfId="0" applyNumberFormat="1" applyFont="1" applyAlignment="1">
      <alignment/>
    </xf>
    <xf numFmtId="177" fontId="21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177" fontId="30" fillId="0" borderId="0" xfId="0" applyNumberFormat="1" applyFont="1" applyAlignment="1">
      <alignment/>
    </xf>
    <xf numFmtId="177" fontId="21" fillId="0" borderId="0" xfId="0" applyNumberFormat="1" applyFont="1" applyAlignment="1">
      <alignment horizontal="right"/>
    </xf>
    <xf numFmtId="179" fontId="21" fillId="0" borderId="0" xfId="0" applyNumberFormat="1" applyFont="1" applyAlignment="1">
      <alignment/>
    </xf>
    <xf numFmtId="181" fontId="21" fillId="0" borderId="0" xfId="0" applyNumberFormat="1" applyFont="1" applyAlignment="1">
      <alignment/>
    </xf>
    <xf numFmtId="0" fontId="34" fillId="0" borderId="0" xfId="0" applyFont="1" applyAlignment="1">
      <alignment/>
    </xf>
    <xf numFmtId="177" fontId="31" fillId="0" borderId="0" xfId="0" applyNumberFormat="1" applyFont="1" applyAlignment="1">
      <alignment horizontal="right"/>
    </xf>
    <xf numFmtId="2" fontId="21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179" fontId="21" fillId="0" borderId="0" xfId="0" applyNumberFormat="1" applyFont="1" applyAlignment="1">
      <alignment/>
    </xf>
    <xf numFmtId="179" fontId="30" fillId="0" borderId="0" xfId="0" applyNumberFormat="1" applyFont="1" applyAlignment="1">
      <alignment/>
    </xf>
    <xf numFmtId="179" fontId="21" fillId="0" borderId="0" xfId="0" applyNumberFormat="1" applyFont="1" applyAlignment="1">
      <alignment/>
    </xf>
    <xf numFmtId="179" fontId="34" fillId="0" borderId="0" xfId="0" applyNumberFormat="1" applyFont="1" applyAlignment="1">
      <alignment/>
    </xf>
    <xf numFmtId="179" fontId="31" fillId="0" borderId="0" xfId="0" applyNumberFormat="1" applyFont="1" applyAlignment="1">
      <alignment horizontal="right"/>
    </xf>
    <xf numFmtId="181" fontId="21" fillId="0" borderId="0" xfId="0" applyNumberFormat="1" applyFont="1" applyAlignment="1">
      <alignment/>
    </xf>
    <xf numFmtId="179" fontId="30" fillId="0" borderId="0" xfId="0" applyNumberFormat="1" applyFont="1" applyAlignment="1">
      <alignment/>
    </xf>
    <xf numFmtId="179" fontId="21" fillId="0" borderId="0" xfId="0" applyNumberFormat="1" applyFont="1" applyAlignment="1">
      <alignment/>
    </xf>
    <xf numFmtId="179" fontId="34" fillId="0" borderId="0" xfId="0" applyNumberFormat="1" applyFont="1" applyAlignment="1">
      <alignment/>
    </xf>
    <xf numFmtId="179" fontId="31" fillId="0" borderId="0" xfId="0" applyNumberFormat="1" applyFont="1" applyAlignment="1">
      <alignment horizontal="right"/>
    </xf>
    <xf numFmtId="2" fontId="34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right"/>
    </xf>
    <xf numFmtId="179" fontId="30" fillId="0" borderId="0" xfId="0" applyNumberFormat="1" applyFont="1" applyAlignment="1">
      <alignment/>
    </xf>
    <xf numFmtId="179" fontId="21" fillId="0" borderId="0" xfId="0" applyNumberFormat="1" applyFont="1" applyAlignment="1">
      <alignment/>
    </xf>
    <xf numFmtId="179" fontId="34" fillId="0" borderId="0" xfId="0" applyNumberFormat="1" applyFont="1" applyAlignment="1">
      <alignment/>
    </xf>
    <xf numFmtId="179" fontId="20" fillId="0" borderId="0" xfId="0" applyNumberFormat="1" applyFont="1" applyAlignment="1">
      <alignment/>
    </xf>
    <xf numFmtId="179" fontId="31" fillId="0" borderId="0" xfId="0" applyNumberFormat="1" applyFont="1" applyAlignment="1">
      <alignment horizontal="right"/>
    </xf>
    <xf numFmtId="179" fontId="34" fillId="0" borderId="0" xfId="0" applyNumberFormat="1" applyFont="1" applyAlignment="1">
      <alignment horizontal="right"/>
    </xf>
    <xf numFmtId="181" fontId="21" fillId="0" borderId="0" xfId="0" applyNumberFormat="1" applyFont="1" applyAlignment="1">
      <alignment/>
    </xf>
    <xf numFmtId="179" fontId="23" fillId="0" borderId="0" xfId="0" applyNumberFormat="1" applyFont="1" applyAlignment="1">
      <alignment horizontal="right"/>
    </xf>
    <xf numFmtId="179" fontId="23" fillId="0" borderId="0" xfId="0" applyNumberFormat="1" applyFont="1" applyAlignment="1">
      <alignment/>
    </xf>
    <xf numFmtId="179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5" sqref="A5"/>
    </sheetView>
  </sheetViews>
  <sheetFormatPr defaultColWidth="11.421875" defaultRowHeight="15"/>
  <cols>
    <col min="6" max="6" width="3.8515625" style="0" customWidth="1"/>
  </cols>
  <sheetData>
    <row r="1" spans="1:10" ht="16.5">
      <c r="A1" s="11"/>
      <c r="B1" s="18" t="s">
        <v>180</v>
      </c>
      <c r="C1" s="11"/>
      <c r="D1" s="11"/>
      <c r="E1" s="11"/>
      <c r="F1" s="11"/>
      <c r="G1" s="11"/>
      <c r="H1" s="11"/>
      <c r="I1" s="11"/>
      <c r="J1" s="11"/>
    </row>
    <row r="2" spans="1:10" ht="1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>
      <c r="A3" s="19" t="s">
        <v>165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15">
      <c r="A4" s="11" t="s">
        <v>181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5">
      <c r="A5" s="11" t="s">
        <v>174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ht="15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">
      <c r="A7" s="20" t="s">
        <v>182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15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6.5">
      <c r="A9" s="11"/>
      <c r="B9" s="11"/>
      <c r="C9" s="21" t="s">
        <v>183</v>
      </c>
      <c r="D9" s="22"/>
      <c r="E9" s="23"/>
      <c r="F9" s="11"/>
      <c r="G9" s="21" t="s">
        <v>184</v>
      </c>
      <c r="H9" s="22"/>
      <c r="I9" s="23"/>
      <c r="J9" s="11"/>
    </row>
    <row r="10" spans="1:10" ht="15">
      <c r="A10" s="11"/>
      <c r="B10" s="11"/>
      <c r="C10" s="11" t="s">
        <v>185</v>
      </c>
      <c r="D10" s="11" t="s">
        <v>186</v>
      </c>
      <c r="E10" s="11"/>
      <c r="F10" s="11"/>
      <c r="G10" s="11" t="s">
        <v>185</v>
      </c>
      <c r="H10" s="11" t="s">
        <v>186</v>
      </c>
      <c r="I10" s="11"/>
      <c r="J10" s="11"/>
    </row>
    <row r="11" spans="1:10" ht="15">
      <c r="A11" s="11"/>
      <c r="B11" s="11"/>
      <c r="C11" s="11" t="s">
        <v>187</v>
      </c>
      <c r="D11" s="11" t="s">
        <v>188</v>
      </c>
      <c r="E11" s="11" t="s">
        <v>189</v>
      </c>
      <c r="F11" s="11"/>
      <c r="G11" s="11" t="s">
        <v>187</v>
      </c>
      <c r="H11" s="11" t="s">
        <v>188</v>
      </c>
      <c r="I11" s="11" t="s">
        <v>189</v>
      </c>
      <c r="J11" s="11"/>
    </row>
    <row r="12" spans="1:10" ht="15">
      <c r="A12" s="11" t="s">
        <v>190</v>
      </c>
      <c r="B12" s="11"/>
      <c r="C12" s="11" t="s">
        <v>191</v>
      </c>
      <c r="D12" s="11">
        <v>1659</v>
      </c>
      <c r="E12" s="11">
        <v>55</v>
      </c>
      <c r="F12" s="11"/>
      <c r="G12" s="11" t="s">
        <v>175</v>
      </c>
      <c r="H12" s="11">
        <v>1845</v>
      </c>
      <c r="I12" s="11">
        <v>60</v>
      </c>
      <c r="J12" s="11"/>
    </row>
    <row r="13" spans="1:10" ht="15">
      <c r="A13" s="11" t="s">
        <v>192</v>
      </c>
      <c r="B13" s="11"/>
      <c r="C13" s="11" t="s">
        <v>193</v>
      </c>
      <c r="D13" s="11">
        <v>187</v>
      </c>
      <c r="E13" s="11">
        <v>14</v>
      </c>
      <c r="F13" s="11"/>
      <c r="G13" s="11"/>
      <c r="H13" s="11"/>
      <c r="I13" s="11"/>
      <c r="J13" s="11"/>
    </row>
    <row r="14" spans="1:10" ht="15">
      <c r="A14" s="11" t="s">
        <v>194</v>
      </c>
      <c r="B14" s="11"/>
      <c r="C14" s="11" t="s">
        <v>195</v>
      </c>
      <c r="D14" s="11">
        <v>32</v>
      </c>
      <c r="E14" s="11">
        <v>5</v>
      </c>
      <c r="F14" s="11"/>
      <c r="G14" s="11" t="s">
        <v>177</v>
      </c>
      <c r="H14" s="11">
        <v>34</v>
      </c>
      <c r="I14" s="11">
        <v>3</v>
      </c>
      <c r="J14" s="11"/>
    </row>
    <row r="15" spans="1:10" ht="15">
      <c r="A15" s="11" t="s">
        <v>196</v>
      </c>
      <c r="B15" s="11"/>
      <c r="C15" s="11" t="s">
        <v>197</v>
      </c>
      <c r="D15" s="11">
        <v>60</v>
      </c>
      <c r="E15" s="11">
        <v>0</v>
      </c>
      <c r="F15" s="11"/>
      <c r="G15" s="11" t="s">
        <v>197</v>
      </c>
      <c r="H15" s="11">
        <v>60</v>
      </c>
      <c r="I15" s="11">
        <v>0</v>
      </c>
      <c r="J15" s="11"/>
    </row>
    <row r="16" spans="1:10" ht="15">
      <c r="A16" s="11" t="s">
        <v>198</v>
      </c>
      <c r="B16" s="11"/>
      <c r="C16" s="11" t="s">
        <v>199</v>
      </c>
      <c r="D16" s="11"/>
      <c r="E16" s="11"/>
      <c r="F16" s="11"/>
      <c r="G16" s="11" t="s">
        <v>178</v>
      </c>
      <c r="H16" s="11"/>
      <c r="I16" s="11"/>
      <c r="J16" s="11"/>
    </row>
    <row r="17" spans="1:10" ht="15">
      <c r="A17" s="11" t="s">
        <v>200</v>
      </c>
      <c r="B17" s="11"/>
      <c r="C17" s="11" t="s">
        <v>201</v>
      </c>
      <c r="D17" s="11"/>
      <c r="E17" s="11"/>
      <c r="F17" s="11"/>
      <c r="G17" s="11" t="s">
        <v>201</v>
      </c>
      <c r="H17" s="11"/>
      <c r="I17" s="11"/>
      <c r="J17" s="11"/>
    </row>
    <row r="18" spans="1:10" ht="15">
      <c r="A18" s="11" t="s">
        <v>202</v>
      </c>
      <c r="B18" s="11"/>
      <c r="C18" s="11" t="s">
        <v>203</v>
      </c>
      <c r="D18" s="11"/>
      <c r="E18" s="11"/>
      <c r="F18" s="11"/>
      <c r="G18" s="11" t="s">
        <v>203</v>
      </c>
      <c r="H18" s="11"/>
      <c r="I18" s="11"/>
      <c r="J18" s="11"/>
    </row>
    <row r="19" spans="1:10" ht="15">
      <c r="A19" s="11" t="s">
        <v>179</v>
      </c>
      <c r="B19" s="11"/>
      <c r="C19" s="11" t="s">
        <v>204</v>
      </c>
      <c r="D19" s="11"/>
      <c r="E19" s="11"/>
      <c r="F19" s="11"/>
      <c r="G19" s="11" t="s">
        <v>204</v>
      </c>
      <c r="H19" s="11"/>
      <c r="I19" s="11"/>
      <c r="J19" s="11"/>
    </row>
    <row r="20" spans="1:10" ht="15">
      <c r="A20" s="11" t="s">
        <v>152</v>
      </c>
      <c r="B20" s="11"/>
      <c r="C20" s="11"/>
      <c r="D20" s="24">
        <v>1938</v>
      </c>
      <c r="E20" s="24">
        <v>74</v>
      </c>
      <c r="F20" s="24"/>
      <c r="G20" s="24"/>
      <c r="H20" s="24">
        <v>1939</v>
      </c>
      <c r="I20" s="24">
        <v>63</v>
      </c>
      <c r="J20" s="11"/>
    </row>
    <row r="21" spans="1:10" ht="15">
      <c r="A21" s="11"/>
      <c r="B21" s="11"/>
      <c r="C21" s="11" t="s">
        <v>153</v>
      </c>
      <c r="D21" s="11"/>
      <c r="E21" s="11"/>
      <c r="F21" s="11"/>
      <c r="G21" s="11" t="s">
        <v>176</v>
      </c>
      <c r="H21" s="11"/>
      <c r="I21" s="11"/>
      <c r="J21" s="11"/>
    </row>
    <row r="22" spans="1:10" ht="1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5">
      <c r="A24" s="20" t="s">
        <v>154</v>
      </c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6.5">
      <c r="A26" s="11"/>
      <c r="B26" s="11"/>
      <c r="C26" s="21" t="s">
        <v>163</v>
      </c>
      <c r="D26" s="22"/>
      <c r="E26" s="23"/>
      <c r="F26" s="11"/>
      <c r="G26" s="21" t="s">
        <v>164</v>
      </c>
      <c r="H26" s="22"/>
      <c r="I26" s="23"/>
      <c r="J26" s="11"/>
    </row>
    <row r="27" spans="1:10" ht="15">
      <c r="A27" s="11"/>
      <c r="B27" s="11"/>
      <c r="C27" s="12" t="s">
        <v>185</v>
      </c>
      <c r="D27" s="12"/>
      <c r="E27" s="12"/>
      <c r="F27" s="12"/>
      <c r="G27" s="12" t="s">
        <v>185</v>
      </c>
      <c r="H27" s="11"/>
      <c r="I27" s="11"/>
      <c r="J27" s="11"/>
    </row>
    <row r="28" spans="1:10" ht="15">
      <c r="A28" s="11"/>
      <c r="B28" s="11"/>
      <c r="C28" s="12" t="s">
        <v>155</v>
      </c>
      <c r="D28" s="12"/>
      <c r="E28" s="12"/>
      <c r="F28" s="12"/>
      <c r="G28" s="12" t="s">
        <v>155</v>
      </c>
      <c r="H28" s="11"/>
      <c r="I28" s="11"/>
      <c r="J28" s="11"/>
    </row>
    <row r="29" spans="1:10" ht="15">
      <c r="A29" s="11" t="s">
        <v>156</v>
      </c>
      <c r="B29" s="11"/>
      <c r="C29" s="11">
        <v>26</v>
      </c>
      <c r="D29" s="12"/>
      <c r="F29" s="11"/>
      <c r="G29" s="11">
        <v>26</v>
      </c>
      <c r="H29" s="11"/>
      <c r="J29" s="11"/>
    </row>
    <row r="30" spans="1:10" ht="15">
      <c r="A30" s="11" t="s">
        <v>157</v>
      </c>
      <c r="B30" s="11"/>
      <c r="C30" s="11">
        <v>202</v>
      </c>
      <c r="D30" s="12"/>
      <c r="F30" s="11"/>
      <c r="G30" s="11">
        <v>0</v>
      </c>
      <c r="H30" s="11"/>
      <c r="J30" s="11"/>
    </row>
    <row r="31" spans="1:10" ht="15">
      <c r="A31" s="11" t="s">
        <v>196</v>
      </c>
      <c r="B31" s="11"/>
      <c r="C31" s="11">
        <v>5</v>
      </c>
      <c r="D31" s="12"/>
      <c r="F31" s="11"/>
      <c r="G31" s="11">
        <v>5</v>
      </c>
      <c r="H31" s="11"/>
      <c r="J31" s="11"/>
    </row>
    <row r="32" spans="1:10" ht="15">
      <c r="A32" s="11" t="s">
        <v>202</v>
      </c>
      <c r="B32" s="11"/>
      <c r="C32" s="11">
        <v>5.2</v>
      </c>
      <c r="D32" s="12"/>
      <c r="F32" s="11"/>
      <c r="G32" s="11">
        <v>5.2</v>
      </c>
      <c r="H32" s="11"/>
      <c r="J32" s="11"/>
    </row>
    <row r="33" spans="1:10" ht="15">
      <c r="A33" s="11" t="s">
        <v>158</v>
      </c>
      <c r="B33" s="11"/>
      <c r="C33" s="11">
        <v>6</v>
      </c>
      <c r="D33" s="12"/>
      <c r="F33" s="11"/>
      <c r="G33" s="11">
        <v>6</v>
      </c>
      <c r="H33" s="11"/>
      <c r="J33" s="11"/>
    </row>
    <row r="34" spans="1:10" ht="15">
      <c r="A34" s="11" t="s">
        <v>159</v>
      </c>
      <c r="B34" s="11"/>
      <c r="C34" s="11">
        <v>5</v>
      </c>
      <c r="D34" s="12"/>
      <c r="F34" s="11"/>
      <c r="G34" s="11">
        <v>5</v>
      </c>
      <c r="H34" s="11"/>
      <c r="J34" s="11"/>
    </row>
    <row r="35" spans="1:10" ht="15">
      <c r="A35" s="11" t="s">
        <v>168</v>
      </c>
      <c r="B35" s="11"/>
      <c r="C35" s="11">
        <v>5</v>
      </c>
      <c r="D35" s="12"/>
      <c r="F35" s="11"/>
      <c r="G35" s="11">
        <v>5</v>
      </c>
      <c r="H35" s="11"/>
      <c r="J35" s="11"/>
    </row>
    <row r="36" spans="1:10" ht="15">
      <c r="A36" s="11" t="s">
        <v>169</v>
      </c>
      <c r="B36" s="11"/>
      <c r="C36" s="11">
        <v>0</v>
      </c>
      <c r="D36" s="12"/>
      <c r="F36" s="11"/>
      <c r="G36" s="11">
        <v>0</v>
      </c>
      <c r="H36" s="11"/>
      <c r="J36" s="11"/>
    </row>
    <row r="37" spans="1:10" ht="15">
      <c r="A37" s="11" t="s">
        <v>170</v>
      </c>
      <c r="B37" s="11"/>
      <c r="C37" s="11">
        <v>0</v>
      </c>
      <c r="D37" s="12"/>
      <c r="F37" s="11"/>
      <c r="G37" s="11">
        <v>0</v>
      </c>
      <c r="H37" s="11"/>
      <c r="J37" s="11"/>
    </row>
    <row r="38" spans="1:10" ht="15">
      <c r="A38" s="11" t="s">
        <v>171</v>
      </c>
      <c r="B38" s="11"/>
      <c r="C38" s="11">
        <v>0</v>
      </c>
      <c r="D38" s="12"/>
      <c r="F38" s="11"/>
      <c r="G38" s="11">
        <v>0</v>
      </c>
      <c r="H38" s="11"/>
      <c r="J38" s="11"/>
    </row>
    <row r="39" spans="1:10" ht="15">
      <c r="A39" s="11" t="s">
        <v>172</v>
      </c>
      <c r="B39" s="11"/>
      <c r="C39" s="11">
        <v>1.3</v>
      </c>
      <c r="D39" s="12"/>
      <c r="F39" s="11"/>
      <c r="G39" s="11">
        <v>1.3</v>
      </c>
      <c r="H39" s="11"/>
      <c r="J39" s="11"/>
    </row>
    <row r="40" spans="1:10" ht="15">
      <c r="A40" s="11" t="s">
        <v>190</v>
      </c>
      <c r="B40" s="11"/>
      <c r="C40" s="11">
        <v>0</v>
      </c>
      <c r="D40" s="12"/>
      <c r="F40" s="11"/>
      <c r="G40" s="11">
        <v>160</v>
      </c>
      <c r="H40" s="11"/>
      <c r="J40" s="11"/>
    </row>
    <row r="41" spans="1:10" ht="15">
      <c r="A41" s="11" t="s">
        <v>173</v>
      </c>
      <c r="B41" s="11"/>
      <c r="C41" s="11">
        <v>91</v>
      </c>
      <c r="D41" s="12"/>
      <c r="F41" s="11"/>
      <c r="G41" s="11">
        <v>91</v>
      </c>
      <c r="H41" s="11"/>
      <c r="J41" s="11"/>
    </row>
    <row r="42" spans="4:10" ht="15">
      <c r="D42" s="12"/>
      <c r="E42" s="11"/>
      <c r="H42" s="11"/>
      <c r="I42" s="11"/>
      <c r="J42" s="11"/>
    </row>
    <row r="43" spans="4:10" ht="15">
      <c r="D43" s="12"/>
      <c r="E43" s="11"/>
      <c r="H43" s="11"/>
      <c r="I43" s="11"/>
      <c r="J43" s="1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526"/>
  <sheetViews>
    <sheetView tabSelected="1" zoomScalePageLayoutView="0" workbookViewId="0" topLeftCell="A1">
      <pane ySplit="3180" topLeftCell="BM1523" activePane="bottomLeft" state="split"/>
      <selection pane="topLeft" activeCell="B2" sqref="B2"/>
      <selection pane="bottomLeft" activeCell="E1538" sqref="E1538"/>
    </sheetView>
  </sheetViews>
  <sheetFormatPr defaultColWidth="9.140625" defaultRowHeight="15"/>
  <cols>
    <col min="1" max="1" width="8.28125" style="11" customWidth="1"/>
    <col min="2" max="2" width="10.421875" style="11" customWidth="1"/>
    <col min="3" max="5" width="9.140625" style="11" customWidth="1"/>
    <col min="6" max="6" width="14.28125" style="11" bestFit="1" customWidth="1"/>
    <col min="7" max="7" width="15.28125" style="11" customWidth="1"/>
    <col min="8" max="8" width="11.8515625" style="11" customWidth="1"/>
    <col min="9" max="12" width="9.140625" style="11" customWidth="1"/>
    <col min="13" max="13" width="13.28125" style="11" customWidth="1"/>
    <col min="14" max="16384" width="9.140625" style="11" customWidth="1"/>
  </cols>
  <sheetData>
    <row r="2" ht="16.5">
      <c r="B2" s="17" t="s">
        <v>105</v>
      </c>
    </row>
    <row r="3" ht="16.5">
      <c r="C3" s="17"/>
    </row>
    <row r="4" spans="1:13" ht="15">
      <c r="A4" s="12" t="s">
        <v>103</v>
      </c>
      <c r="M4" s="14" t="s">
        <v>106</v>
      </c>
    </row>
    <row r="5" spans="1:14" s="14" customFormat="1" ht="15">
      <c r="A5" s="13" t="s">
        <v>104</v>
      </c>
      <c r="B5" s="14" t="s">
        <v>89</v>
      </c>
      <c r="C5" s="14" t="s">
        <v>90</v>
      </c>
      <c r="D5" s="14" t="s">
        <v>91</v>
      </c>
      <c r="E5" s="14" t="s">
        <v>92</v>
      </c>
      <c r="F5" s="14" t="s">
        <v>93</v>
      </c>
      <c r="G5" s="14" t="s">
        <v>94</v>
      </c>
      <c r="H5" s="14" t="s">
        <v>95</v>
      </c>
      <c r="I5" s="14" t="s">
        <v>96</v>
      </c>
      <c r="J5" s="14" t="s">
        <v>97</v>
      </c>
      <c r="K5" s="14" t="s">
        <v>98</v>
      </c>
      <c r="L5" s="14" t="s">
        <v>99</v>
      </c>
      <c r="M5" s="14" t="s">
        <v>107</v>
      </c>
      <c r="N5" s="14" t="s">
        <v>100</v>
      </c>
    </row>
    <row r="6" spans="1:12" ht="15">
      <c r="A6" s="11">
        <v>1</v>
      </c>
      <c r="B6" s="11" t="s">
        <v>101</v>
      </c>
      <c r="C6" s="11">
        <v>428</v>
      </c>
      <c r="D6" s="11" t="s">
        <v>102</v>
      </c>
      <c r="E6" s="11">
        <v>1902</v>
      </c>
      <c r="F6" s="11" t="s">
        <v>108</v>
      </c>
      <c r="G6" s="11" t="s">
        <v>109</v>
      </c>
      <c r="H6" s="11">
        <v>1</v>
      </c>
      <c r="I6" s="11">
        <v>0</v>
      </c>
      <c r="J6" s="11">
        <v>1</v>
      </c>
      <c r="K6" s="11">
        <v>2</v>
      </c>
      <c r="L6" s="11">
        <f aca="true" t="shared" si="0" ref="L6:L69">(I6+J6/20+K6/240)/H6</f>
        <v>0.058333333333333334</v>
      </c>
    </row>
    <row r="7" spans="1:12" ht="15">
      <c r="A7" s="11">
        <v>2</v>
      </c>
      <c r="B7" s="11" t="s">
        <v>110</v>
      </c>
      <c r="C7" s="11">
        <v>345</v>
      </c>
      <c r="D7" s="11" t="s">
        <v>102</v>
      </c>
      <c r="E7" s="11">
        <v>1903</v>
      </c>
      <c r="F7" s="11" t="s">
        <v>108</v>
      </c>
      <c r="G7" s="11" t="s">
        <v>109</v>
      </c>
      <c r="H7" s="11">
        <v>1</v>
      </c>
      <c r="I7" s="11">
        <v>0</v>
      </c>
      <c r="J7" s="11">
        <v>1</v>
      </c>
      <c r="K7" s="11">
        <v>2</v>
      </c>
      <c r="L7" s="11">
        <f t="shared" si="0"/>
        <v>0.058333333333333334</v>
      </c>
    </row>
    <row r="8" spans="1:12" ht="15">
      <c r="A8" s="11">
        <v>3</v>
      </c>
      <c r="B8" s="11" t="s">
        <v>110</v>
      </c>
      <c r="C8" s="11">
        <v>345</v>
      </c>
      <c r="D8" s="11" t="s">
        <v>102</v>
      </c>
      <c r="E8" s="11">
        <v>1904</v>
      </c>
      <c r="F8" s="11" t="s">
        <v>108</v>
      </c>
      <c r="G8" s="11" t="s">
        <v>109</v>
      </c>
      <c r="H8" s="11">
        <v>1</v>
      </c>
      <c r="I8" s="11">
        <v>0</v>
      </c>
      <c r="J8" s="11">
        <v>1</v>
      </c>
      <c r="K8" s="11">
        <v>2</v>
      </c>
      <c r="L8" s="11">
        <f t="shared" si="0"/>
        <v>0.058333333333333334</v>
      </c>
    </row>
    <row r="9" spans="1:12" ht="15">
      <c r="A9" s="11">
        <v>4</v>
      </c>
      <c r="B9" s="11" t="s">
        <v>110</v>
      </c>
      <c r="C9" s="11">
        <v>345</v>
      </c>
      <c r="D9" s="11" t="s">
        <v>102</v>
      </c>
      <c r="E9" s="11">
        <v>1905</v>
      </c>
      <c r="F9" s="11" t="s">
        <v>108</v>
      </c>
      <c r="G9" s="11" t="s">
        <v>109</v>
      </c>
      <c r="H9" s="11">
        <v>1</v>
      </c>
      <c r="I9" s="11">
        <v>0</v>
      </c>
      <c r="J9" s="11">
        <v>1</v>
      </c>
      <c r="K9" s="11">
        <v>3</v>
      </c>
      <c r="L9" s="11">
        <f t="shared" si="0"/>
        <v>0.0625</v>
      </c>
    </row>
    <row r="10" spans="1:12" ht="15">
      <c r="A10" s="11">
        <v>5</v>
      </c>
      <c r="B10" s="11" t="s">
        <v>111</v>
      </c>
      <c r="C10" s="11">
        <v>280</v>
      </c>
      <c r="D10" s="11" t="s">
        <v>102</v>
      </c>
      <c r="E10" s="11">
        <v>1906</v>
      </c>
      <c r="F10" s="11" t="s">
        <v>108</v>
      </c>
      <c r="G10" s="11" t="s">
        <v>109</v>
      </c>
      <c r="H10" s="11">
        <v>1</v>
      </c>
      <c r="I10" s="11">
        <v>0</v>
      </c>
      <c r="J10" s="11">
        <v>1</v>
      </c>
      <c r="K10" s="11">
        <v>3</v>
      </c>
      <c r="L10" s="11">
        <f t="shared" si="0"/>
        <v>0.0625</v>
      </c>
    </row>
    <row r="11" spans="1:12" ht="15">
      <c r="A11" s="11">
        <v>6</v>
      </c>
      <c r="B11" s="11" t="s">
        <v>111</v>
      </c>
      <c r="C11" s="11">
        <v>280</v>
      </c>
      <c r="D11" s="11" t="s">
        <v>102</v>
      </c>
      <c r="E11" s="11">
        <v>1907</v>
      </c>
      <c r="F11" s="11" t="s">
        <v>108</v>
      </c>
      <c r="G11" s="11" t="s">
        <v>109</v>
      </c>
      <c r="H11" s="11">
        <v>1</v>
      </c>
      <c r="I11" s="11">
        <v>0</v>
      </c>
      <c r="J11" s="11">
        <v>1</v>
      </c>
      <c r="K11" s="11">
        <v>3</v>
      </c>
      <c r="L11" s="11">
        <f t="shared" si="0"/>
        <v>0.0625</v>
      </c>
    </row>
    <row r="12" spans="1:12" ht="15">
      <c r="A12" s="11">
        <v>7</v>
      </c>
      <c r="B12" s="11" t="s">
        <v>111</v>
      </c>
      <c r="C12" s="11">
        <v>280</v>
      </c>
      <c r="D12" s="11" t="s">
        <v>102</v>
      </c>
      <c r="E12" s="11">
        <v>1908</v>
      </c>
      <c r="F12" s="11" t="s">
        <v>108</v>
      </c>
      <c r="G12" s="11" t="s">
        <v>109</v>
      </c>
      <c r="H12" s="11">
        <v>1</v>
      </c>
      <c r="I12" s="11">
        <v>0</v>
      </c>
      <c r="J12" s="11">
        <v>1</v>
      </c>
      <c r="K12" s="11">
        <v>3</v>
      </c>
      <c r="L12" s="11">
        <f t="shared" si="0"/>
        <v>0.0625</v>
      </c>
    </row>
    <row r="13" spans="1:12" ht="15">
      <c r="A13" s="11">
        <v>8</v>
      </c>
      <c r="B13" s="11" t="s">
        <v>112</v>
      </c>
      <c r="C13" s="11">
        <v>283</v>
      </c>
      <c r="D13" s="11" t="s">
        <v>102</v>
      </c>
      <c r="E13" s="11">
        <v>1909</v>
      </c>
      <c r="F13" s="11" t="s">
        <v>108</v>
      </c>
      <c r="G13" s="11" t="s">
        <v>109</v>
      </c>
      <c r="H13" s="11">
        <v>1</v>
      </c>
      <c r="I13" s="11">
        <v>0</v>
      </c>
      <c r="J13" s="11">
        <v>1</v>
      </c>
      <c r="K13" s="11">
        <v>3</v>
      </c>
      <c r="L13" s="11">
        <f t="shared" si="0"/>
        <v>0.0625</v>
      </c>
    </row>
    <row r="14" spans="1:12" ht="15">
      <c r="A14" s="11">
        <v>9</v>
      </c>
      <c r="B14" s="11" t="s">
        <v>113</v>
      </c>
      <c r="C14" s="11">
        <v>300</v>
      </c>
      <c r="D14" s="11" t="s">
        <v>102</v>
      </c>
      <c r="E14" s="11">
        <v>1910</v>
      </c>
      <c r="F14" s="11" t="s">
        <v>108</v>
      </c>
      <c r="G14" s="11" t="s">
        <v>109</v>
      </c>
      <c r="H14" s="11">
        <v>1</v>
      </c>
      <c r="I14" s="11">
        <v>0</v>
      </c>
      <c r="J14" s="11">
        <v>1</v>
      </c>
      <c r="K14" s="11">
        <v>3</v>
      </c>
      <c r="L14" s="11">
        <f t="shared" si="0"/>
        <v>0.0625</v>
      </c>
    </row>
    <row r="15" spans="1:12" ht="15">
      <c r="A15" s="11">
        <v>10</v>
      </c>
      <c r="B15" s="11" t="s">
        <v>114</v>
      </c>
      <c r="C15" s="11">
        <v>309</v>
      </c>
      <c r="D15" s="11" t="s">
        <v>102</v>
      </c>
      <c r="E15" s="11">
        <v>1911</v>
      </c>
      <c r="F15" s="11" t="s">
        <v>108</v>
      </c>
      <c r="G15" s="11" t="s">
        <v>109</v>
      </c>
      <c r="H15" s="11">
        <v>1</v>
      </c>
      <c r="I15" s="11">
        <v>0</v>
      </c>
      <c r="J15" s="11">
        <v>1</v>
      </c>
      <c r="K15" s="11">
        <v>3</v>
      </c>
      <c r="L15" s="11">
        <f t="shared" si="0"/>
        <v>0.0625</v>
      </c>
    </row>
    <row r="16" spans="1:12" ht="15">
      <c r="A16" s="11">
        <v>11</v>
      </c>
      <c r="B16" s="11" t="s">
        <v>115</v>
      </c>
      <c r="C16" s="11">
        <v>340</v>
      </c>
      <c r="D16" s="11" t="s">
        <v>102</v>
      </c>
      <c r="E16" s="11">
        <v>1913</v>
      </c>
      <c r="F16" s="11" t="s">
        <v>108</v>
      </c>
      <c r="G16" s="11" t="s">
        <v>109</v>
      </c>
      <c r="H16" s="11">
        <v>1</v>
      </c>
      <c r="I16" s="11">
        <v>0</v>
      </c>
      <c r="J16" s="11">
        <v>1</v>
      </c>
      <c r="K16" s="11">
        <v>3</v>
      </c>
      <c r="L16" s="11">
        <f t="shared" si="0"/>
        <v>0.0625</v>
      </c>
    </row>
    <row r="17" spans="1:12" ht="15">
      <c r="A17" s="11">
        <v>12</v>
      </c>
      <c r="B17" s="11" t="s">
        <v>116</v>
      </c>
      <c r="C17" s="11">
        <v>398</v>
      </c>
      <c r="D17" s="11" t="s">
        <v>102</v>
      </c>
      <c r="E17" s="11">
        <v>1852</v>
      </c>
      <c r="F17" s="11" t="s">
        <v>117</v>
      </c>
      <c r="G17" s="11" t="s">
        <v>109</v>
      </c>
      <c r="H17" s="11">
        <v>1</v>
      </c>
      <c r="I17" s="11">
        <v>0</v>
      </c>
      <c r="J17" s="11">
        <v>0</v>
      </c>
      <c r="K17" s="11">
        <v>10</v>
      </c>
      <c r="L17" s="11">
        <f t="shared" si="0"/>
        <v>0.041666666666666664</v>
      </c>
    </row>
    <row r="18" spans="1:12" ht="15">
      <c r="A18" s="11">
        <v>13</v>
      </c>
      <c r="B18" s="11" t="s">
        <v>116</v>
      </c>
      <c r="C18" s="11">
        <v>398</v>
      </c>
      <c r="D18" s="11" t="s">
        <v>102</v>
      </c>
      <c r="E18" s="11">
        <v>1853</v>
      </c>
      <c r="F18" s="11" t="s">
        <v>117</v>
      </c>
      <c r="G18" s="11" t="s">
        <v>109</v>
      </c>
      <c r="H18" s="11">
        <v>1</v>
      </c>
      <c r="I18" s="11">
        <v>0</v>
      </c>
      <c r="J18" s="11">
        <v>0</v>
      </c>
      <c r="K18" s="11">
        <v>9</v>
      </c>
      <c r="L18" s="11">
        <f t="shared" si="0"/>
        <v>0.0375</v>
      </c>
    </row>
    <row r="19" spans="1:12" ht="15">
      <c r="A19" s="11">
        <v>14</v>
      </c>
      <c r="B19" s="11" t="s">
        <v>118</v>
      </c>
      <c r="C19" s="11">
        <v>469</v>
      </c>
      <c r="D19" s="11" t="s">
        <v>102</v>
      </c>
      <c r="E19" s="11">
        <v>1861</v>
      </c>
      <c r="F19" s="11" t="s">
        <v>119</v>
      </c>
      <c r="G19" s="11" t="s">
        <v>120</v>
      </c>
      <c r="H19" s="11">
        <v>1</v>
      </c>
      <c r="I19" s="11">
        <v>0</v>
      </c>
      <c r="J19" s="11">
        <v>16</v>
      </c>
      <c r="K19" s="11">
        <v>0</v>
      </c>
      <c r="L19" s="11">
        <f t="shared" si="0"/>
        <v>0.8</v>
      </c>
    </row>
    <row r="20" spans="1:12" ht="15">
      <c r="A20" s="11">
        <v>15</v>
      </c>
      <c r="B20" s="11" t="s">
        <v>118</v>
      </c>
      <c r="C20" s="11">
        <v>469</v>
      </c>
      <c r="D20" s="11" t="s">
        <v>102</v>
      </c>
      <c r="E20" s="11">
        <v>1862</v>
      </c>
      <c r="F20" s="11" t="s">
        <v>119</v>
      </c>
      <c r="G20" s="11" t="s">
        <v>120</v>
      </c>
      <c r="H20" s="11">
        <v>1</v>
      </c>
      <c r="I20" s="11">
        <v>0</v>
      </c>
      <c r="J20" s="11">
        <v>18</v>
      </c>
      <c r="K20" s="11">
        <v>6</v>
      </c>
      <c r="L20" s="11">
        <f t="shared" si="0"/>
        <v>0.925</v>
      </c>
    </row>
    <row r="21" spans="1:12" ht="15">
      <c r="A21" s="11">
        <v>16</v>
      </c>
      <c r="B21" s="11" t="s">
        <v>118</v>
      </c>
      <c r="C21" s="11">
        <v>469</v>
      </c>
      <c r="D21" s="11" t="s">
        <v>102</v>
      </c>
      <c r="E21" s="11">
        <v>1863</v>
      </c>
      <c r="F21" s="11" t="s">
        <v>119</v>
      </c>
      <c r="G21" s="11" t="s">
        <v>120</v>
      </c>
      <c r="H21" s="11">
        <v>1</v>
      </c>
      <c r="I21" s="11">
        <v>0</v>
      </c>
      <c r="J21" s="11">
        <v>11</v>
      </c>
      <c r="K21" s="11">
        <v>4</v>
      </c>
      <c r="L21" s="11">
        <f t="shared" si="0"/>
        <v>0.5666666666666668</v>
      </c>
    </row>
    <row r="22" spans="1:12" ht="15">
      <c r="A22" s="11">
        <v>17</v>
      </c>
      <c r="B22" s="11" t="s">
        <v>121</v>
      </c>
      <c r="C22" s="11">
        <v>555</v>
      </c>
      <c r="D22" s="11" t="s">
        <v>102</v>
      </c>
      <c r="E22" s="11">
        <v>1864</v>
      </c>
      <c r="F22" s="11" t="s">
        <v>119</v>
      </c>
      <c r="G22" s="11" t="s">
        <v>120</v>
      </c>
      <c r="H22" s="11">
        <v>1</v>
      </c>
      <c r="I22" s="11">
        <v>0</v>
      </c>
      <c r="J22" s="11">
        <v>15</v>
      </c>
      <c r="K22" s="11">
        <v>0</v>
      </c>
      <c r="L22" s="11">
        <f t="shared" si="0"/>
        <v>0.75</v>
      </c>
    </row>
    <row r="23" spans="1:12" ht="15">
      <c r="A23" s="11">
        <v>18</v>
      </c>
      <c r="B23" s="11" t="s">
        <v>121</v>
      </c>
      <c r="C23" s="11">
        <v>555</v>
      </c>
      <c r="D23" s="11" t="s">
        <v>102</v>
      </c>
      <c r="E23" s="11">
        <v>1865</v>
      </c>
      <c r="F23" s="11" t="s">
        <v>119</v>
      </c>
      <c r="G23" s="11" t="s">
        <v>120</v>
      </c>
      <c r="H23" s="11">
        <v>1</v>
      </c>
      <c r="I23" s="11">
        <v>0</v>
      </c>
      <c r="J23" s="11">
        <v>17</v>
      </c>
      <c r="K23" s="11">
        <v>6</v>
      </c>
      <c r="L23" s="11">
        <f t="shared" si="0"/>
        <v>0.875</v>
      </c>
    </row>
    <row r="24" spans="1:12" ht="15">
      <c r="A24" s="11">
        <v>19</v>
      </c>
      <c r="B24" s="11" t="s">
        <v>122</v>
      </c>
      <c r="C24" s="11">
        <v>274</v>
      </c>
      <c r="D24" s="11" t="s">
        <v>102</v>
      </c>
      <c r="E24" s="11">
        <v>1866</v>
      </c>
      <c r="F24" s="11" t="s">
        <v>119</v>
      </c>
      <c r="G24" s="11" t="s">
        <v>120</v>
      </c>
      <c r="H24" s="11">
        <v>1</v>
      </c>
      <c r="I24" s="11">
        <v>0</v>
      </c>
      <c r="J24" s="11">
        <v>15</v>
      </c>
      <c r="K24" s="11">
        <v>2</v>
      </c>
      <c r="L24" s="11">
        <f t="shared" si="0"/>
        <v>0.7583333333333333</v>
      </c>
    </row>
    <row r="25" spans="1:12" ht="15">
      <c r="A25" s="11">
        <v>20</v>
      </c>
      <c r="B25" s="11" t="s">
        <v>122</v>
      </c>
      <c r="C25" s="11">
        <v>274</v>
      </c>
      <c r="D25" s="11" t="s">
        <v>102</v>
      </c>
      <c r="E25" s="11">
        <v>1867</v>
      </c>
      <c r="F25" s="11" t="s">
        <v>119</v>
      </c>
      <c r="G25" s="11" t="s">
        <v>120</v>
      </c>
      <c r="H25" s="11">
        <v>1</v>
      </c>
      <c r="I25" s="11">
        <v>0</v>
      </c>
      <c r="J25" s="11">
        <v>13</v>
      </c>
      <c r="K25" s="11">
        <v>0</v>
      </c>
      <c r="L25" s="11">
        <f t="shared" si="0"/>
        <v>0.65</v>
      </c>
    </row>
    <row r="26" spans="1:12" ht="15">
      <c r="A26" s="11">
        <v>21</v>
      </c>
      <c r="B26" s="11" t="s">
        <v>118</v>
      </c>
      <c r="C26" s="11">
        <v>469</v>
      </c>
      <c r="D26" s="11" t="s">
        <v>102</v>
      </c>
      <c r="E26" s="11">
        <v>1861</v>
      </c>
      <c r="F26" s="11" t="s">
        <v>123</v>
      </c>
      <c r="G26" s="11" t="s">
        <v>120</v>
      </c>
      <c r="H26" s="11">
        <v>1</v>
      </c>
      <c r="I26" s="11">
        <v>0</v>
      </c>
      <c r="J26" s="11">
        <v>22</v>
      </c>
      <c r="K26" s="11">
        <v>6</v>
      </c>
      <c r="L26" s="11">
        <f t="shared" si="0"/>
        <v>1.125</v>
      </c>
    </row>
    <row r="27" spans="1:12" ht="15">
      <c r="A27" s="11">
        <v>22</v>
      </c>
      <c r="B27" s="11" t="s">
        <v>118</v>
      </c>
      <c r="C27" s="11">
        <v>469</v>
      </c>
      <c r="D27" s="11" t="s">
        <v>102</v>
      </c>
      <c r="E27" s="11">
        <v>1863</v>
      </c>
      <c r="F27" s="11" t="s">
        <v>123</v>
      </c>
      <c r="G27" s="11" t="s">
        <v>120</v>
      </c>
      <c r="H27" s="11">
        <v>1</v>
      </c>
      <c r="I27" s="11">
        <v>0</v>
      </c>
      <c r="J27" s="11">
        <v>19</v>
      </c>
      <c r="K27" s="11">
        <v>6</v>
      </c>
      <c r="L27" s="11">
        <f t="shared" si="0"/>
        <v>0.975</v>
      </c>
    </row>
    <row r="28" spans="1:12" ht="15">
      <c r="A28" s="11">
        <v>23</v>
      </c>
      <c r="B28" s="11" t="s">
        <v>121</v>
      </c>
      <c r="C28" s="11">
        <v>555</v>
      </c>
      <c r="D28" s="11" t="s">
        <v>102</v>
      </c>
      <c r="E28" s="11">
        <v>1864</v>
      </c>
      <c r="F28" s="11" t="s">
        <v>123</v>
      </c>
      <c r="G28" s="11" t="s">
        <v>120</v>
      </c>
      <c r="H28" s="11">
        <v>1</v>
      </c>
      <c r="I28" s="11">
        <v>0</v>
      </c>
      <c r="J28" s="11">
        <v>17</v>
      </c>
      <c r="K28" s="11">
        <v>6</v>
      </c>
      <c r="L28" s="11">
        <f t="shared" si="0"/>
        <v>0.875</v>
      </c>
    </row>
    <row r="29" spans="1:12" ht="15">
      <c r="A29" s="11">
        <v>24</v>
      </c>
      <c r="B29" s="11" t="s">
        <v>121</v>
      </c>
      <c r="C29" s="11">
        <v>555</v>
      </c>
      <c r="D29" s="11" t="s">
        <v>102</v>
      </c>
      <c r="E29" s="11">
        <v>1865</v>
      </c>
      <c r="F29" s="11" t="s">
        <v>123</v>
      </c>
      <c r="G29" s="11" t="s">
        <v>120</v>
      </c>
      <c r="H29" s="11">
        <v>1</v>
      </c>
      <c r="I29" s="11">
        <v>0</v>
      </c>
      <c r="J29" s="11">
        <v>17</v>
      </c>
      <c r="K29" s="11">
        <v>6</v>
      </c>
      <c r="L29" s="11">
        <f t="shared" si="0"/>
        <v>0.875</v>
      </c>
    </row>
    <row r="30" spans="1:12" ht="15">
      <c r="A30" s="11">
        <v>25</v>
      </c>
      <c r="B30" s="11" t="s">
        <v>122</v>
      </c>
      <c r="C30" s="11">
        <v>274</v>
      </c>
      <c r="D30" s="11" t="s">
        <v>102</v>
      </c>
      <c r="E30" s="11">
        <v>1866</v>
      </c>
      <c r="F30" s="11" t="s">
        <v>123</v>
      </c>
      <c r="G30" s="11" t="s">
        <v>120</v>
      </c>
      <c r="H30" s="11">
        <v>1</v>
      </c>
      <c r="I30" s="11">
        <v>0</v>
      </c>
      <c r="J30" s="11">
        <v>16</v>
      </c>
      <c r="K30" s="11">
        <v>0</v>
      </c>
      <c r="L30" s="11">
        <f t="shared" si="0"/>
        <v>0.8</v>
      </c>
    </row>
    <row r="31" spans="1:12" ht="15">
      <c r="A31" s="11">
        <v>26</v>
      </c>
      <c r="B31" s="11" t="s">
        <v>122</v>
      </c>
      <c r="C31" s="11">
        <v>274</v>
      </c>
      <c r="D31" s="11" t="s">
        <v>102</v>
      </c>
      <c r="E31" s="11">
        <v>1867</v>
      </c>
      <c r="F31" s="11" t="s">
        <v>123</v>
      </c>
      <c r="G31" s="11" t="s">
        <v>120</v>
      </c>
      <c r="H31" s="11">
        <v>1</v>
      </c>
      <c r="I31" s="11">
        <v>0</v>
      </c>
      <c r="J31" s="11">
        <v>12</v>
      </c>
      <c r="K31" s="11">
        <v>6</v>
      </c>
      <c r="L31" s="11">
        <f t="shared" si="0"/>
        <v>0.625</v>
      </c>
    </row>
    <row r="32" spans="1:12" ht="15">
      <c r="A32" s="11">
        <v>27</v>
      </c>
      <c r="B32" s="11" t="s">
        <v>118</v>
      </c>
      <c r="C32" s="11">
        <v>469</v>
      </c>
      <c r="D32" s="11" t="s">
        <v>102</v>
      </c>
      <c r="E32" s="11">
        <v>1862</v>
      </c>
      <c r="F32" s="11" t="s">
        <v>124</v>
      </c>
      <c r="G32" s="11" t="s">
        <v>120</v>
      </c>
      <c r="H32" s="11">
        <v>1</v>
      </c>
      <c r="I32" s="11">
        <v>0</v>
      </c>
      <c r="J32" s="11">
        <v>19</v>
      </c>
      <c r="K32" s="11">
        <v>0</v>
      </c>
      <c r="L32" s="11">
        <f t="shared" si="0"/>
        <v>0.95</v>
      </c>
    </row>
    <row r="33" spans="1:12" ht="15">
      <c r="A33" s="11">
        <v>28</v>
      </c>
      <c r="B33" s="11" t="s">
        <v>116</v>
      </c>
      <c r="C33" s="11">
        <v>398</v>
      </c>
      <c r="D33" s="11" t="s">
        <v>102</v>
      </c>
      <c r="E33" s="11">
        <v>1852</v>
      </c>
      <c r="F33" s="11" t="s">
        <v>125</v>
      </c>
      <c r="G33" s="11" t="s">
        <v>109</v>
      </c>
      <c r="H33" s="11">
        <v>1</v>
      </c>
      <c r="I33" s="11">
        <v>0</v>
      </c>
      <c r="J33" s="11">
        <v>0</v>
      </c>
      <c r="K33" s="11">
        <v>2.5</v>
      </c>
      <c r="L33" s="11">
        <f t="shared" si="0"/>
        <v>0.010416666666666666</v>
      </c>
    </row>
    <row r="34" spans="1:12" ht="15">
      <c r="A34" s="11">
        <v>29</v>
      </c>
      <c r="B34" s="11" t="s">
        <v>116</v>
      </c>
      <c r="C34" s="11">
        <v>398</v>
      </c>
      <c r="D34" s="11" t="s">
        <v>102</v>
      </c>
      <c r="E34" s="11">
        <v>1853</v>
      </c>
      <c r="F34" s="11" t="s">
        <v>125</v>
      </c>
      <c r="G34" s="11" t="s">
        <v>109</v>
      </c>
      <c r="H34" s="11">
        <v>1</v>
      </c>
      <c r="I34" s="11">
        <v>0</v>
      </c>
      <c r="J34" s="11">
        <v>0</v>
      </c>
      <c r="K34" s="11">
        <v>2</v>
      </c>
      <c r="L34" s="11">
        <f t="shared" si="0"/>
        <v>0.008333333333333333</v>
      </c>
    </row>
    <row r="35" spans="1:12" ht="15">
      <c r="A35" s="11">
        <v>30</v>
      </c>
      <c r="B35" s="11" t="s">
        <v>116</v>
      </c>
      <c r="C35" s="11">
        <v>398</v>
      </c>
      <c r="D35" s="11" t="s">
        <v>102</v>
      </c>
      <c r="E35" s="11">
        <v>1854</v>
      </c>
      <c r="F35" s="11" t="s">
        <v>125</v>
      </c>
      <c r="G35" s="11" t="s">
        <v>109</v>
      </c>
      <c r="H35" s="11">
        <v>1</v>
      </c>
      <c r="I35" s="11">
        <v>0</v>
      </c>
      <c r="J35" s="11">
        <v>0</v>
      </c>
      <c r="K35" s="11">
        <v>2</v>
      </c>
      <c r="L35" s="11">
        <f t="shared" si="0"/>
        <v>0.008333333333333333</v>
      </c>
    </row>
    <row r="36" spans="1:12" ht="15">
      <c r="A36" s="11">
        <v>31</v>
      </c>
      <c r="B36" s="11" t="s">
        <v>126</v>
      </c>
      <c r="C36" s="11">
        <v>369</v>
      </c>
      <c r="D36" s="11" t="s">
        <v>102</v>
      </c>
      <c r="E36" s="11">
        <v>1855</v>
      </c>
      <c r="F36" s="11" t="s">
        <v>125</v>
      </c>
      <c r="G36" s="11" t="s">
        <v>109</v>
      </c>
      <c r="H36" s="11">
        <v>1</v>
      </c>
      <c r="I36" s="11">
        <v>0</v>
      </c>
      <c r="J36" s="11">
        <v>0</v>
      </c>
      <c r="K36" s="11">
        <v>1.75</v>
      </c>
      <c r="L36" s="11">
        <f t="shared" si="0"/>
        <v>0.007291666666666667</v>
      </c>
    </row>
    <row r="37" spans="1:12" ht="15">
      <c r="A37" s="11">
        <v>32</v>
      </c>
      <c r="B37" s="11" t="s">
        <v>126</v>
      </c>
      <c r="C37" s="11">
        <v>369</v>
      </c>
      <c r="D37" s="11" t="s">
        <v>102</v>
      </c>
      <c r="E37" s="11">
        <v>1856</v>
      </c>
      <c r="F37" s="11" t="s">
        <v>125</v>
      </c>
      <c r="G37" s="11" t="s">
        <v>109</v>
      </c>
      <c r="H37" s="11">
        <v>1</v>
      </c>
      <c r="I37" s="11">
        <v>0</v>
      </c>
      <c r="J37" s="11">
        <v>0</v>
      </c>
      <c r="K37" s="11">
        <v>1.75</v>
      </c>
      <c r="L37" s="11">
        <f t="shared" si="0"/>
        <v>0.007291666666666667</v>
      </c>
    </row>
    <row r="38" spans="1:12" ht="15">
      <c r="A38" s="11">
        <v>33</v>
      </c>
      <c r="B38" s="11" t="s">
        <v>126</v>
      </c>
      <c r="C38" s="11">
        <v>369</v>
      </c>
      <c r="D38" s="11" t="s">
        <v>102</v>
      </c>
      <c r="E38" s="11">
        <v>1857</v>
      </c>
      <c r="F38" s="11" t="s">
        <v>125</v>
      </c>
      <c r="G38" s="11" t="s">
        <v>109</v>
      </c>
      <c r="H38" s="11">
        <v>1</v>
      </c>
      <c r="I38" s="11">
        <v>0</v>
      </c>
      <c r="J38" s="11">
        <v>0</v>
      </c>
      <c r="K38" s="11">
        <v>3</v>
      </c>
      <c r="L38" s="11">
        <f t="shared" si="0"/>
        <v>0.0125</v>
      </c>
    </row>
    <row r="39" spans="1:12" ht="15">
      <c r="A39" s="11">
        <v>34</v>
      </c>
      <c r="B39" s="11" t="s">
        <v>127</v>
      </c>
      <c r="C39" s="11">
        <v>397</v>
      </c>
      <c r="D39" s="11" t="s">
        <v>102</v>
      </c>
      <c r="E39" s="11">
        <v>1859</v>
      </c>
      <c r="F39" s="11" t="s">
        <v>125</v>
      </c>
      <c r="G39" s="11" t="s">
        <v>109</v>
      </c>
      <c r="H39" s="11">
        <v>1</v>
      </c>
      <c r="I39" s="11">
        <v>0</v>
      </c>
      <c r="J39" s="11">
        <v>0</v>
      </c>
      <c r="K39" s="11">
        <v>4</v>
      </c>
      <c r="L39" s="11">
        <f t="shared" si="0"/>
        <v>0.016666666666666666</v>
      </c>
    </row>
    <row r="40" spans="1:12" ht="15">
      <c r="A40" s="11">
        <v>35</v>
      </c>
      <c r="B40" s="11" t="s">
        <v>127</v>
      </c>
      <c r="C40" s="11">
        <v>397</v>
      </c>
      <c r="D40" s="11" t="s">
        <v>102</v>
      </c>
      <c r="E40" s="11">
        <v>1860</v>
      </c>
      <c r="F40" s="11" t="s">
        <v>125</v>
      </c>
      <c r="G40" s="11" t="s">
        <v>109</v>
      </c>
      <c r="H40" s="11">
        <v>1</v>
      </c>
      <c r="I40" s="11">
        <v>0</v>
      </c>
      <c r="J40" s="11">
        <v>0</v>
      </c>
      <c r="K40" s="11">
        <v>5</v>
      </c>
      <c r="L40" s="11">
        <f t="shared" si="0"/>
        <v>0.020833333333333332</v>
      </c>
    </row>
    <row r="41" spans="1:12" ht="15">
      <c r="A41" s="11">
        <v>36</v>
      </c>
      <c r="B41" s="11" t="s">
        <v>118</v>
      </c>
      <c r="C41" s="11">
        <v>470</v>
      </c>
      <c r="D41" s="11" t="s">
        <v>102</v>
      </c>
      <c r="E41" s="11">
        <v>1861</v>
      </c>
      <c r="F41" s="11" t="s">
        <v>125</v>
      </c>
      <c r="G41" s="11" t="s">
        <v>109</v>
      </c>
      <c r="H41" s="11">
        <v>1</v>
      </c>
      <c r="I41" s="11">
        <v>0</v>
      </c>
      <c r="J41" s="11">
        <v>0</v>
      </c>
      <c r="K41" s="11">
        <v>6</v>
      </c>
      <c r="L41" s="11">
        <f t="shared" si="0"/>
        <v>0.025</v>
      </c>
    </row>
    <row r="42" spans="1:12" ht="15">
      <c r="A42" s="11">
        <v>37</v>
      </c>
      <c r="B42" s="11" t="s">
        <v>118</v>
      </c>
      <c r="C42" s="11">
        <v>470</v>
      </c>
      <c r="D42" s="11" t="s">
        <v>102</v>
      </c>
      <c r="E42" s="11">
        <v>1862</v>
      </c>
      <c r="F42" s="11" t="s">
        <v>125</v>
      </c>
      <c r="G42" s="11" t="s">
        <v>109</v>
      </c>
      <c r="H42" s="11">
        <v>1</v>
      </c>
      <c r="I42" s="11">
        <v>0</v>
      </c>
      <c r="J42" s="11">
        <v>0</v>
      </c>
      <c r="K42" s="11">
        <v>5.5</v>
      </c>
      <c r="L42" s="11">
        <f t="shared" si="0"/>
        <v>0.022916666666666665</v>
      </c>
    </row>
    <row r="43" spans="1:12" ht="15">
      <c r="A43" s="11">
        <v>38</v>
      </c>
      <c r="B43" s="11" t="s">
        <v>118</v>
      </c>
      <c r="C43" s="11">
        <v>470</v>
      </c>
      <c r="D43" s="11" t="s">
        <v>102</v>
      </c>
      <c r="E43" s="11">
        <v>1863</v>
      </c>
      <c r="F43" s="11" t="s">
        <v>125</v>
      </c>
      <c r="G43" s="11" t="s">
        <v>109</v>
      </c>
      <c r="H43" s="11">
        <v>1</v>
      </c>
      <c r="I43" s="11">
        <v>0</v>
      </c>
      <c r="J43" s="11">
        <v>0</v>
      </c>
      <c r="K43" s="11">
        <v>5.5</v>
      </c>
      <c r="L43" s="11">
        <f t="shared" si="0"/>
        <v>0.022916666666666665</v>
      </c>
    </row>
    <row r="44" spans="1:12" ht="15">
      <c r="A44" s="11">
        <v>39</v>
      </c>
      <c r="B44" s="11" t="s">
        <v>121</v>
      </c>
      <c r="C44" s="11">
        <v>556</v>
      </c>
      <c r="D44" s="11" t="s">
        <v>102</v>
      </c>
      <c r="E44" s="11">
        <v>1864</v>
      </c>
      <c r="F44" s="11" t="s">
        <v>125</v>
      </c>
      <c r="G44" s="11" t="s">
        <v>109</v>
      </c>
      <c r="H44" s="11">
        <v>1</v>
      </c>
      <c r="I44" s="11">
        <v>0</v>
      </c>
      <c r="J44" s="11">
        <v>0</v>
      </c>
      <c r="K44" s="11">
        <v>5</v>
      </c>
      <c r="L44" s="11">
        <f t="shared" si="0"/>
        <v>0.020833333333333332</v>
      </c>
    </row>
    <row r="45" spans="1:12" ht="15">
      <c r="A45" s="11">
        <v>40</v>
      </c>
      <c r="B45" s="11" t="s">
        <v>121</v>
      </c>
      <c r="C45" s="11">
        <v>556</v>
      </c>
      <c r="D45" s="11" t="s">
        <v>102</v>
      </c>
      <c r="E45" s="11">
        <v>1865</v>
      </c>
      <c r="F45" s="11" t="s">
        <v>125</v>
      </c>
      <c r="G45" s="11" t="s">
        <v>109</v>
      </c>
      <c r="H45" s="11">
        <v>1</v>
      </c>
      <c r="I45" s="11">
        <v>0</v>
      </c>
      <c r="J45" s="11">
        <v>0</v>
      </c>
      <c r="K45" s="11">
        <v>5</v>
      </c>
      <c r="L45" s="11">
        <f t="shared" si="0"/>
        <v>0.020833333333333332</v>
      </c>
    </row>
    <row r="46" spans="1:12" ht="15">
      <c r="A46" s="11">
        <v>41</v>
      </c>
      <c r="B46" s="11" t="s">
        <v>122</v>
      </c>
      <c r="C46" s="11">
        <v>275</v>
      </c>
      <c r="D46" s="11" t="s">
        <v>102</v>
      </c>
      <c r="E46" s="11">
        <v>1866</v>
      </c>
      <c r="F46" s="11" t="s">
        <v>125</v>
      </c>
      <c r="G46" s="11" t="s">
        <v>109</v>
      </c>
      <c r="H46" s="11">
        <v>1</v>
      </c>
      <c r="I46" s="11">
        <v>0</v>
      </c>
      <c r="J46" s="11">
        <v>0</v>
      </c>
      <c r="K46" s="11">
        <v>4.5</v>
      </c>
      <c r="L46" s="11">
        <f t="shared" si="0"/>
        <v>0.01875</v>
      </c>
    </row>
    <row r="47" spans="1:12" ht="15">
      <c r="A47" s="11">
        <v>42</v>
      </c>
      <c r="B47" s="11" t="s">
        <v>122</v>
      </c>
      <c r="C47" s="11">
        <v>275</v>
      </c>
      <c r="D47" s="11" t="s">
        <v>102</v>
      </c>
      <c r="E47" s="11">
        <v>1867</v>
      </c>
      <c r="F47" s="11" t="s">
        <v>125</v>
      </c>
      <c r="G47" s="11" t="s">
        <v>109</v>
      </c>
      <c r="H47" s="11">
        <v>1</v>
      </c>
      <c r="I47" s="11">
        <v>0</v>
      </c>
      <c r="J47" s="11">
        <v>0</v>
      </c>
      <c r="K47" s="11">
        <v>3.75</v>
      </c>
      <c r="L47" s="11">
        <f t="shared" si="0"/>
        <v>0.015625</v>
      </c>
    </row>
    <row r="48" spans="1:12" ht="15">
      <c r="A48" s="11">
        <v>43</v>
      </c>
      <c r="B48" s="11" t="s">
        <v>128</v>
      </c>
      <c r="C48" s="11">
        <v>340</v>
      </c>
      <c r="D48" s="11" t="s">
        <v>102</v>
      </c>
      <c r="E48" s="11">
        <v>1868</v>
      </c>
      <c r="F48" s="11" t="s">
        <v>125</v>
      </c>
      <c r="G48" s="11" t="s">
        <v>109</v>
      </c>
      <c r="H48" s="11">
        <v>1</v>
      </c>
      <c r="I48" s="11">
        <v>0</v>
      </c>
      <c r="J48" s="11">
        <v>0</v>
      </c>
      <c r="K48" s="11">
        <v>3.75</v>
      </c>
      <c r="L48" s="11">
        <f t="shared" si="0"/>
        <v>0.015625</v>
      </c>
    </row>
    <row r="49" spans="1:12" ht="15">
      <c r="A49" s="11">
        <v>44</v>
      </c>
      <c r="B49" s="11" t="s">
        <v>128</v>
      </c>
      <c r="C49" s="11">
        <v>340</v>
      </c>
      <c r="D49" s="11" t="s">
        <v>102</v>
      </c>
      <c r="E49" s="11">
        <v>1869</v>
      </c>
      <c r="F49" s="11" t="s">
        <v>125</v>
      </c>
      <c r="G49" s="11" t="s">
        <v>109</v>
      </c>
      <c r="H49" s="11">
        <v>1</v>
      </c>
      <c r="I49" s="11">
        <v>0</v>
      </c>
      <c r="J49" s="11">
        <v>0</v>
      </c>
      <c r="K49" s="11">
        <v>3.75</v>
      </c>
      <c r="L49" s="11">
        <f t="shared" si="0"/>
        <v>0.015625</v>
      </c>
    </row>
    <row r="50" spans="1:12" ht="15">
      <c r="A50" s="11">
        <v>45</v>
      </c>
      <c r="B50" s="11" t="s">
        <v>128</v>
      </c>
      <c r="C50" s="11">
        <v>340</v>
      </c>
      <c r="D50" s="11" t="s">
        <v>102</v>
      </c>
      <c r="E50" s="11">
        <v>1870</v>
      </c>
      <c r="F50" s="11" t="s">
        <v>125</v>
      </c>
      <c r="G50" s="11" t="s">
        <v>109</v>
      </c>
      <c r="H50" s="11">
        <v>1</v>
      </c>
      <c r="I50" s="11">
        <v>0</v>
      </c>
      <c r="J50" s="11">
        <v>0</v>
      </c>
      <c r="K50" s="11">
        <v>3.25</v>
      </c>
      <c r="L50" s="11">
        <f t="shared" si="0"/>
        <v>0.013541666666666667</v>
      </c>
    </row>
    <row r="51" spans="1:12" ht="15">
      <c r="A51" s="11">
        <v>46</v>
      </c>
      <c r="B51" s="11" t="s">
        <v>129</v>
      </c>
      <c r="C51" s="11">
        <v>285</v>
      </c>
      <c r="D51" s="11" t="s">
        <v>102</v>
      </c>
      <c r="E51" s="11">
        <v>1871</v>
      </c>
      <c r="F51" s="11" t="s">
        <v>125</v>
      </c>
      <c r="G51" s="11" t="s">
        <v>109</v>
      </c>
      <c r="H51" s="11">
        <v>1</v>
      </c>
      <c r="I51" s="11">
        <v>0</v>
      </c>
      <c r="J51" s="11">
        <v>0</v>
      </c>
      <c r="K51" s="11">
        <v>3.5</v>
      </c>
      <c r="L51" s="11">
        <f t="shared" si="0"/>
        <v>0.014583333333333334</v>
      </c>
    </row>
    <row r="52" spans="1:12" ht="15">
      <c r="A52" s="11">
        <v>47</v>
      </c>
      <c r="B52" s="11" t="s">
        <v>129</v>
      </c>
      <c r="C52" s="11">
        <v>285</v>
      </c>
      <c r="D52" s="11" t="s">
        <v>102</v>
      </c>
      <c r="E52" s="11">
        <v>1872</v>
      </c>
      <c r="F52" s="11" t="s">
        <v>125</v>
      </c>
      <c r="G52" s="11" t="s">
        <v>109</v>
      </c>
      <c r="H52" s="11">
        <v>1</v>
      </c>
      <c r="I52" s="11">
        <v>0</v>
      </c>
      <c r="J52" s="11">
        <v>0</v>
      </c>
      <c r="K52" s="11">
        <v>4</v>
      </c>
      <c r="L52" s="11">
        <f t="shared" si="0"/>
        <v>0.016666666666666666</v>
      </c>
    </row>
    <row r="53" spans="1:12" ht="15">
      <c r="A53" s="11">
        <v>48</v>
      </c>
      <c r="B53" s="11" t="s">
        <v>129</v>
      </c>
      <c r="C53" s="11">
        <v>285</v>
      </c>
      <c r="D53" s="11" t="s">
        <v>102</v>
      </c>
      <c r="E53" s="11">
        <v>1873</v>
      </c>
      <c r="F53" s="11" t="s">
        <v>125</v>
      </c>
      <c r="G53" s="11" t="s">
        <v>109</v>
      </c>
      <c r="H53" s="11">
        <v>1</v>
      </c>
      <c r="I53" s="11">
        <v>0</v>
      </c>
      <c r="J53" s="11">
        <v>0</v>
      </c>
      <c r="K53" s="11">
        <v>5.25</v>
      </c>
      <c r="L53" s="11">
        <f t="shared" si="0"/>
        <v>0.021875</v>
      </c>
    </row>
    <row r="54" spans="1:12" ht="15">
      <c r="A54" s="11">
        <v>49</v>
      </c>
      <c r="B54" s="11" t="s">
        <v>129</v>
      </c>
      <c r="C54" s="11">
        <v>285</v>
      </c>
      <c r="D54" s="11" t="s">
        <v>102</v>
      </c>
      <c r="E54" s="11">
        <v>1874</v>
      </c>
      <c r="F54" s="11" t="s">
        <v>125</v>
      </c>
      <c r="G54" s="11" t="s">
        <v>109</v>
      </c>
      <c r="H54" s="11">
        <v>1</v>
      </c>
      <c r="I54" s="11">
        <v>0</v>
      </c>
      <c r="J54" s="11">
        <v>0</v>
      </c>
      <c r="K54" s="11">
        <v>6</v>
      </c>
      <c r="L54" s="11">
        <f t="shared" si="0"/>
        <v>0.025</v>
      </c>
    </row>
    <row r="55" spans="1:12" ht="15">
      <c r="A55" s="11">
        <v>50</v>
      </c>
      <c r="B55" s="11" t="s">
        <v>129</v>
      </c>
      <c r="C55" s="11">
        <v>285</v>
      </c>
      <c r="D55" s="11" t="s">
        <v>102</v>
      </c>
      <c r="E55" s="11">
        <v>1875</v>
      </c>
      <c r="F55" s="11" t="s">
        <v>125</v>
      </c>
      <c r="G55" s="11" t="s">
        <v>109</v>
      </c>
      <c r="H55" s="11">
        <v>1</v>
      </c>
      <c r="I55" s="11">
        <v>0</v>
      </c>
      <c r="J55" s="11">
        <v>0</v>
      </c>
      <c r="K55" s="11">
        <v>6.5</v>
      </c>
      <c r="L55" s="11">
        <f t="shared" si="0"/>
        <v>0.027083333333333334</v>
      </c>
    </row>
    <row r="56" spans="1:12" ht="15">
      <c r="A56" s="11">
        <v>51</v>
      </c>
      <c r="B56" s="11" t="s">
        <v>130</v>
      </c>
      <c r="C56" s="11">
        <v>272</v>
      </c>
      <c r="D56" s="11" t="s">
        <v>102</v>
      </c>
      <c r="E56" s="11">
        <v>1876</v>
      </c>
      <c r="F56" s="11" t="s">
        <v>125</v>
      </c>
      <c r="G56" s="11" t="s">
        <v>109</v>
      </c>
      <c r="H56" s="11">
        <v>1</v>
      </c>
      <c r="I56" s="11">
        <v>0</v>
      </c>
      <c r="J56" s="11">
        <v>0</v>
      </c>
      <c r="K56" s="15">
        <v>6.454545454545454</v>
      </c>
      <c r="L56" s="11">
        <f t="shared" si="0"/>
        <v>0.026893939393939394</v>
      </c>
    </row>
    <row r="57" spans="1:12" ht="15">
      <c r="A57" s="11">
        <v>52</v>
      </c>
      <c r="B57" s="11" t="s">
        <v>130</v>
      </c>
      <c r="C57" s="11">
        <v>272</v>
      </c>
      <c r="D57" s="11" t="s">
        <v>102</v>
      </c>
      <c r="E57" s="11">
        <v>1877</v>
      </c>
      <c r="F57" s="11" t="s">
        <v>125</v>
      </c>
      <c r="G57" s="11" t="s">
        <v>109</v>
      </c>
      <c r="H57" s="11">
        <v>1</v>
      </c>
      <c r="I57" s="11">
        <v>0</v>
      </c>
      <c r="J57" s="11">
        <v>0</v>
      </c>
      <c r="K57" s="15">
        <v>5.3</v>
      </c>
      <c r="L57" s="11">
        <f t="shared" si="0"/>
        <v>0.022083333333333333</v>
      </c>
    </row>
    <row r="58" spans="1:12" ht="15">
      <c r="A58" s="11">
        <v>53</v>
      </c>
      <c r="B58" s="11" t="s">
        <v>130</v>
      </c>
      <c r="C58" s="11">
        <v>272</v>
      </c>
      <c r="D58" s="11" t="s">
        <v>102</v>
      </c>
      <c r="E58" s="11">
        <v>1878</v>
      </c>
      <c r="F58" s="11" t="s">
        <v>125</v>
      </c>
      <c r="G58" s="11" t="s">
        <v>109</v>
      </c>
      <c r="H58" s="11">
        <v>1</v>
      </c>
      <c r="I58" s="11">
        <v>0</v>
      </c>
      <c r="J58" s="11">
        <v>0</v>
      </c>
      <c r="K58" s="15">
        <v>6.2</v>
      </c>
      <c r="L58" s="11">
        <f t="shared" si="0"/>
        <v>0.025833333333333333</v>
      </c>
    </row>
    <row r="59" spans="1:12" ht="15">
      <c r="A59" s="11">
        <v>54</v>
      </c>
      <c r="B59" s="11" t="s">
        <v>131</v>
      </c>
      <c r="C59" s="11">
        <v>325</v>
      </c>
      <c r="D59" s="11" t="s">
        <v>102</v>
      </c>
      <c r="E59" s="11">
        <v>1879</v>
      </c>
      <c r="F59" s="11" t="s">
        <v>125</v>
      </c>
      <c r="G59" s="11" t="s">
        <v>109</v>
      </c>
      <c r="H59" s="11">
        <v>1</v>
      </c>
      <c r="I59" s="11">
        <v>0</v>
      </c>
      <c r="J59" s="11">
        <v>0</v>
      </c>
      <c r="K59" s="15">
        <v>7</v>
      </c>
      <c r="L59" s="11">
        <f t="shared" si="0"/>
        <v>0.029166666666666667</v>
      </c>
    </row>
    <row r="60" spans="1:12" ht="15">
      <c r="A60" s="11">
        <v>55</v>
      </c>
      <c r="B60" s="11" t="s">
        <v>131</v>
      </c>
      <c r="C60" s="11">
        <v>325</v>
      </c>
      <c r="D60" s="11" t="s">
        <v>102</v>
      </c>
      <c r="E60" s="11">
        <v>1880</v>
      </c>
      <c r="F60" s="11" t="s">
        <v>125</v>
      </c>
      <c r="G60" s="11" t="s">
        <v>109</v>
      </c>
      <c r="H60" s="11">
        <v>1</v>
      </c>
      <c r="I60" s="11">
        <v>0</v>
      </c>
      <c r="J60" s="11">
        <v>0</v>
      </c>
      <c r="K60" s="15">
        <v>7</v>
      </c>
      <c r="L60" s="11">
        <f t="shared" si="0"/>
        <v>0.029166666666666667</v>
      </c>
    </row>
    <row r="61" spans="1:12" ht="15">
      <c r="A61" s="11">
        <v>56</v>
      </c>
      <c r="B61" s="11" t="s">
        <v>131</v>
      </c>
      <c r="C61" s="11">
        <v>325</v>
      </c>
      <c r="D61" s="11" t="s">
        <v>102</v>
      </c>
      <c r="E61" s="11">
        <v>1881</v>
      </c>
      <c r="F61" s="11" t="s">
        <v>125</v>
      </c>
      <c r="G61" s="11" t="s">
        <v>109</v>
      </c>
      <c r="H61" s="11">
        <v>1</v>
      </c>
      <c r="I61" s="11">
        <v>0</v>
      </c>
      <c r="J61" s="11">
        <v>0</v>
      </c>
      <c r="K61" s="15">
        <v>7.5</v>
      </c>
      <c r="L61" s="11">
        <f t="shared" si="0"/>
        <v>0.03125</v>
      </c>
    </row>
    <row r="62" spans="1:12" ht="15">
      <c r="A62" s="11">
        <v>57</v>
      </c>
      <c r="B62" s="11" t="s">
        <v>132</v>
      </c>
      <c r="C62" s="11">
        <v>304</v>
      </c>
      <c r="D62" s="11" t="s">
        <v>102</v>
      </c>
      <c r="E62" s="11">
        <v>1882</v>
      </c>
      <c r="F62" s="11" t="s">
        <v>125</v>
      </c>
      <c r="G62" s="11" t="s">
        <v>109</v>
      </c>
      <c r="H62" s="11">
        <v>1</v>
      </c>
      <c r="I62" s="11">
        <v>0</v>
      </c>
      <c r="J62" s="11">
        <v>0</v>
      </c>
      <c r="K62" s="15">
        <v>6.75</v>
      </c>
      <c r="L62" s="11">
        <f t="shared" si="0"/>
        <v>0.028125</v>
      </c>
    </row>
    <row r="63" spans="1:12" ht="15">
      <c r="A63" s="11">
        <v>58</v>
      </c>
      <c r="B63" s="11" t="s">
        <v>132</v>
      </c>
      <c r="C63" s="11">
        <v>304</v>
      </c>
      <c r="D63" s="11" t="s">
        <v>102</v>
      </c>
      <c r="E63" s="11">
        <v>1883</v>
      </c>
      <c r="F63" s="11" t="s">
        <v>125</v>
      </c>
      <c r="G63" s="11" t="s">
        <v>109</v>
      </c>
      <c r="H63" s="11">
        <v>1</v>
      </c>
      <c r="I63" s="11">
        <v>0</v>
      </c>
      <c r="J63" s="11">
        <v>0</v>
      </c>
      <c r="K63" s="15">
        <v>6.5</v>
      </c>
      <c r="L63" s="11">
        <f t="shared" si="0"/>
        <v>0.027083333333333334</v>
      </c>
    </row>
    <row r="64" spans="1:12" ht="15">
      <c r="A64" s="11">
        <v>59</v>
      </c>
      <c r="B64" s="11" t="s">
        <v>132</v>
      </c>
      <c r="C64" s="11">
        <v>304</v>
      </c>
      <c r="D64" s="11" t="s">
        <v>102</v>
      </c>
      <c r="E64" s="11">
        <v>1884</v>
      </c>
      <c r="F64" s="11" t="s">
        <v>125</v>
      </c>
      <c r="G64" s="11" t="s">
        <v>109</v>
      </c>
      <c r="H64" s="11">
        <v>1</v>
      </c>
      <c r="I64" s="11">
        <v>0</v>
      </c>
      <c r="J64" s="11">
        <v>0</v>
      </c>
      <c r="K64" s="15">
        <v>6</v>
      </c>
      <c r="L64" s="11">
        <f t="shared" si="0"/>
        <v>0.025</v>
      </c>
    </row>
    <row r="65" spans="1:12" ht="15">
      <c r="A65" s="11">
        <v>60</v>
      </c>
      <c r="B65" s="11" t="s">
        <v>133</v>
      </c>
      <c r="C65" s="11">
        <v>318</v>
      </c>
      <c r="D65" s="11" t="s">
        <v>102</v>
      </c>
      <c r="E65" s="11">
        <v>1885</v>
      </c>
      <c r="F65" s="11" t="s">
        <v>125</v>
      </c>
      <c r="G65" s="11" t="s">
        <v>109</v>
      </c>
      <c r="H65" s="11">
        <v>1</v>
      </c>
      <c r="I65" s="11">
        <v>0</v>
      </c>
      <c r="J65" s="11">
        <v>0</v>
      </c>
      <c r="K65" s="11">
        <v>5.5</v>
      </c>
      <c r="L65" s="11">
        <f t="shared" si="0"/>
        <v>0.022916666666666665</v>
      </c>
    </row>
    <row r="66" spans="1:12" ht="15">
      <c r="A66" s="11">
        <v>61</v>
      </c>
      <c r="B66" s="11" t="s">
        <v>133</v>
      </c>
      <c r="C66" s="11">
        <v>318</v>
      </c>
      <c r="D66" s="11" t="s">
        <v>102</v>
      </c>
      <c r="E66" s="11">
        <v>1886</v>
      </c>
      <c r="F66" s="11" t="s">
        <v>125</v>
      </c>
      <c r="G66" s="11" t="s">
        <v>109</v>
      </c>
      <c r="H66" s="11">
        <v>1</v>
      </c>
      <c r="I66" s="11">
        <v>0</v>
      </c>
      <c r="J66" s="11">
        <v>0</v>
      </c>
      <c r="K66" s="11">
        <v>5</v>
      </c>
      <c r="L66" s="11">
        <f t="shared" si="0"/>
        <v>0.020833333333333332</v>
      </c>
    </row>
    <row r="67" spans="1:12" ht="15">
      <c r="A67" s="11">
        <v>62</v>
      </c>
      <c r="B67" s="11" t="s">
        <v>133</v>
      </c>
      <c r="C67" s="11">
        <v>318</v>
      </c>
      <c r="D67" s="11" t="s">
        <v>102</v>
      </c>
      <c r="E67" s="11">
        <v>1887</v>
      </c>
      <c r="F67" s="11" t="s">
        <v>125</v>
      </c>
      <c r="G67" s="11" t="s">
        <v>109</v>
      </c>
      <c r="H67" s="11">
        <v>1</v>
      </c>
      <c r="I67" s="11">
        <v>0</v>
      </c>
      <c r="J67" s="11">
        <v>0</v>
      </c>
      <c r="K67" s="11">
        <v>5</v>
      </c>
      <c r="L67" s="11">
        <f t="shared" si="0"/>
        <v>0.020833333333333332</v>
      </c>
    </row>
    <row r="68" spans="1:12" ht="15">
      <c r="A68" s="11">
        <v>63</v>
      </c>
      <c r="B68" s="11" t="s">
        <v>134</v>
      </c>
      <c r="C68" s="11">
        <v>325</v>
      </c>
      <c r="D68" s="11" t="s">
        <v>102</v>
      </c>
      <c r="E68" s="11">
        <v>1888</v>
      </c>
      <c r="F68" s="11" t="s">
        <v>125</v>
      </c>
      <c r="G68" s="11" t="s">
        <v>109</v>
      </c>
      <c r="H68" s="11">
        <v>1</v>
      </c>
      <c r="I68" s="11">
        <v>0</v>
      </c>
      <c r="J68" s="11">
        <v>0</v>
      </c>
      <c r="K68" s="11">
        <v>4.75</v>
      </c>
      <c r="L68" s="11">
        <f t="shared" si="0"/>
        <v>0.019791666666666666</v>
      </c>
    </row>
    <row r="69" spans="1:12" ht="15">
      <c r="A69" s="11">
        <v>64</v>
      </c>
      <c r="B69" s="11" t="s">
        <v>134</v>
      </c>
      <c r="C69" s="11">
        <v>325</v>
      </c>
      <c r="D69" s="11" t="s">
        <v>102</v>
      </c>
      <c r="E69" s="11">
        <v>1889</v>
      </c>
      <c r="F69" s="11" t="s">
        <v>125</v>
      </c>
      <c r="G69" s="11" t="s">
        <v>109</v>
      </c>
      <c r="H69" s="11">
        <v>1</v>
      </c>
      <c r="I69" s="11">
        <v>0</v>
      </c>
      <c r="J69" s="11">
        <v>0</v>
      </c>
      <c r="K69" s="11">
        <v>6</v>
      </c>
      <c r="L69" s="11">
        <f t="shared" si="0"/>
        <v>0.025</v>
      </c>
    </row>
    <row r="70" spans="1:12" ht="15">
      <c r="A70" s="11">
        <v>65</v>
      </c>
      <c r="B70" s="11" t="s">
        <v>134</v>
      </c>
      <c r="C70" s="11">
        <v>325</v>
      </c>
      <c r="D70" s="11" t="s">
        <v>102</v>
      </c>
      <c r="E70" s="11">
        <v>1890</v>
      </c>
      <c r="F70" s="11" t="s">
        <v>125</v>
      </c>
      <c r="G70" s="11" t="s">
        <v>109</v>
      </c>
      <c r="H70" s="11">
        <v>1</v>
      </c>
      <c r="I70" s="11">
        <v>0</v>
      </c>
      <c r="J70" s="11">
        <v>0</v>
      </c>
      <c r="K70" s="11">
        <v>6.25</v>
      </c>
      <c r="L70" s="11">
        <f aca="true" t="shared" si="1" ref="L70:L133">(I70+J70/20+K70/240)/H70</f>
        <v>0.026041666666666668</v>
      </c>
    </row>
    <row r="71" spans="1:12" ht="15">
      <c r="A71" s="11">
        <v>66</v>
      </c>
      <c r="B71" s="11" t="s">
        <v>135</v>
      </c>
      <c r="C71" s="11">
        <v>354</v>
      </c>
      <c r="D71" s="11" t="s">
        <v>102</v>
      </c>
      <c r="E71" s="11">
        <v>1891</v>
      </c>
      <c r="F71" s="11" t="s">
        <v>125</v>
      </c>
      <c r="G71" s="11" t="s">
        <v>109</v>
      </c>
      <c r="H71" s="11">
        <v>1</v>
      </c>
      <c r="I71" s="11">
        <v>0</v>
      </c>
      <c r="J71" s="11">
        <v>0</v>
      </c>
      <c r="K71" s="11">
        <v>6.5</v>
      </c>
      <c r="L71" s="11">
        <f t="shared" si="1"/>
        <v>0.027083333333333334</v>
      </c>
    </row>
    <row r="72" spans="1:12" ht="15">
      <c r="A72" s="11">
        <v>67</v>
      </c>
      <c r="B72" s="11" t="s">
        <v>135</v>
      </c>
      <c r="C72" s="11">
        <v>354</v>
      </c>
      <c r="D72" s="11" t="s">
        <v>102</v>
      </c>
      <c r="E72" s="11">
        <v>1892</v>
      </c>
      <c r="F72" s="11" t="s">
        <v>125</v>
      </c>
      <c r="G72" s="11" t="s">
        <v>109</v>
      </c>
      <c r="H72" s="11">
        <v>1</v>
      </c>
      <c r="I72" s="11">
        <v>0</v>
      </c>
      <c r="J72" s="11">
        <v>0</v>
      </c>
      <c r="K72" s="11">
        <v>5.5</v>
      </c>
      <c r="L72" s="11">
        <f t="shared" si="1"/>
        <v>0.022916666666666665</v>
      </c>
    </row>
    <row r="73" spans="1:12" ht="15">
      <c r="A73" s="11">
        <v>68</v>
      </c>
      <c r="B73" s="11" t="s">
        <v>135</v>
      </c>
      <c r="C73" s="11">
        <v>354</v>
      </c>
      <c r="D73" s="11" t="s">
        <v>102</v>
      </c>
      <c r="E73" s="11">
        <v>1893</v>
      </c>
      <c r="F73" s="11" t="s">
        <v>125</v>
      </c>
      <c r="G73" s="11" t="s">
        <v>109</v>
      </c>
      <c r="H73" s="11">
        <v>1</v>
      </c>
      <c r="I73" s="11">
        <v>0</v>
      </c>
      <c r="J73" s="11">
        <v>0</v>
      </c>
      <c r="K73" s="11">
        <v>5</v>
      </c>
      <c r="L73" s="11">
        <f t="shared" si="1"/>
        <v>0.020833333333333332</v>
      </c>
    </row>
    <row r="74" spans="1:12" ht="15">
      <c r="A74" s="11">
        <v>69</v>
      </c>
      <c r="B74" s="11" t="s">
        <v>136</v>
      </c>
      <c r="C74" s="11">
        <v>417</v>
      </c>
      <c r="D74" s="11" t="s">
        <v>102</v>
      </c>
      <c r="E74" s="11">
        <v>1894</v>
      </c>
      <c r="F74" s="11" t="s">
        <v>125</v>
      </c>
      <c r="G74" s="11" t="s">
        <v>109</v>
      </c>
      <c r="H74" s="11">
        <v>1</v>
      </c>
      <c r="I74" s="11">
        <v>0</v>
      </c>
      <c r="J74" s="11">
        <v>0</v>
      </c>
      <c r="K74" s="11">
        <v>5</v>
      </c>
      <c r="L74" s="11">
        <f t="shared" si="1"/>
        <v>0.020833333333333332</v>
      </c>
    </row>
    <row r="75" spans="1:12" ht="15">
      <c r="A75" s="11">
        <v>70</v>
      </c>
      <c r="B75" s="11" t="s">
        <v>136</v>
      </c>
      <c r="C75" s="11">
        <v>417</v>
      </c>
      <c r="D75" s="11" t="s">
        <v>102</v>
      </c>
      <c r="E75" s="11">
        <v>1895</v>
      </c>
      <c r="F75" s="11" t="s">
        <v>125</v>
      </c>
      <c r="G75" s="11" t="s">
        <v>109</v>
      </c>
      <c r="H75" s="11">
        <v>1</v>
      </c>
      <c r="I75" s="11">
        <v>0</v>
      </c>
      <c r="J75" s="11">
        <v>0</v>
      </c>
      <c r="K75" s="11">
        <v>5</v>
      </c>
      <c r="L75" s="11">
        <f t="shared" si="1"/>
        <v>0.020833333333333332</v>
      </c>
    </row>
    <row r="76" spans="1:12" ht="15">
      <c r="A76" s="11">
        <v>71</v>
      </c>
      <c r="B76" s="11" t="s">
        <v>136</v>
      </c>
      <c r="C76" s="11">
        <v>417</v>
      </c>
      <c r="D76" s="11" t="s">
        <v>102</v>
      </c>
      <c r="E76" s="11">
        <v>1896</v>
      </c>
      <c r="F76" s="11" t="s">
        <v>125</v>
      </c>
      <c r="G76" s="11" t="s">
        <v>109</v>
      </c>
      <c r="H76" s="11">
        <v>1</v>
      </c>
      <c r="I76" s="11">
        <v>0</v>
      </c>
      <c r="J76" s="11">
        <v>0</v>
      </c>
      <c r="K76" s="11">
        <v>5.5</v>
      </c>
      <c r="L76" s="11">
        <f t="shared" si="1"/>
        <v>0.022916666666666665</v>
      </c>
    </row>
    <row r="77" spans="1:12" ht="15">
      <c r="A77" s="11">
        <v>72</v>
      </c>
      <c r="B77" s="11" t="s">
        <v>136</v>
      </c>
      <c r="C77" s="11">
        <v>417</v>
      </c>
      <c r="D77" s="11" t="s">
        <v>102</v>
      </c>
      <c r="E77" s="11">
        <v>1897</v>
      </c>
      <c r="F77" s="11" t="s">
        <v>125</v>
      </c>
      <c r="G77" s="11" t="s">
        <v>109</v>
      </c>
      <c r="H77" s="11">
        <v>1</v>
      </c>
      <c r="I77" s="11">
        <v>0</v>
      </c>
      <c r="J77" s="11">
        <v>0</v>
      </c>
      <c r="K77" s="11">
        <v>6.25</v>
      </c>
      <c r="L77" s="11">
        <f t="shared" si="1"/>
        <v>0.026041666666666668</v>
      </c>
    </row>
    <row r="78" spans="1:12" ht="15">
      <c r="A78" s="11">
        <v>73</v>
      </c>
      <c r="B78" s="11" t="s">
        <v>137</v>
      </c>
      <c r="C78" s="11">
        <v>420</v>
      </c>
      <c r="D78" s="11" t="s">
        <v>102</v>
      </c>
      <c r="E78" s="11">
        <v>1898</v>
      </c>
      <c r="F78" s="11" t="s">
        <v>125</v>
      </c>
      <c r="G78" s="11" t="s">
        <v>109</v>
      </c>
      <c r="H78" s="11">
        <v>1</v>
      </c>
      <c r="I78" s="11">
        <v>0</v>
      </c>
      <c r="J78" s="11">
        <v>0</v>
      </c>
      <c r="K78" s="11">
        <v>9</v>
      </c>
      <c r="L78" s="11">
        <f t="shared" si="1"/>
        <v>0.0375</v>
      </c>
    </row>
    <row r="79" spans="1:12" ht="15">
      <c r="A79" s="11">
        <v>74</v>
      </c>
      <c r="B79" s="11" t="s">
        <v>138</v>
      </c>
      <c r="C79" s="11">
        <v>357</v>
      </c>
      <c r="D79" s="11" t="s">
        <v>102</v>
      </c>
      <c r="E79" s="11">
        <v>1900</v>
      </c>
      <c r="F79" s="11" t="s">
        <v>125</v>
      </c>
      <c r="G79" s="11" t="s">
        <v>109</v>
      </c>
      <c r="H79" s="11">
        <v>1</v>
      </c>
      <c r="I79" s="11">
        <v>0</v>
      </c>
      <c r="J79" s="11">
        <v>0</v>
      </c>
      <c r="K79" s="11">
        <v>10</v>
      </c>
      <c r="L79" s="11">
        <f t="shared" si="1"/>
        <v>0.041666666666666664</v>
      </c>
    </row>
    <row r="80" spans="1:12" ht="15">
      <c r="A80" s="11">
        <v>75</v>
      </c>
      <c r="B80" s="11" t="s">
        <v>139</v>
      </c>
      <c r="C80" s="11">
        <v>381</v>
      </c>
      <c r="D80" s="11" t="s">
        <v>102</v>
      </c>
      <c r="E80" s="11">
        <v>1901</v>
      </c>
      <c r="F80" s="11" t="s">
        <v>125</v>
      </c>
      <c r="G80" s="11" t="s">
        <v>109</v>
      </c>
      <c r="H80" s="11">
        <v>1</v>
      </c>
      <c r="I80" s="11">
        <v>0</v>
      </c>
      <c r="J80" s="11">
        <v>0</v>
      </c>
      <c r="K80" s="11">
        <v>9</v>
      </c>
      <c r="L80" s="11">
        <f t="shared" si="1"/>
        <v>0.0375</v>
      </c>
    </row>
    <row r="81" spans="1:12" ht="15">
      <c r="A81" s="11">
        <v>76</v>
      </c>
      <c r="B81" s="11" t="s">
        <v>101</v>
      </c>
      <c r="C81" s="11">
        <v>428</v>
      </c>
      <c r="D81" s="11" t="s">
        <v>102</v>
      </c>
      <c r="E81" s="11">
        <v>1902</v>
      </c>
      <c r="F81" s="11" t="s">
        <v>125</v>
      </c>
      <c r="G81" s="11" t="s">
        <v>109</v>
      </c>
      <c r="H81" s="11">
        <v>1</v>
      </c>
      <c r="I81" s="11">
        <v>0</v>
      </c>
      <c r="J81" s="11">
        <v>0</v>
      </c>
      <c r="K81" s="11">
        <v>11</v>
      </c>
      <c r="L81" s="11">
        <f t="shared" si="1"/>
        <v>0.04583333333333333</v>
      </c>
    </row>
    <row r="82" spans="1:12" ht="15">
      <c r="A82" s="11">
        <v>77</v>
      </c>
      <c r="B82" s="11" t="s">
        <v>110</v>
      </c>
      <c r="C82" s="11">
        <v>345</v>
      </c>
      <c r="D82" s="11" t="s">
        <v>102</v>
      </c>
      <c r="E82" s="11">
        <v>1903</v>
      </c>
      <c r="F82" s="11" t="s">
        <v>125</v>
      </c>
      <c r="G82" s="11" t="s">
        <v>109</v>
      </c>
      <c r="H82" s="11">
        <v>1</v>
      </c>
      <c r="I82" s="11">
        <v>0</v>
      </c>
      <c r="J82" s="11">
        <v>0</v>
      </c>
      <c r="K82" s="11">
        <v>11</v>
      </c>
      <c r="L82" s="11">
        <f t="shared" si="1"/>
        <v>0.04583333333333333</v>
      </c>
    </row>
    <row r="83" spans="1:12" ht="15">
      <c r="A83" s="11">
        <v>78</v>
      </c>
      <c r="B83" s="11" t="s">
        <v>110</v>
      </c>
      <c r="C83" s="11">
        <v>345</v>
      </c>
      <c r="D83" s="11" t="s">
        <v>102</v>
      </c>
      <c r="E83" s="11">
        <v>1904</v>
      </c>
      <c r="F83" s="11" t="s">
        <v>125</v>
      </c>
      <c r="G83" s="11" t="s">
        <v>109</v>
      </c>
      <c r="H83" s="11">
        <v>1</v>
      </c>
      <c r="I83" s="11">
        <v>0</v>
      </c>
      <c r="J83" s="11">
        <v>0</v>
      </c>
      <c r="K83" s="11">
        <v>11</v>
      </c>
      <c r="L83" s="11">
        <f t="shared" si="1"/>
        <v>0.04583333333333333</v>
      </c>
    </row>
    <row r="84" spans="1:12" ht="15">
      <c r="A84" s="11">
        <v>79</v>
      </c>
      <c r="B84" s="11" t="s">
        <v>110</v>
      </c>
      <c r="C84" s="11">
        <v>345</v>
      </c>
      <c r="D84" s="11" t="s">
        <v>102</v>
      </c>
      <c r="E84" s="11">
        <v>1905</v>
      </c>
      <c r="F84" s="11" t="s">
        <v>125</v>
      </c>
      <c r="G84" s="11" t="s">
        <v>109</v>
      </c>
      <c r="H84" s="11">
        <v>1</v>
      </c>
      <c r="I84" s="11">
        <v>0</v>
      </c>
      <c r="J84" s="11">
        <v>0</v>
      </c>
      <c r="K84" s="11">
        <v>11</v>
      </c>
      <c r="L84" s="11">
        <f t="shared" si="1"/>
        <v>0.04583333333333333</v>
      </c>
    </row>
    <row r="85" spans="1:12" ht="15">
      <c r="A85" s="11">
        <v>80</v>
      </c>
      <c r="B85" s="11" t="s">
        <v>111</v>
      </c>
      <c r="C85" s="11">
        <v>280</v>
      </c>
      <c r="D85" s="11" t="s">
        <v>102</v>
      </c>
      <c r="E85" s="11">
        <v>1906</v>
      </c>
      <c r="F85" s="11" t="s">
        <v>125</v>
      </c>
      <c r="G85" s="11" t="s">
        <v>109</v>
      </c>
      <c r="H85" s="11">
        <v>1</v>
      </c>
      <c r="I85" s="11">
        <v>0</v>
      </c>
      <c r="J85" s="11">
        <v>0</v>
      </c>
      <c r="K85" s="11">
        <v>9</v>
      </c>
      <c r="L85" s="11">
        <f t="shared" si="1"/>
        <v>0.0375</v>
      </c>
    </row>
    <row r="86" spans="1:12" ht="15">
      <c r="A86" s="11">
        <v>81</v>
      </c>
      <c r="B86" s="11" t="s">
        <v>111</v>
      </c>
      <c r="C86" s="11">
        <v>280</v>
      </c>
      <c r="D86" s="11" t="s">
        <v>102</v>
      </c>
      <c r="E86" s="11">
        <v>1907</v>
      </c>
      <c r="F86" s="11" t="s">
        <v>125</v>
      </c>
      <c r="G86" s="11" t="s">
        <v>109</v>
      </c>
      <c r="H86" s="11">
        <v>1</v>
      </c>
      <c r="I86" s="11">
        <v>0</v>
      </c>
      <c r="J86" s="11">
        <v>0</v>
      </c>
      <c r="K86" s="11">
        <v>9</v>
      </c>
      <c r="L86" s="11">
        <f t="shared" si="1"/>
        <v>0.0375</v>
      </c>
    </row>
    <row r="87" spans="1:12" ht="15">
      <c r="A87" s="11">
        <v>82</v>
      </c>
      <c r="B87" s="11" t="s">
        <v>111</v>
      </c>
      <c r="C87" s="11">
        <v>280</v>
      </c>
      <c r="D87" s="11" t="s">
        <v>102</v>
      </c>
      <c r="E87" s="11">
        <v>1908</v>
      </c>
      <c r="F87" s="11" t="s">
        <v>125</v>
      </c>
      <c r="G87" s="11" t="s">
        <v>109</v>
      </c>
      <c r="H87" s="11">
        <v>1</v>
      </c>
      <c r="I87" s="11">
        <v>0</v>
      </c>
      <c r="J87" s="11">
        <v>0</v>
      </c>
      <c r="K87" s="11">
        <v>8</v>
      </c>
      <c r="L87" s="11">
        <f t="shared" si="1"/>
        <v>0.03333333333333333</v>
      </c>
    </row>
    <row r="88" spans="1:12" ht="15">
      <c r="A88" s="11">
        <v>83</v>
      </c>
      <c r="B88" s="11" t="s">
        <v>112</v>
      </c>
      <c r="C88" s="11">
        <v>283</v>
      </c>
      <c r="D88" s="11" t="s">
        <v>102</v>
      </c>
      <c r="E88" s="11">
        <v>1909</v>
      </c>
      <c r="F88" s="11" t="s">
        <v>125</v>
      </c>
      <c r="G88" s="11" t="s">
        <v>109</v>
      </c>
      <c r="H88" s="11">
        <v>1</v>
      </c>
      <c r="I88" s="11">
        <v>0</v>
      </c>
      <c r="J88" s="11">
        <v>0</v>
      </c>
      <c r="K88" s="11">
        <v>7</v>
      </c>
      <c r="L88" s="11">
        <f t="shared" si="1"/>
        <v>0.029166666666666667</v>
      </c>
    </row>
    <row r="89" spans="1:12" ht="15">
      <c r="A89" s="11">
        <v>84</v>
      </c>
      <c r="B89" s="11" t="s">
        <v>113</v>
      </c>
      <c r="C89" s="11">
        <v>300</v>
      </c>
      <c r="D89" s="11" t="s">
        <v>102</v>
      </c>
      <c r="E89" s="11">
        <v>1910</v>
      </c>
      <c r="F89" s="11" t="s">
        <v>125</v>
      </c>
      <c r="G89" s="11" t="s">
        <v>109</v>
      </c>
      <c r="H89" s="11">
        <v>1</v>
      </c>
      <c r="I89" s="11">
        <v>0</v>
      </c>
      <c r="J89" s="11">
        <v>0</v>
      </c>
      <c r="K89" s="11">
        <v>9</v>
      </c>
      <c r="L89" s="11">
        <f t="shared" si="1"/>
        <v>0.0375</v>
      </c>
    </row>
    <row r="90" spans="1:12" ht="15">
      <c r="A90" s="11">
        <v>85</v>
      </c>
      <c r="B90" s="11" t="s">
        <v>114</v>
      </c>
      <c r="C90" s="11">
        <v>309</v>
      </c>
      <c r="D90" s="11" t="s">
        <v>102</v>
      </c>
      <c r="E90" s="11">
        <v>1911</v>
      </c>
      <c r="F90" s="11" t="s">
        <v>125</v>
      </c>
      <c r="G90" s="11" t="s">
        <v>109</v>
      </c>
      <c r="H90" s="11">
        <v>1</v>
      </c>
      <c r="I90" s="11">
        <v>0</v>
      </c>
      <c r="J90" s="11">
        <v>0</v>
      </c>
      <c r="K90" s="11">
        <v>9</v>
      </c>
      <c r="L90" s="11">
        <f t="shared" si="1"/>
        <v>0.0375</v>
      </c>
    </row>
    <row r="91" spans="1:12" ht="15">
      <c r="A91" s="11">
        <v>86</v>
      </c>
      <c r="B91" s="11" t="s">
        <v>115</v>
      </c>
      <c r="C91" s="11">
        <v>340</v>
      </c>
      <c r="D91" s="11" t="s">
        <v>102</v>
      </c>
      <c r="E91" s="11">
        <v>1913</v>
      </c>
      <c r="F91" s="11" t="s">
        <v>125</v>
      </c>
      <c r="G91" s="11" t="s">
        <v>109</v>
      </c>
      <c r="H91" s="11">
        <v>1</v>
      </c>
      <c r="I91" s="11">
        <v>0</v>
      </c>
      <c r="J91" s="11">
        <v>0</v>
      </c>
      <c r="K91" s="11">
        <v>9</v>
      </c>
      <c r="L91" s="11">
        <f t="shared" si="1"/>
        <v>0.0375</v>
      </c>
    </row>
    <row r="92" spans="1:12" ht="15">
      <c r="A92" s="11">
        <v>87</v>
      </c>
      <c r="B92" s="11" t="s">
        <v>116</v>
      </c>
      <c r="C92" s="11">
        <v>398</v>
      </c>
      <c r="D92" s="11" t="s">
        <v>102</v>
      </c>
      <c r="E92" s="11">
        <v>1852</v>
      </c>
      <c r="F92" s="11" t="s">
        <v>140</v>
      </c>
      <c r="G92" s="11" t="s">
        <v>141</v>
      </c>
      <c r="H92" s="11">
        <v>1</v>
      </c>
      <c r="I92" s="11">
        <v>0</v>
      </c>
      <c r="J92" s="11">
        <v>1</v>
      </c>
      <c r="K92" s="11">
        <v>6</v>
      </c>
      <c r="L92" s="11">
        <f t="shared" si="1"/>
        <v>0.07500000000000001</v>
      </c>
    </row>
    <row r="93" spans="1:12" ht="15">
      <c r="A93" s="11">
        <v>88</v>
      </c>
      <c r="B93" s="11" t="s">
        <v>116</v>
      </c>
      <c r="C93" s="11">
        <v>398</v>
      </c>
      <c r="D93" s="11" t="s">
        <v>102</v>
      </c>
      <c r="E93" s="11">
        <v>1853</v>
      </c>
      <c r="F93" s="11" t="s">
        <v>140</v>
      </c>
      <c r="G93" s="11" t="s">
        <v>141</v>
      </c>
      <c r="H93" s="11">
        <v>1</v>
      </c>
      <c r="I93" s="11">
        <v>0</v>
      </c>
      <c r="J93" s="11">
        <v>1</v>
      </c>
      <c r="K93" s="11">
        <v>0</v>
      </c>
      <c r="L93" s="11">
        <f t="shared" si="1"/>
        <v>0.05</v>
      </c>
    </row>
    <row r="94" spans="1:12" ht="15">
      <c r="A94" s="11">
        <v>89</v>
      </c>
      <c r="B94" s="11" t="s">
        <v>116</v>
      </c>
      <c r="C94" s="11">
        <v>398</v>
      </c>
      <c r="D94" s="11" t="s">
        <v>102</v>
      </c>
      <c r="E94" s="11">
        <v>1854</v>
      </c>
      <c r="F94" s="11" t="s">
        <v>140</v>
      </c>
      <c r="G94" s="11" t="s">
        <v>141</v>
      </c>
      <c r="H94" s="11">
        <v>1</v>
      </c>
      <c r="I94" s="11">
        <v>0</v>
      </c>
      <c r="J94" s="11">
        <v>1</v>
      </c>
      <c r="K94" s="11">
        <v>6</v>
      </c>
      <c r="L94" s="11">
        <f t="shared" si="1"/>
        <v>0.07500000000000001</v>
      </c>
    </row>
    <row r="95" spans="1:12" ht="15">
      <c r="A95" s="11">
        <v>90</v>
      </c>
      <c r="B95" s="11" t="s">
        <v>126</v>
      </c>
      <c r="C95" s="11">
        <v>369</v>
      </c>
      <c r="D95" s="11" t="s">
        <v>102</v>
      </c>
      <c r="E95" s="11">
        <v>1856</v>
      </c>
      <c r="F95" s="11" t="s">
        <v>140</v>
      </c>
      <c r="G95" s="11" t="s">
        <v>141</v>
      </c>
      <c r="H95" s="11">
        <v>1</v>
      </c>
      <c r="I95" s="11">
        <v>0</v>
      </c>
      <c r="J95" s="11">
        <v>1</v>
      </c>
      <c r="K95" s="11">
        <v>5</v>
      </c>
      <c r="L95" s="11">
        <f t="shared" si="1"/>
        <v>0.07083333333333333</v>
      </c>
    </row>
    <row r="96" spans="1:12" ht="15">
      <c r="A96" s="11">
        <v>91</v>
      </c>
      <c r="B96" s="11" t="s">
        <v>126</v>
      </c>
      <c r="C96" s="11">
        <v>369</v>
      </c>
      <c r="D96" s="11" t="s">
        <v>102</v>
      </c>
      <c r="E96" s="11">
        <v>1857</v>
      </c>
      <c r="F96" s="11" t="s">
        <v>140</v>
      </c>
      <c r="G96" s="11" t="s">
        <v>141</v>
      </c>
      <c r="H96" s="11">
        <v>1</v>
      </c>
      <c r="I96" s="11">
        <v>0</v>
      </c>
      <c r="J96" s="11">
        <v>1</v>
      </c>
      <c r="K96" s="11">
        <v>4.5</v>
      </c>
      <c r="L96" s="11">
        <f t="shared" si="1"/>
        <v>0.06875</v>
      </c>
    </row>
    <row r="97" spans="1:12" ht="15">
      <c r="A97" s="11">
        <v>92</v>
      </c>
      <c r="B97" s="11" t="s">
        <v>127</v>
      </c>
      <c r="C97" s="11">
        <v>397</v>
      </c>
      <c r="D97" s="11" t="s">
        <v>102</v>
      </c>
      <c r="E97" s="11">
        <v>1859</v>
      </c>
      <c r="F97" s="11" t="s">
        <v>140</v>
      </c>
      <c r="G97" s="11" t="s">
        <v>141</v>
      </c>
      <c r="H97" s="11">
        <v>1</v>
      </c>
      <c r="I97" s="11">
        <v>0</v>
      </c>
      <c r="J97" s="11">
        <v>1</v>
      </c>
      <c r="K97" s="11">
        <v>4</v>
      </c>
      <c r="L97" s="11">
        <f t="shared" si="1"/>
        <v>0.06666666666666667</v>
      </c>
    </row>
    <row r="98" spans="1:12" ht="15">
      <c r="A98" s="11">
        <v>93</v>
      </c>
      <c r="B98" s="11" t="s">
        <v>127</v>
      </c>
      <c r="C98" s="11">
        <v>397</v>
      </c>
      <c r="D98" s="11" t="s">
        <v>102</v>
      </c>
      <c r="E98" s="11">
        <v>1860</v>
      </c>
      <c r="F98" s="11" t="s">
        <v>140</v>
      </c>
      <c r="G98" s="11" t="s">
        <v>141</v>
      </c>
      <c r="H98" s="11">
        <v>1</v>
      </c>
      <c r="I98" s="11">
        <v>0</v>
      </c>
      <c r="J98" s="11">
        <v>1</v>
      </c>
      <c r="K98" s="11">
        <v>6</v>
      </c>
      <c r="L98" s="11">
        <f t="shared" si="1"/>
        <v>0.07500000000000001</v>
      </c>
    </row>
    <row r="99" spans="1:12" ht="15">
      <c r="A99" s="11">
        <v>94</v>
      </c>
      <c r="B99" s="11" t="s">
        <v>118</v>
      </c>
      <c r="C99" s="11">
        <v>470</v>
      </c>
      <c r="D99" s="11" t="s">
        <v>102</v>
      </c>
      <c r="E99" s="11">
        <v>1861</v>
      </c>
      <c r="F99" s="11" t="s">
        <v>140</v>
      </c>
      <c r="G99" s="11" t="s">
        <v>141</v>
      </c>
      <c r="H99" s="11">
        <v>1</v>
      </c>
      <c r="I99" s="11">
        <v>0</v>
      </c>
      <c r="J99" s="11">
        <v>1</v>
      </c>
      <c r="K99" s="11">
        <v>6</v>
      </c>
      <c r="L99" s="11">
        <f t="shared" si="1"/>
        <v>0.07500000000000001</v>
      </c>
    </row>
    <row r="100" spans="1:12" ht="15">
      <c r="A100" s="11">
        <v>95</v>
      </c>
      <c r="B100" s="11" t="s">
        <v>118</v>
      </c>
      <c r="C100" s="11">
        <v>470</v>
      </c>
      <c r="D100" s="11" t="s">
        <v>102</v>
      </c>
      <c r="E100" s="11">
        <v>1863</v>
      </c>
      <c r="F100" s="11" t="s">
        <v>140</v>
      </c>
      <c r="G100" s="11" t="s">
        <v>141</v>
      </c>
      <c r="H100" s="11">
        <v>1</v>
      </c>
      <c r="I100" s="11">
        <v>0</v>
      </c>
      <c r="J100" s="11">
        <v>2</v>
      </c>
      <c r="K100" s="11">
        <v>0</v>
      </c>
      <c r="L100" s="11">
        <f t="shared" si="1"/>
        <v>0.1</v>
      </c>
    </row>
    <row r="101" spans="1:12" ht="15">
      <c r="A101" s="11">
        <v>96</v>
      </c>
      <c r="B101" s="11" t="s">
        <v>121</v>
      </c>
      <c r="C101" s="11">
        <v>556</v>
      </c>
      <c r="D101" s="11" t="s">
        <v>102</v>
      </c>
      <c r="E101" s="11">
        <v>1864</v>
      </c>
      <c r="F101" s="11" t="s">
        <v>140</v>
      </c>
      <c r="G101" s="11" t="s">
        <v>141</v>
      </c>
      <c r="H101" s="11">
        <v>1</v>
      </c>
      <c r="I101" s="11">
        <v>0</v>
      </c>
      <c r="J101" s="11">
        <v>1</v>
      </c>
      <c r="K101" s="11">
        <v>10</v>
      </c>
      <c r="L101" s="11">
        <f t="shared" si="1"/>
        <v>0.09166666666666667</v>
      </c>
    </row>
    <row r="102" spans="1:12" ht="15">
      <c r="A102" s="11">
        <v>97</v>
      </c>
      <c r="B102" s="11" t="s">
        <v>121</v>
      </c>
      <c r="C102" s="11">
        <v>556</v>
      </c>
      <c r="D102" s="11" t="s">
        <v>102</v>
      </c>
      <c r="E102" s="11">
        <v>1865</v>
      </c>
      <c r="F102" s="11" t="s">
        <v>140</v>
      </c>
      <c r="G102" s="11" t="s">
        <v>141</v>
      </c>
      <c r="H102" s="11">
        <v>1</v>
      </c>
      <c r="I102" s="11">
        <v>0</v>
      </c>
      <c r="J102" s="11">
        <v>1</v>
      </c>
      <c r="K102" s="11">
        <v>11</v>
      </c>
      <c r="L102" s="11">
        <f t="shared" si="1"/>
        <v>0.09583333333333333</v>
      </c>
    </row>
    <row r="103" spans="1:12" ht="15">
      <c r="A103" s="11">
        <v>98</v>
      </c>
      <c r="B103" s="11" t="s">
        <v>122</v>
      </c>
      <c r="C103" s="11">
        <v>275</v>
      </c>
      <c r="D103" s="11" t="s">
        <v>102</v>
      </c>
      <c r="E103" s="11">
        <v>1866</v>
      </c>
      <c r="F103" s="11" t="s">
        <v>140</v>
      </c>
      <c r="G103" s="11" t="s">
        <v>141</v>
      </c>
      <c r="H103" s="11">
        <v>1</v>
      </c>
      <c r="I103" s="11">
        <v>0</v>
      </c>
      <c r="J103" s="11">
        <v>2</v>
      </c>
      <c r="K103" s="11">
        <v>0</v>
      </c>
      <c r="L103" s="11">
        <f t="shared" si="1"/>
        <v>0.1</v>
      </c>
    </row>
    <row r="104" spans="1:12" ht="15">
      <c r="A104" s="11">
        <v>99</v>
      </c>
      <c r="B104" s="11" t="s">
        <v>122</v>
      </c>
      <c r="C104" s="11">
        <v>275</v>
      </c>
      <c r="D104" s="11" t="s">
        <v>102</v>
      </c>
      <c r="E104" s="11">
        <v>1867</v>
      </c>
      <c r="F104" s="11" t="s">
        <v>140</v>
      </c>
      <c r="G104" s="11" t="s">
        <v>141</v>
      </c>
      <c r="H104" s="11">
        <v>1</v>
      </c>
      <c r="I104" s="11">
        <v>0</v>
      </c>
      <c r="J104" s="11">
        <v>1</v>
      </c>
      <c r="K104" s="11">
        <v>10.75</v>
      </c>
      <c r="L104" s="11">
        <f t="shared" si="1"/>
        <v>0.09479166666666666</v>
      </c>
    </row>
    <row r="105" spans="1:12" ht="15">
      <c r="A105" s="11">
        <v>100</v>
      </c>
      <c r="B105" s="11" t="s">
        <v>128</v>
      </c>
      <c r="C105" s="11">
        <v>340</v>
      </c>
      <c r="D105" s="11" t="s">
        <v>102</v>
      </c>
      <c r="E105" s="11">
        <v>1868</v>
      </c>
      <c r="F105" s="11" t="s">
        <v>140</v>
      </c>
      <c r="G105" s="11" t="s">
        <v>141</v>
      </c>
      <c r="H105" s="11">
        <v>1</v>
      </c>
      <c r="I105" s="11">
        <v>0</v>
      </c>
      <c r="J105" s="11">
        <v>1</v>
      </c>
      <c r="K105" s="11">
        <v>7.5</v>
      </c>
      <c r="L105" s="11">
        <f t="shared" si="1"/>
        <v>0.08125</v>
      </c>
    </row>
    <row r="106" spans="1:12" ht="15">
      <c r="A106" s="11">
        <v>101</v>
      </c>
      <c r="B106" s="11" t="s">
        <v>128</v>
      </c>
      <c r="C106" s="11">
        <v>340</v>
      </c>
      <c r="D106" s="11" t="s">
        <v>102</v>
      </c>
      <c r="E106" s="11">
        <v>1869</v>
      </c>
      <c r="F106" s="11" t="s">
        <v>140</v>
      </c>
      <c r="G106" s="11" t="s">
        <v>141</v>
      </c>
      <c r="H106" s="11">
        <v>1</v>
      </c>
      <c r="I106" s="11">
        <v>0</v>
      </c>
      <c r="J106" s="11">
        <v>1</v>
      </c>
      <c r="K106" s="11">
        <v>8.75</v>
      </c>
      <c r="L106" s="11">
        <f t="shared" si="1"/>
        <v>0.08645833333333333</v>
      </c>
    </row>
    <row r="107" spans="1:12" ht="15">
      <c r="A107" s="11">
        <v>102</v>
      </c>
      <c r="B107" s="11" t="s">
        <v>128</v>
      </c>
      <c r="C107" s="11">
        <v>340</v>
      </c>
      <c r="D107" s="11" t="s">
        <v>102</v>
      </c>
      <c r="E107" s="11">
        <v>1870</v>
      </c>
      <c r="F107" s="11" t="s">
        <v>140</v>
      </c>
      <c r="G107" s="11" t="s">
        <v>141</v>
      </c>
      <c r="H107" s="11">
        <v>1</v>
      </c>
      <c r="I107" s="11">
        <v>0</v>
      </c>
      <c r="J107" s="11">
        <v>1</v>
      </c>
      <c r="K107" s="11">
        <v>9</v>
      </c>
      <c r="L107" s="11">
        <f t="shared" si="1"/>
        <v>0.0875</v>
      </c>
    </row>
    <row r="108" spans="1:12" ht="15">
      <c r="A108" s="11">
        <v>103</v>
      </c>
      <c r="B108" s="11" t="s">
        <v>129</v>
      </c>
      <c r="C108" s="11">
        <v>285</v>
      </c>
      <c r="D108" s="11" t="s">
        <v>102</v>
      </c>
      <c r="E108" s="11">
        <v>1871</v>
      </c>
      <c r="F108" s="11" t="s">
        <v>140</v>
      </c>
      <c r="G108" s="11" t="s">
        <v>141</v>
      </c>
      <c r="H108" s="11">
        <v>1</v>
      </c>
      <c r="I108" s="11">
        <v>0</v>
      </c>
      <c r="J108" s="11">
        <v>1</v>
      </c>
      <c r="K108" s="11">
        <v>6.25</v>
      </c>
      <c r="L108" s="11">
        <f t="shared" si="1"/>
        <v>0.07604166666666667</v>
      </c>
    </row>
    <row r="109" spans="1:12" ht="15">
      <c r="A109" s="11">
        <v>104</v>
      </c>
      <c r="B109" s="11" t="s">
        <v>129</v>
      </c>
      <c r="C109" s="11">
        <v>285</v>
      </c>
      <c r="D109" s="11" t="s">
        <v>102</v>
      </c>
      <c r="E109" s="11">
        <v>1872</v>
      </c>
      <c r="F109" s="11" t="s">
        <v>140</v>
      </c>
      <c r="G109" s="11" t="s">
        <v>141</v>
      </c>
      <c r="H109" s="11">
        <v>1</v>
      </c>
      <c r="I109" s="11">
        <v>0</v>
      </c>
      <c r="J109" s="11">
        <v>1</v>
      </c>
      <c r="K109" s="11">
        <v>7.75</v>
      </c>
      <c r="L109" s="11">
        <f t="shared" si="1"/>
        <v>0.08229166666666668</v>
      </c>
    </row>
    <row r="110" spans="1:12" ht="15">
      <c r="A110" s="11">
        <v>105</v>
      </c>
      <c r="B110" s="11" t="s">
        <v>129</v>
      </c>
      <c r="C110" s="11">
        <v>285</v>
      </c>
      <c r="D110" s="11" t="s">
        <v>102</v>
      </c>
      <c r="E110" s="11">
        <v>1873</v>
      </c>
      <c r="F110" s="11" t="s">
        <v>140</v>
      </c>
      <c r="G110" s="11" t="s">
        <v>141</v>
      </c>
      <c r="H110" s="11">
        <v>1</v>
      </c>
      <c r="I110" s="11">
        <v>0</v>
      </c>
      <c r="J110" s="11">
        <v>1</v>
      </c>
      <c r="K110" s="11">
        <v>9.75</v>
      </c>
      <c r="L110" s="11">
        <f t="shared" si="1"/>
        <v>0.09062500000000001</v>
      </c>
    </row>
    <row r="111" spans="1:12" ht="15">
      <c r="A111" s="11">
        <v>106</v>
      </c>
      <c r="B111" s="11" t="s">
        <v>129</v>
      </c>
      <c r="C111" s="11">
        <v>285</v>
      </c>
      <c r="D111" s="11" t="s">
        <v>102</v>
      </c>
      <c r="E111" s="11">
        <v>1874</v>
      </c>
      <c r="F111" s="11" t="s">
        <v>140</v>
      </c>
      <c r="G111" s="11" t="s">
        <v>141</v>
      </c>
      <c r="H111" s="11">
        <v>1</v>
      </c>
      <c r="I111" s="11">
        <v>0</v>
      </c>
      <c r="J111" s="11">
        <v>1</v>
      </c>
      <c r="K111" s="11">
        <v>11.5</v>
      </c>
      <c r="L111" s="11">
        <f t="shared" si="1"/>
        <v>0.09791666666666668</v>
      </c>
    </row>
    <row r="112" spans="1:12" ht="15">
      <c r="A112" s="11">
        <v>107</v>
      </c>
      <c r="B112" s="11" t="s">
        <v>129</v>
      </c>
      <c r="C112" s="11">
        <v>285</v>
      </c>
      <c r="D112" s="11" t="s">
        <v>102</v>
      </c>
      <c r="E112" s="11">
        <v>1875</v>
      </c>
      <c r="F112" s="11" t="s">
        <v>140</v>
      </c>
      <c r="G112" s="11" t="s">
        <v>141</v>
      </c>
      <c r="H112" s="11">
        <v>1</v>
      </c>
      <c r="I112" s="11">
        <v>0</v>
      </c>
      <c r="J112" s="11">
        <v>1</v>
      </c>
      <c r="K112" s="11">
        <v>11.25</v>
      </c>
      <c r="L112" s="11">
        <f t="shared" si="1"/>
        <v>0.096875</v>
      </c>
    </row>
    <row r="113" spans="1:12" ht="15">
      <c r="A113" s="11">
        <v>108</v>
      </c>
      <c r="B113" s="11" t="s">
        <v>130</v>
      </c>
      <c r="C113" s="11">
        <v>272</v>
      </c>
      <c r="D113" s="11" t="s">
        <v>102</v>
      </c>
      <c r="E113" s="11">
        <v>1876</v>
      </c>
      <c r="F113" s="11" t="s">
        <v>140</v>
      </c>
      <c r="G113" s="11" t="s">
        <v>141</v>
      </c>
      <c r="H113" s="11">
        <v>1</v>
      </c>
      <c r="I113" s="11">
        <v>0</v>
      </c>
      <c r="J113" s="11">
        <v>1</v>
      </c>
      <c r="K113" s="15">
        <v>10.545454545454545</v>
      </c>
      <c r="L113" s="11">
        <f t="shared" si="1"/>
        <v>0.09393939393939393</v>
      </c>
    </row>
    <row r="114" spans="1:12" ht="15">
      <c r="A114" s="11">
        <v>109</v>
      </c>
      <c r="B114" s="11" t="s">
        <v>130</v>
      </c>
      <c r="C114" s="11">
        <v>272</v>
      </c>
      <c r="D114" s="11" t="s">
        <v>102</v>
      </c>
      <c r="E114" s="11">
        <v>1877</v>
      </c>
      <c r="F114" s="11" t="s">
        <v>140</v>
      </c>
      <c r="G114" s="11" t="s">
        <v>141</v>
      </c>
      <c r="H114" s="11">
        <v>1</v>
      </c>
      <c r="I114" s="11">
        <v>0</v>
      </c>
      <c r="J114" s="11">
        <v>1</v>
      </c>
      <c r="K114" s="15">
        <v>10.363636363636363</v>
      </c>
      <c r="L114" s="11">
        <f t="shared" si="1"/>
        <v>0.09318181818181819</v>
      </c>
    </row>
    <row r="115" spans="1:12" ht="15">
      <c r="A115" s="11">
        <v>110</v>
      </c>
      <c r="B115" s="11" t="s">
        <v>130</v>
      </c>
      <c r="C115" s="11">
        <v>272</v>
      </c>
      <c r="D115" s="11" t="s">
        <v>102</v>
      </c>
      <c r="E115" s="11">
        <v>1878</v>
      </c>
      <c r="F115" s="11" t="s">
        <v>140</v>
      </c>
      <c r="G115" s="11" t="s">
        <v>141</v>
      </c>
      <c r="H115" s="11">
        <v>1</v>
      </c>
      <c r="I115" s="11">
        <v>0</v>
      </c>
      <c r="J115" s="11">
        <v>2</v>
      </c>
      <c r="K115" s="15">
        <v>0</v>
      </c>
      <c r="L115" s="11">
        <f t="shared" si="1"/>
        <v>0.1</v>
      </c>
    </row>
    <row r="116" spans="1:12" ht="15">
      <c r="A116" s="11">
        <v>111</v>
      </c>
      <c r="B116" s="11" t="s">
        <v>131</v>
      </c>
      <c r="C116" s="11">
        <v>325</v>
      </c>
      <c r="D116" s="11" t="s">
        <v>102</v>
      </c>
      <c r="E116" s="11">
        <v>1879</v>
      </c>
      <c r="F116" s="11" t="s">
        <v>140</v>
      </c>
      <c r="G116" s="11" t="s">
        <v>141</v>
      </c>
      <c r="H116" s="11">
        <v>1</v>
      </c>
      <c r="I116" s="11">
        <v>0</v>
      </c>
      <c r="J116" s="11">
        <v>1</v>
      </c>
      <c r="K116" s="15">
        <v>11.75</v>
      </c>
      <c r="L116" s="11">
        <f t="shared" si="1"/>
        <v>0.09895833333333334</v>
      </c>
    </row>
    <row r="117" spans="1:12" ht="15">
      <c r="A117" s="11">
        <v>112</v>
      </c>
      <c r="B117" s="11" t="s">
        <v>131</v>
      </c>
      <c r="C117" s="11">
        <v>325</v>
      </c>
      <c r="D117" s="11" t="s">
        <v>102</v>
      </c>
      <c r="E117" s="11">
        <v>1880</v>
      </c>
      <c r="F117" s="11" t="s">
        <v>140</v>
      </c>
      <c r="G117" s="11" t="s">
        <v>141</v>
      </c>
      <c r="H117" s="11">
        <v>1</v>
      </c>
      <c r="I117" s="11">
        <v>0</v>
      </c>
      <c r="J117" s="11">
        <v>2</v>
      </c>
      <c r="K117" s="15">
        <v>0</v>
      </c>
      <c r="L117" s="11">
        <f t="shared" si="1"/>
        <v>0.1</v>
      </c>
    </row>
    <row r="118" spans="1:12" ht="15">
      <c r="A118" s="11">
        <v>113</v>
      </c>
      <c r="B118" s="11" t="s">
        <v>131</v>
      </c>
      <c r="C118" s="11">
        <v>325</v>
      </c>
      <c r="D118" s="11" t="s">
        <v>102</v>
      </c>
      <c r="E118" s="11">
        <v>1881</v>
      </c>
      <c r="F118" s="11" t="s">
        <v>140</v>
      </c>
      <c r="G118" s="11" t="s">
        <v>141</v>
      </c>
      <c r="H118" s="11">
        <v>1</v>
      </c>
      <c r="I118" s="11">
        <v>0</v>
      </c>
      <c r="J118" s="11">
        <v>1</v>
      </c>
      <c r="K118" s="15">
        <v>11</v>
      </c>
      <c r="L118" s="11">
        <f t="shared" si="1"/>
        <v>0.09583333333333333</v>
      </c>
    </row>
    <row r="119" spans="1:12" ht="15">
      <c r="A119" s="11">
        <v>114</v>
      </c>
      <c r="B119" s="11" t="s">
        <v>132</v>
      </c>
      <c r="C119" s="11">
        <v>304</v>
      </c>
      <c r="D119" s="11" t="s">
        <v>102</v>
      </c>
      <c r="E119" s="11">
        <v>1882</v>
      </c>
      <c r="F119" s="11" t="s">
        <v>140</v>
      </c>
      <c r="G119" s="11" t="s">
        <v>141</v>
      </c>
      <c r="H119" s="11">
        <v>1</v>
      </c>
      <c r="I119" s="11">
        <v>0</v>
      </c>
      <c r="J119" s="11">
        <v>1</v>
      </c>
      <c r="K119" s="15">
        <v>11.75</v>
      </c>
      <c r="L119" s="11">
        <f t="shared" si="1"/>
        <v>0.09895833333333334</v>
      </c>
    </row>
    <row r="120" spans="1:12" ht="15">
      <c r="A120" s="11">
        <v>115</v>
      </c>
      <c r="B120" s="11" t="s">
        <v>132</v>
      </c>
      <c r="C120" s="11">
        <v>304</v>
      </c>
      <c r="D120" s="11" t="s">
        <v>102</v>
      </c>
      <c r="E120" s="11">
        <v>1883</v>
      </c>
      <c r="F120" s="11" t="s">
        <v>140</v>
      </c>
      <c r="G120" s="11" t="s">
        <v>141</v>
      </c>
      <c r="H120" s="11">
        <v>1</v>
      </c>
      <c r="I120" s="11">
        <v>0</v>
      </c>
      <c r="J120" s="11">
        <v>1</v>
      </c>
      <c r="K120" s="15">
        <v>9.25</v>
      </c>
      <c r="L120" s="11">
        <f t="shared" si="1"/>
        <v>0.08854166666666667</v>
      </c>
    </row>
    <row r="121" spans="1:12" ht="15">
      <c r="A121" s="11">
        <v>116</v>
      </c>
      <c r="B121" s="11" t="s">
        <v>132</v>
      </c>
      <c r="C121" s="11">
        <v>304</v>
      </c>
      <c r="D121" s="11" t="s">
        <v>102</v>
      </c>
      <c r="E121" s="11">
        <v>1884</v>
      </c>
      <c r="F121" s="11" t="s">
        <v>140</v>
      </c>
      <c r="G121" s="11" t="s">
        <v>141</v>
      </c>
      <c r="H121" s="11">
        <v>1</v>
      </c>
      <c r="I121" s="11">
        <v>0</v>
      </c>
      <c r="J121" s="11">
        <v>1</v>
      </c>
      <c r="K121" s="15">
        <v>9.25</v>
      </c>
      <c r="L121" s="11">
        <f t="shared" si="1"/>
        <v>0.08854166666666667</v>
      </c>
    </row>
    <row r="122" spans="1:12" ht="15">
      <c r="A122" s="11">
        <v>117</v>
      </c>
      <c r="B122" s="11" t="s">
        <v>133</v>
      </c>
      <c r="C122" s="11">
        <v>318</v>
      </c>
      <c r="D122" s="11" t="s">
        <v>102</v>
      </c>
      <c r="E122" s="11">
        <v>1885</v>
      </c>
      <c r="F122" s="11" t="s">
        <v>140</v>
      </c>
      <c r="G122" s="11" t="s">
        <v>141</v>
      </c>
      <c r="H122" s="11">
        <v>1</v>
      </c>
      <c r="I122" s="11">
        <v>0</v>
      </c>
      <c r="J122" s="11">
        <v>1</v>
      </c>
      <c r="K122" s="11">
        <v>9</v>
      </c>
      <c r="L122" s="11">
        <f t="shared" si="1"/>
        <v>0.0875</v>
      </c>
    </row>
    <row r="123" spans="1:12" ht="15">
      <c r="A123" s="11">
        <v>118</v>
      </c>
      <c r="B123" s="11" t="s">
        <v>133</v>
      </c>
      <c r="C123" s="11">
        <v>318</v>
      </c>
      <c r="D123" s="11" t="s">
        <v>102</v>
      </c>
      <c r="E123" s="11">
        <v>1886</v>
      </c>
      <c r="F123" s="11" t="s">
        <v>140</v>
      </c>
      <c r="G123" s="11" t="s">
        <v>141</v>
      </c>
      <c r="H123" s="11">
        <v>1</v>
      </c>
      <c r="I123" s="11">
        <v>0</v>
      </c>
      <c r="J123" s="11">
        <v>2</v>
      </c>
      <c r="K123" s="11">
        <v>0</v>
      </c>
      <c r="L123" s="11">
        <f t="shared" si="1"/>
        <v>0.1</v>
      </c>
    </row>
    <row r="124" spans="1:12" ht="15">
      <c r="A124" s="11">
        <v>119</v>
      </c>
      <c r="B124" s="11" t="s">
        <v>133</v>
      </c>
      <c r="C124" s="11">
        <v>318</v>
      </c>
      <c r="D124" s="11" t="s">
        <v>102</v>
      </c>
      <c r="E124" s="11">
        <v>1887</v>
      </c>
      <c r="F124" s="11" t="s">
        <v>140</v>
      </c>
      <c r="G124" s="11" t="s">
        <v>141</v>
      </c>
      <c r="H124" s="11">
        <v>1</v>
      </c>
      <c r="I124" s="11">
        <v>0</v>
      </c>
      <c r="J124" s="11">
        <v>2</v>
      </c>
      <c r="K124" s="11">
        <v>0</v>
      </c>
      <c r="L124" s="11">
        <f t="shared" si="1"/>
        <v>0.1</v>
      </c>
    </row>
    <row r="125" spans="1:12" ht="15">
      <c r="A125" s="11">
        <v>120</v>
      </c>
      <c r="B125" s="11" t="s">
        <v>134</v>
      </c>
      <c r="C125" s="11">
        <v>325</v>
      </c>
      <c r="D125" s="11" t="s">
        <v>102</v>
      </c>
      <c r="E125" s="11">
        <v>1888</v>
      </c>
      <c r="F125" s="11" t="s">
        <v>140</v>
      </c>
      <c r="G125" s="11" t="s">
        <v>141</v>
      </c>
      <c r="H125" s="11">
        <v>1</v>
      </c>
      <c r="I125" s="11">
        <v>0</v>
      </c>
      <c r="J125" s="11">
        <v>1</v>
      </c>
      <c r="K125" s="11">
        <v>10</v>
      </c>
      <c r="L125" s="11">
        <f t="shared" si="1"/>
        <v>0.09166666666666667</v>
      </c>
    </row>
    <row r="126" spans="1:12" ht="15">
      <c r="A126" s="11">
        <v>121</v>
      </c>
      <c r="B126" s="11" t="s">
        <v>134</v>
      </c>
      <c r="C126" s="11">
        <v>325</v>
      </c>
      <c r="D126" s="11" t="s">
        <v>102</v>
      </c>
      <c r="E126" s="11">
        <v>1889</v>
      </c>
      <c r="F126" s="11" t="s">
        <v>140</v>
      </c>
      <c r="G126" s="11" t="s">
        <v>141</v>
      </c>
      <c r="H126" s="11">
        <v>1</v>
      </c>
      <c r="I126" s="11">
        <v>0</v>
      </c>
      <c r="J126" s="11">
        <v>1</v>
      </c>
      <c r="K126" s="11">
        <v>10</v>
      </c>
      <c r="L126" s="11">
        <f t="shared" si="1"/>
        <v>0.09166666666666667</v>
      </c>
    </row>
    <row r="127" spans="1:12" ht="15">
      <c r="A127" s="11">
        <v>122</v>
      </c>
      <c r="B127" s="11" t="s">
        <v>134</v>
      </c>
      <c r="C127" s="11">
        <v>325</v>
      </c>
      <c r="D127" s="11" t="s">
        <v>102</v>
      </c>
      <c r="E127" s="11">
        <v>1890</v>
      </c>
      <c r="F127" s="11" t="s">
        <v>140</v>
      </c>
      <c r="G127" s="11" t="s">
        <v>141</v>
      </c>
      <c r="H127" s="11">
        <v>1</v>
      </c>
      <c r="I127" s="11">
        <v>0</v>
      </c>
      <c r="J127" s="11">
        <v>1</v>
      </c>
      <c r="K127" s="11">
        <v>10</v>
      </c>
      <c r="L127" s="11">
        <f t="shared" si="1"/>
        <v>0.09166666666666667</v>
      </c>
    </row>
    <row r="128" spans="1:12" ht="15">
      <c r="A128" s="11">
        <v>123</v>
      </c>
      <c r="B128" s="11" t="s">
        <v>135</v>
      </c>
      <c r="C128" s="11">
        <v>354</v>
      </c>
      <c r="D128" s="11" t="s">
        <v>102</v>
      </c>
      <c r="E128" s="11">
        <v>1891</v>
      </c>
      <c r="F128" s="11" t="s">
        <v>140</v>
      </c>
      <c r="G128" s="11" t="s">
        <v>141</v>
      </c>
      <c r="H128" s="11">
        <v>1</v>
      </c>
      <c r="I128" s="11">
        <v>0</v>
      </c>
      <c r="J128" s="11">
        <v>1</v>
      </c>
      <c r="K128" s="11">
        <v>9</v>
      </c>
      <c r="L128" s="11">
        <f t="shared" si="1"/>
        <v>0.0875</v>
      </c>
    </row>
    <row r="129" spans="1:12" ht="15">
      <c r="A129" s="11">
        <v>124</v>
      </c>
      <c r="B129" s="11" t="s">
        <v>135</v>
      </c>
      <c r="C129" s="11">
        <v>354</v>
      </c>
      <c r="D129" s="11" t="s">
        <v>102</v>
      </c>
      <c r="E129" s="11">
        <v>1892</v>
      </c>
      <c r="F129" s="11" t="s">
        <v>140</v>
      </c>
      <c r="G129" s="11" t="s">
        <v>141</v>
      </c>
      <c r="H129" s="11">
        <v>1</v>
      </c>
      <c r="I129" s="11">
        <v>0</v>
      </c>
      <c r="J129" s="11">
        <v>1</v>
      </c>
      <c r="K129" s="11">
        <v>8</v>
      </c>
      <c r="L129" s="11">
        <f t="shared" si="1"/>
        <v>0.08333333333333334</v>
      </c>
    </row>
    <row r="130" spans="1:12" ht="15">
      <c r="A130" s="11">
        <v>125</v>
      </c>
      <c r="B130" s="11" t="s">
        <v>135</v>
      </c>
      <c r="C130" s="11">
        <v>354</v>
      </c>
      <c r="D130" s="11" t="s">
        <v>102</v>
      </c>
      <c r="E130" s="11">
        <v>1893</v>
      </c>
      <c r="F130" s="11" t="s">
        <v>140</v>
      </c>
      <c r="G130" s="11" t="s">
        <v>141</v>
      </c>
      <c r="H130" s="11">
        <v>1</v>
      </c>
      <c r="I130" s="11">
        <v>0</v>
      </c>
      <c r="J130" s="11">
        <v>1</v>
      </c>
      <c r="K130" s="11">
        <v>6</v>
      </c>
      <c r="L130" s="11">
        <f t="shared" si="1"/>
        <v>0.07500000000000001</v>
      </c>
    </row>
    <row r="131" spans="1:12" ht="15">
      <c r="A131" s="11">
        <v>126</v>
      </c>
      <c r="B131" s="11" t="s">
        <v>136</v>
      </c>
      <c r="C131" s="11">
        <v>417</v>
      </c>
      <c r="D131" s="11" t="s">
        <v>102</v>
      </c>
      <c r="E131" s="11">
        <v>1894</v>
      </c>
      <c r="F131" s="11" t="s">
        <v>140</v>
      </c>
      <c r="G131" s="11" t="s">
        <v>141</v>
      </c>
      <c r="H131" s="11">
        <v>1</v>
      </c>
      <c r="I131" s="11">
        <v>0</v>
      </c>
      <c r="J131" s="11">
        <v>1</v>
      </c>
      <c r="K131" s="11">
        <v>6</v>
      </c>
      <c r="L131" s="11">
        <f t="shared" si="1"/>
        <v>0.07500000000000001</v>
      </c>
    </row>
    <row r="132" spans="1:12" ht="15">
      <c r="A132" s="11">
        <v>127</v>
      </c>
      <c r="B132" s="11" t="s">
        <v>136</v>
      </c>
      <c r="C132" s="11">
        <v>417</v>
      </c>
      <c r="D132" s="11" t="s">
        <v>102</v>
      </c>
      <c r="E132" s="11">
        <v>1895</v>
      </c>
      <c r="F132" s="11" t="s">
        <v>140</v>
      </c>
      <c r="G132" s="11" t="s">
        <v>141</v>
      </c>
      <c r="H132" s="11">
        <v>1</v>
      </c>
      <c r="I132" s="11">
        <v>0</v>
      </c>
      <c r="J132" s="11">
        <v>1</v>
      </c>
      <c r="K132" s="11">
        <v>6</v>
      </c>
      <c r="L132" s="11">
        <f t="shared" si="1"/>
        <v>0.07500000000000001</v>
      </c>
    </row>
    <row r="133" spans="1:12" ht="15">
      <c r="A133" s="11">
        <v>128</v>
      </c>
      <c r="B133" s="11" t="s">
        <v>136</v>
      </c>
      <c r="C133" s="11">
        <v>417</v>
      </c>
      <c r="D133" s="11" t="s">
        <v>102</v>
      </c>
      <c r="E133" s="11">
        <v>1896</v>
      </c>
      <c r="F133" s="11" t="s">
        <v>140</v>
      </c>
      <c r="G133" s="11" t="s">
        <v>141</v>
      </c>
      <c r="H133" s="11">
        <v>1</v>
      </c>
      <c r="I133" s="11">
        <v>0</v>
      </c>
      <c r="J133" s="11">
        <v>1</v>
      </c>
      <c r="K133" s="11">
        <v>4.5</v>
      </c>
      <c r="L133" s="11">
        <f t="shared" si="1"/>
        <v>0.06875</v>
      </c>
    </row>
    <row r="134" spans="1:12" ht="15">
      <c r="A134" s="11">
        <v>129</v>
      </c>
      <c r="B134" s="11" t="s">
        <v>136</v>
      </c>
      <c r="C134" s="11">
        <v>417</v>
      </c>
      <c r="D134" s="11" t="s">
        <v>102</v>
      </c>
      <c r="E134" s="11">
        <v>1897</v>
      </c>
      <c r="F134" s="11" t="s">
        <v>140</v>
      </c>
      <c r="G134" s="11" t="s">
        <v>141</v>
      </c>
      <c r="H134" s="11">
        <v>1</v>
      </c>
      <c r="I134" s="11">
        <v>0</v>
      </c>
      <c r="J134" s="11">
        <v>1</v>
      </c>
      <c r="K134" s="11">
        <v>4.25</v>
      </c>
      <c r="L134" s="11">
        <f aca="true" t="shared" si="2" ref="L134:L197">(I134+J134/20+K134/240)/H134</f>
        <v>0.06770833333333334</v>
      </c>
    </row>
    <row r="135" spans="1:12" ht="15">
      <c r="A135" s="11">
        <v>130</v>
      </c>
      <c r="B135" s="11" t="s">
        <v>137</v>
      </c>
      <c r="C135" s="11">
        <v>420</v>
      </c>
      <c r="D135" s="11" t="s">
        <v>102</v>
      </c>
      <c r="E135" s="11">
        <v>1898</v>
      </c>
      <c r="F135" s="11" t="s">
        <v>140</v>
      </c>
      <c r="G135" s="11" t="s">
        <v>141</v>
      </c>
      <c r="H135" s="11">
        <v>1</v>
      </c>
      <c r="I135" s="11">
        <v>0</v>
      </c>
      <c r="J135" s="11">
        <v>1</v>
      </c>
      <c r="K135" s="11">
        <v>4.25</v>
      </c>
      <c r="L135" s="11">
        <f t="shared" si="2"/>
        <v>0.06770833333333334</v>
      </c>
    </row>
    <row r="136" spans="1:12" ht="15">
      <c r="A136" s="11">
        <v>131</v>
      </c>
      <c r="B136" s="11" t="s">
        <v>138</v>
      </c>
      <c r="C136" s="11">
        <v>357</v>
      </c>
      <c r="D136" s="11" t="s">
        <v>102</v>
      </c>
      <c r="E136" s="11">
        <v>1900</v>
      </c>
      <c r="F136" s="11" t="s">
        <v>140</v>
      </c>
      <c r="G136" s="11" t="s">
        <v>142</v>
      </c>
      <c r="H136" s="11">
        <v>1</v>
      </c>
      <c r="I136" s="11">
        <v>0</v>
      </c>
      <c r="J136" s="11">
        <v>1</v>
      </c>
      <c r="K136" s="11">
        <v>3</v>
      </c>
      <c r="L136" s="11">
        <f t="shared" si="2"/>
        <v>0.0625</v>
      </c>
    </row>
    <row r="137" spans="1:12" ht="15">
      <c r="A137" s="11">
        <v>132</v>
      </c>
      <c r="B137" s="11" t="s">
        <v>139</v>
      </c>
      <c r="C137" s="11">
        <v>381</v>
      </c>
      <c r="D137" s="11" t="s">
        <v>102</v>
      </c>
      <c r="E137" s="11">
        <v>1901</v>
      </c>
      <c r="F137" s="11" t="s">
        <v>140</v>
      </c>
      <c r="G137" s="11" t="s">
        <v>143</v>
      </c>
      <c r="H137" s="11">
        <v>1</v>
      </c>
      <c r="I137" s="11">
        <v>0</v>
      </c>
      <c r="J137" s="11">
        <v>1</v>
      </c>
      <c r="K137" s="11">
        <v>0</v>
      </c>
      <c r="L137" s="11">
        <f t="shared" si="2"/>
        <v>0.05</v>
      </c>
    </row>
    <row r="138" spans="1:12" ht="15">
      <c r="A138" s="11">
        <v>133</v>
      </c>
      <c r="B138" s="11" t="s">
        <v>101</v>
      </c>
      <c r="C138" s="11">
        <v>428</v>
      </c>
      <c r="D138" s="11" t="s">
        <v>102</v>
      </c>
      <c r="E138" s="11">
        <v>1902</v>
      </c>
      <c r="F138" s="11" t="s">
        <v>140</v>
      </c>
      <c r="G138" s="11" t="s">
        <v>142</v>
      </c>
      <c r="H138" s="11">
        <v>1</v>
      </c>
      <c r="I138" s="11">
        <v>0</v>
      </c>
      <c r="J138" s="11">
        <v>1</v>
      </c>
      <c r="K138" s="11">
        <v>0</v>
      </c>
      <c r="L138" s="11">
        <f t="shared" si="2"/>
        <v>0.05</v>
      </c>
    </row>
    <row r="139" spans="1:12" ht="15">
      <c r="A139" s="11">
        <v>134</v>
      </c>
      <c r="B139" s="11" t="s">
        <v>110</v>
      </c>
      <c r="C139" s="11">
        <v>345</v>
      </c>
      <c r="D139" s="11" t="s">
        <v>102</v>
      </c>
      <c r="E139" s="11">
        <v>1903</v>
      </c>
      <c r="F139" s="11" t="s">
        <v>140</v>
      </c>
      <c r="G139" s="11" t="s">
        <v>142</v>
      </c>
      <c r="H139" s="11">
        <v>1</v>
      </c>
      <c r="I139" s="11">
        <v>0</v>
      </c>
      <c r="J139" s="11">
        <v>1</v>
      </c>
      <c r="K139" s="11">
        <v>0</v>
      </c>
      <c r="L139" s="11">
        <f t="shared" si="2"/>
        <v>0.05</v>
      </c>
    </row>
    <row r="140" spans="1:12" ht="15">
      <c r="A140" s="11">
        <v>135</v>
      </c>
      <c r="B140" s="11" t="s">
        <v>110</v>
      </c>
      <c r="C140" s="11">
        <v>345</v>
      </c>
      <c r="D140" s="11" t="s">
        <v>102</v>
      </c>
      <c r="E140" s="11">
        <v>1904</v>
      </c>
      <c r="F140" s="11" t="s">
        <v>140</v>
      </c>
      <c r="G140" s="11" t="s">
        <v>142</v>
      </c>
      <c r="H140" s="11">
        <v>1</v>
      </c>
      <c r="I140" s="11">
        <v>0</v>
      </c>
      <c r="J140" s="11">
        <v>1</v>
      </c>
      <c r="K140" s="11">
        <v>0</v>
      </c>
      <c r="L140" s="11">
        <f t="shared" si="2"/>
        <v>0.05</v>
      </c>
    </row>
    <row r="141" spans="1:12" ht="15">
      <c r="A141" s="11">
        <v>136</v>
      </c>
      <c r="B141" s="11" t="s">
        <v>110</v>
      </c>
      <c r="C141" s="11">
        <v>345</v>
      </c>
      <c r="D141" s="11" t="s">
        <v>102</v>
      </c>
      <c r="E141" s="11">
        <v>1905</v>
      </c>
      <c r="F141" s="11" t="s">
        <v>140</v>
      </c>
      <c r="G141" s="11" t="s">
        <v>142</v>
      </c>
      <c r="H141" s="11">
        <v>1</v>
      </c>
      <c r="I141" s="11">
        <v>0</v>
      </c>
      <c r="J141" s="11">
        <v>0</v>
      </c>
      <c r="K141" s="11">
        <v>9</v>
      </c>
      <c r="L141" s="11">
        <f t="shared" si="2"/>
        <v>0.0375</v>
      </c>
    </row>
    <row r="142" spans="1:12" ht="15">
      <c r="A142" s="11">
        <v>137</v>
      </c>
      <c r="B142" s="11" t="s">
        <v>111</v>
      </c>
      <c r="C142" s="11">
        <v>280</v>
      </c>
      <c r="D142" s="11" t="s">
        <v>102</v>
      </c>
      <c r="E142" s="11">
        <v>1906</v>
      </c>
      <c r="F142" s="11" t="s">
        <v>140</v>
      </c>
      <c r="G142" s="11" t="s">
        <v>142</v>
      </c>
      <c r="H142" s="11">
        <v>1</v>
      </c>
      <c r="I142" s="11">
        <v>0</v>
      </c>
      <c r="J142" s="11">
        <v>0</v>
      </c>
      <c r="K142" s="11">
        <v>9</v>
      </c>
      <c r="L142" s="11">
        <f t="shared" si="2"/>
        <v>0.0375</v>
      </c>
    </row>
    <row r="143" spans="1:12" ht="15">
      <c r="A143" s="11">
        <v>138</v>
      </c>
      <c r="B143" s="11" t="s">
        <v>111</v>
      </c>
      <c r="C143" s="11">
        <v>280</v>
      </c>
      <c r="D143" s="11" t="s">
        <v>102</v>
      </c>
      <c r="E143" s="11">
        <v>1907</v>
      </c>
      <c r="F143" s="11" t="s">
        <v>140</v>
      </c>
      <c r="G143" s="11" t="s">
        <v>142</v>
      </c>
      <c r="H143" s="11">
        <v>1</v>
      </c>
      <c r="I143" s="11">
        <v>0</v>
      </c>
      <c r="J143" s="11">
        <v>0</v>
      </c>
      <c r="K143" s="11">
        <v>9</v>
      </c>
      <c r="L143" s="11">
        <f t="shared" si="2"/>
        <v>0.0375</v>
      </c>
    </row>
    <row r="144" spans="1:12" ht="15">
      <c r="A144" s="11">
        <v>139</v>
      </c>
      <c r="B144" s="11" t="s">
        <v>111</v>
      </c>
      <c r="C144" s="11">
        <v>280</v>
      </c>
      <c r="D144" s="11" t="s">
        <v>102</v>
      </c>
      <c r="E144" s="11">
        <v>1908</v>
      </c>
      <c r="F144" s="11" t="s">
        <v>140</v>
      </c>
      <c r="G144" s="11" t="s">
        <v>142</v>
      </c>
      <c r="H144" s="11">
        <v>1</v>
      </c>
      <c r="I144" s="11">
        <v>0</v>
      </c>
      <c r="J144" s="11">
        <v>0</v>
      </c>
      <c r="K144" s="11">
        <v>9</v>
      </c>
      <c r="L144" s="11">
        <f t="shared" si="2"/>
        <v>0.0375</v>
      </c>
    </row>
    <row r="145" spans="1:12" ht="15">
      <c r="A145" s="11">
        <v>140</v>
      </c>
      <c r="B145" s="11" t="s">
        <v>112</v>
      </c>
      <c r="C145" s="11">
        <v>283</v>
      </c>
      <c r="D145" s="11" t="s">
        <v>102</v>
      </c>
      <c r="E145" s="11">
        <v>1909</v>
      </c>
      <c r="F145" s="11" t="s">
        <v>140</v>
      </c>
      <c r="G145" s="11" t="s">
        <v>142</v>
      </c>
      <c r="H145" s="11">
        <v>1</v>
      </c>
      <c r="I145" s="11">
        <v>0</v>
      </c>
      <c r="J145" s="11">
        <v>0</v>
      </c>
      <c r="K145" s="11">
        <v>9</v>
      </c>
      <c r="L145" s="11">
        <f t="shared" si="2"/>
        <v>0.0375</v>
      </c>
    </row>
    <row r="146" spans="1:12" ht="15">
      <c r="A146" s="11">
        <v>141</v>
      </c>
      <c r="B146" s="11" t="s">
        <v>126</v>
      </c>
      <c r="C146" s="11">
        <v>369</v>
      </c>
      <c r="D146" s="11" t="s">
        <v>102</v>
      </c>
      <c r="E146" s="11">
        <v>1855</v>
      </c>
      <c r="F146" s="11" t="s">
        <v>144</v>
      </c>
      <c r="G146" s="11" t="s">
        <v>141</v>
      </c>
      <c r="H146" s="11">
        <v>1</v>
      </c>
      <c r="I146" s="11">
        <v>0</v>
      </c>
      <c r="J146" s="11">
        <v>1</v>
      </c>
      <c r="K146" s="11">
        <v>6</v>
      </c>
      <c r="L146" s="11">
        <f t="shared" si="2"/>
        <v>0.07500000000000001</v>
      </c>
    </row>
    <row r="147" spans="1:12" ht="15">
      <c r="A147" s="11">
        <v>142</v>
      </c>
      <c r="B147" s="11" t="s">
        <v>118</v>
      </c>
      <c r="C147" s="11">
        <v>470</v>
      </c>
      <c r="D147" s="11" t="s">
        <v>102</v>
      </c>
      <c r="E147" s="11">
        <v>1862</v>
      </c>
      <c r="F147" s="11" t="s">
        <v>144</v>
      </c>
      <c r="G147" s="11" t="s">
        <v>141</v>
      </c>
      <c r="H147" s="11">
        <v>1</v>
      </c>
      <c r="I147" s="11">
        <v>0</v>
      </c>
      <c r="J147" s="11">
        <v>1</v>
      </c>
      <c r="K147" s="11">
        <v>6</v>
      </c>
      <c r="L147" s="11">
        <f t="shared" si="2"/>
        <v>0.07500000000000001</v>
      </c>
    </row>
    <row r="148" spans="1:12" ht="15">
      <c r="A148" s="11">
        <v>143</v>
      </c>
      <c r="B148" s="11" t="s">
        <v>118</v>
      </c>
      <c r="C148" s="11">
        <v>470</v>
      </c>
      <c r="D148" s="11" t="s">
        <v>102</v>
      </c>
      <c r="E148" s="11">
        <v>1861</v>
      </c>
      <c r="F148" s="11" t="s">
        <v>145</v>
      </c>
      <c r="G148" s="11" t="s">
        <v>146</v>
      </c>
      <c r="H148" s="11">
        <v>1</v>
      </c>
      <c r="I148" s="11">
        <v>0</v>
      </c>
      <c r="J148" s="11">
        <v>1</v>
      </c>
      <c r="K148" s="11">
        <v>0</v>
      </c>
      <c r="L148" s="11">
        <f t="shared" si="2"/>
        <v>0.05</v>
      </c>
    </row>
    <row r="149" spans="1:12" ht="15">
      <c r="A149" s="11">
        <v>144</v>
      </c>
      <c r="B149" s="11" t="s">
        <v>118</v>
      </c>
      <c r="C149" s="11">
        <v>470</v>
      </c>
      <c r="D149" s="11" t="s">
        <v>102</v>
      </c>
      <c r="E149" s="11">
        <v>1862</v>
      </c>
      <c r="F149" s="11" t="s">
        <v>145</v>
      </c>
      <c r="G149" s="11" t="s">
        <v>146</v>
      </c>
      <c r="H149" s="11">
        <v>1</v>
      </c>
      <c r="I149" s="11">
        <v>0</v>
      </c>
      <c r="J149" s="11">
        <v>1</v>
      </c>
      <c r="K149" s="11">
        <v>0</v>
      </c>
      <c r="L149" s="11">
        <f t="shared" si="2"/>
        <v>0.05</v>
      </c>
    </row>
    <row r="150" spans="1:12" ht="15">
      <c r="A150" s="11">
        <v>145</v>
      </c>
      <c r="B150" s="11" t="s">
        <v>101</v>
      </c>
      <c r="C150" s="11">
        <v>429</v>
      </c>
      <c r="D150" s="11" t="s">
        <v>102</v>
      </c>
      <c r="E150" s="11">
        <v>1900</v>
      </c>
      <c r="F150" s="11" t="s">
        <v>147</v>
      </c>
      <c r="G150" s="11" t="s">
        <v>148</v>
      </c>
      <c r="H150" s="11">
        <v>1</v>
      </c>
      <c r="I150" s="11">
        <v>0</v>
      </c>
      <c r="J150" s="11">
        <v>14</v>
      </c>
      <c r="K150" s="11">
        <v>6</v>
      </c>
      <c r="L150" s="11">
        <f t="shared" si="2"/>
        <v>0.725</v>
      </c>
    </row>
    <row r="151" spans="1:12" ht="15">
      <c r="A151" s="11">
        <v>146</v>
      </c>
      <c r="B151" s="11" t="s">
        <v>101</v>
      </c>
      <c r="C151" s="11">
        <v>429</v>
      </c>
      <c r="D151" s="11" t="s">
        <v>102</v>
      </c>
      <c r="E151" s="11">
        <v>1901</v>
      </c>
      <c r="F151" s="11" t="s">
        <v>147</v>
      </c>
      <c r="G151" s="11" t="s">
        <v>148</v>
      </c>
      <c r="H151" s="11">
        <v>1</v>
      </c>
      <c r="I151" s="11">
        <v>0</v>
      </c>
      <c r="J151" s="11">
        <v>18</v>
      </c>
      <c r="K151" s="11">
        <v>0</v>
      </c>
      <c r="L151" s="11">
        <f t="shared" si="2"/>
        <v>0.9</v>
      </c>
    </row>
    <row r="152" spans="1:12" ht="15">
      <c r="A152" s="11">
        <v>147</v>
      </c>
      <c r="B152" s="11" t="s">
        <v>101</v>
      </c>
      <c r="C152" s="11">
        <v>429</v>
      </c>
      <c r="D152" s="11" t="s">
        <v>102</v>
      </c>
      <c r="E152" s="11">
        <v>1902</v>
      </c>
      <c r="F152" s="11" t="s">
        <v>147</v>
      </c>
      <c r="G152" s="11" t="s">
        <v>148</v>
      </c>
      <c r="H152" s="11">
        <v>1</v>
      </c>
      <c r="I152" s="11">
        <v>0</v>
      </c>
      <c r="J152" s="11">
        <v>16</v>
      </c>
      <c r="K152" s="11">
        <v>6</v>
      </c>
      <c r="L152" s="11">
        <f t="shared" si="2"/>
        <v>0.8250000000000001</v>
      </c>
    </row>
    <row r="153" spans="1:12" ht="15">
      <c r="A153" s="11">
        <v>148</v>
      </c>
      <c r="B153" s="11" t="s">
        <v>110</v>
      </c>
      <c r="C153" s="11">
        <v>346</v>
      </c>
      <c r="D153" s="11" t="s">
        <v>102</v>
      </c>
      <c r="E153" s="11">
        <v>1903</v>
      </c>
      <c r="F153" s="11" t="s">
        <v>147</v>
      </c>
      <c r="G153" s="11" t="s">
        <v>148</v>
      </c>
      <c r="H153" s="11">
        <v>1</v>
      </c>
      <c r="I153" s="11">
        <v>0</v>
      </c>
      <c r="J153" s="11">
        <v>16</v>
      </c>
      <c r="K153" s="11">
        <v>6</v>
      </c>
      <c r="L153" s="11">
        <f t="shared" si="2"/>
        <v>0.8250000000000001</v>
      </c>
    </row>
    <row r="154" spans="1:12" ht="15">
      <c r="A154" s="11">
        <v>149</v>
      </c>
      <c r="B154" s="11" t="s">
        <v>110</v>
      </c>
      <c r="C154" s="11">
        <v>346</v>
      </c>
      <c r="D154" s="11" t="s">
        <v>102</v>
      </c>
      <c r="E154" s="11">
        <v>1904</v>
      </c>
      <c r="F154" s="11" t="s">
        <v>147</v>
      </c>
      <c r="G154" s="11" t="s">
        <v>148</v>
      </c>
      <c r="H154" s="11">
        <v>1</v>
      </c>
      <c r="I154" s="11">
        <v>0</v>
      </c>
      <c r="J154" s="11">
        <v>16</v>
      </c>
      <c r="K154" s="11">
        <v>6</v>
      </c>
      <c r="L154" s="11">
        <f t="shared" si="2"/>
        <v>0.8250000000000001</v>
      </c>
    </row>
    <row r="155" spans="1:12" ht="15">
      <c r="A155" s="11">
        <v>150</v>
      </c>
      <c r="B155" s="11" t="s">
        <v>110</v>
      </c>
      <c r="C155" s="11">
        <v>346</v>
      </c>
      <c r="D155" s="11" t="s">
        <v>102</v>
      </c>
      <c r="E155" s="11">
        <v>1905</v>
      </c>
      <c r="F155" s="11" t="s">
        <v>147</v>
      </c>
      <c r="G155" s="11" t="s">
        <v>148</v>
      </c>
      <c r="H155" s="11">
        <v>1</v>
      </c>
      <c r="I155" s="11">
        <v>0</v>
      </c>
      <c r="J155" s="11">
        <v>16</v>
      </c>
      <c r="K155" s="11">
        <v>0</v>
      </c>
      <c r="L155" s="11">
        <f t="shared" si="2"/>
        <v>0.8</v>
      </c>
    </row>
    <row r="156" spans="1:12" ht="15">
      <c r="A156" s="11">
        <v>151</v>
      </c>
      <c r="B156" s="11" t="s">
        <v>111</v>
      </c>
      <c r="C156" s="11">
        <v>281</v>
      </c>
      <c r="D156" s="11" t="s">
        <v>102</v>
      </c>
      <c r="E156" s="11">
        <v>1906</v>
      </c>
      <c r="F156" s="11" t="s">
        <v>147</v>
      </c>
      <c r="G156" s="11" t="s">
        <v>148</v>
      </c>
      <c r="H156" s="11">
        <v>1</v>
      </c>
      <c r="I156" s="11">
        <v>0</v>
      </c>
      <c r="J156" s="11">
        <v>16</v>
      </c>
      <c r="K156" s="11">
        <v>0</v>
      </c>
      <c r="L156" s="11">
        <f t="shared" si="2"/>
        <v>0.8</v>
      </c>
    </row>
    <row r="157" spans="1:12" ht="15">
      <c r="A157" s="11">
        <v>152</v>
      </c>
      <c r="B157" s="11" t="s">
        <v>111</v>
      </c>
      <c r="C157" s="11">
        <v>281</v>
      </c>
      <c r="D157" s="11" t="s">
        <v>102</v>
      </c>
      <c r="E157" s="11">
        <v>1907</v>
      </c>
      <c r="F157" s="11" t="s">
        <v>147</v>
      </c>
      <c r="G157" s="11" t="s">
        <v>148</v>
      </c>
      <c r="H157" s="11">
        <v>1</v>
      </c>
      <c r="I157" s="11">
        <v>0</v>
      </c>
      <c r="J157" s="11">
        <v>16</v>
      </c>
      <c r="K157" s="11">
        <v>0</v>
      </c>
      <c r="L157" s="11">
        <f t="shared" si="2"/>
        <v>0.8</v>
      </c>
    </row>
    <row r="158" spans="1:12" ht="15">
      <c r="A158" s="11">
        <v>153</v>
      </c>
      <c r="B158" s="11" t="s">
        <v>111</v>
      </c>
      <c r="C158" s="11">
        <v>281</v>
      </c>
      <c r="D158" s="11" t="s">
        <v>102</v>
      </c>
      <c r="E158" s="11">
        <v>1908</v>
      </c>
      <c r="F158" s="11" t="s">
        <v>147</v>
      </c>
      <c r="G158" s="11" t="s">
        <v>148</v>
      </c>
      <c r="H158" s="11">
        <v>1</v>
      </c>
      <c r="I158" s="11">
        <v>0</v>
      </c>
      <c r="J158" s="11">
        <v>16</v>
      </c>
      <c r="K158" s="11">
        <v>0</v>
      </c>
      <c r="L158" s="11">
        <f t="shared" si="2"/>
        <v>0.8</v>
      </c>
    </row>
    <row r="159" spans="1:12" ht="15">
      <c r="A159" s="11">
        <v>154</v>
      </c>
      <c r="B159" s="11" t="s">
        <v>112</v>
      </c>
      <c r="C159" s="11">
        <v>284</v>
      </c>
      <c r="D159" s="11" t="s">
        <v>102</v>
      </c>
      <c r="E159" s="11">
        <v>1909</v>
      </c>
      <c r="F159" s="11" t="s">
        <v>147</v>
      </c>
      <c r="G159" s="11" t="s">
        <v>148</v>
      </c>
      <c r="H159" s="11">
        <v>1</v>
      </c>
      <c r="I159" s="11">
        <v>0</v>
      </c>
      <c r="J159" s="11">
        <v>16</v>
      </c>
      <c r="K159" s="11">
        <v>0</v>
      </c>
      <c r="L159" s="11">
        <f t="shared" si="2"/>
        <v>0.8</v>
      </c>
    </row>
    <row r="160" spans="1:12" ht="15">
      <c r="A160" s="11">
        <v>155</v>
      </c>
      <c r="B160" s="11" t="s">
        <v>116</v>
      </c>
      <c r="C160" s="11">
        <v>398</v>
      </c>
      <c r="D160" s="11" t="s">
        <v>102</v>
      </c>
      <c r="E160" s="11">
        <v>1852</v>
      </c>
      <c r="F160" s="11" t="s">
        <v>149</v>
      </c>
      <c r="G160" s="11" t="s">
        <v>141</v>
      </c>
      <c r="H160" s="11">
        <v>1</v>
      </c>
      <c r="I160" s="11">
        <v>0</v>
      </c>
      <c r="J160" s="11">
        <v>3</v>
      </c>
      <c r="K160" s="11">
        <v>0</v>
      </c>
      <c r="L160" s="11">
        <f t="shared" si="2"/>
        <v>0.15</v>
      </c>
    </row>
    <row r="161" spans="1:12" ht="15">
      <c r="A161" s="11">
        <v>156</v>
      </c>
      <c r="B161" s="11" t="s">
        <v>116</v>
      </c>
      <c r="C161" s="11">
        <v>398</v>
      </c>
      <c r="D161" s="11" t="s">
        <v>102</v>
      </c>
      <c r="E161" s="11">
        <v>1853</v>
      </c>
      <c r="F161" s="11" t="s">
        <v>149</v>
      </c>
      <c r="G161" s="11" t="s">
        <v>141</v>
      </c>
      <c r="H161" s="11">
        <v>1</v>
      </c>
      <c r="I161" s="11">
        <v>0</v>
      </c>
      <c r="J161" s="11">
        <v>3</v>
      </c>
      <c r="K161" s="11">
        <v>0</v>
      </c>
      <c r="L161" s="11">
        <f t="shared" si="2"/>
        <v>0.15</v>
      </c>
    </row>
    <row r="162" spans="1:12" ht="15">
      <c r="A162" s="11">
        <v>157</v>
      </c>
      <c r="B162" s="11" t="s">
        <v>116</v>
      </c>
      <c r="C162" s="11">
        <v>398</v>
      </c>
      <c r="D162" s="11" t="s">
        <v>102</v>
      </c>
      <c r="E162" s="11">
        <v>1854</v>
      </c>
      <c r="F162" s="11" t="s">
        <v>149</v>
      </c>
      <c r="G162" s="11" t="s">
        <v>141</v>
      </c>
      <c r="H162" s="11">
        <v>1</v>
      </c>
      <c r="I162" s="11">
        <v>0</v>
      </c>
      <c r="J162" s="11">
        <v>3</v>
      </c>
      <c r="K162" s="11">
        <v>0</v>
      </c>
      <c r="L162" s="11">
        <f t="shared" si="2"/>
        <v>0.15</v>
      </c>
    </row>
    <row r="163" spans="1:12" ht="15">
      <c r="A163" s="11">
        <v>158</v>
      </c>
      <c r="B163" s="11" t="s">
        <v>126</v>
      </c>
      <c r="C163" s="11">
        <v>369</v>
      </c>
      <c r="D163" s="11" t="s">
        <v>102</v>
      </c>
      <c r="E163" s="11">
        <v>1855</v>
      </c>
      <c r="F163" s="11" t="s">
        <v>149</v>
      </c>
      <c r="G163" s="11" t="s">
        <v>141</v>
      </c>
      <c r="H163" s="11">
        <v>1</v>
      </c>
      <c r="I163" s="11">
        <v>0</v>
      </c>
      <c r="J163" s="11">
        <v>2</v>
      </c>
      <c r="K163" s="11">
        <v>0</v>
      </c>
      <c r="L163" s="11">
        <f t="shared" si="2"/>
        <v>0.1</v>
      </c>
    </row>
    <row r="164" spans="1:12" ht="15">
      <c r="A164" s="11">
        <v>159</v>
      </c>
      <c r="B164" s="11" t="s">
        <v>126</v>
      </c>
      <c r="C164" s="11">
        <v>369</v>
      </c>
      <c r="D164" s="11" t="s">
        <v>102</v>
      </c>
      <c r="E164" s="11">
        <v>1856</v>
      </c>
      <c r="F164" s="11" t="s">
        <v>149</v>
      </c>
      <c r="G164" s="11" t="s">
        <v>141</v>
      </c>
      <c r="H164" s="11">
        <v>1</v>
      </c>
      <c r="I164" s="11">
        <v>0</v>
      </c>
      <c r="J164" s="11">
        <v>2</v>
      </c>
      <c r="K164" s="11">
        <v>11</v>
      </c>
      <c r="L164" s="11">
        <f t="shared" si="2"/>
        <v>0.14583333333333334</v>
      </c>
    </row>
    <row r="165" spans="1:12" ht="15">
      <c r="A165" s="11">
        <v>160</v>
      </c>
      <c r="B165" s="11" t="s">
        <v>126</v>
      </c>
      <c r="C165" s="11">
        <v>369</v>
      </c>
      <c r="D165" s="11" t="s">
        <v>102</v>
      </c>
      <c r="E165" s="11">
        <v>1857</v>
      </c>
      <c r="F165" s="11" t="s">
        <v>149</v>
      </c>
      <c r="G165" s="11" t="s">
        <v>141</v>
      </c>
      <c r="H165" s="11">
        <v>1</v>
      </c>
      <c r="I165" s="11">
        <v>0</v>
      </c>
      <c r="J165" s="11">
        <v>2</v>
      </c>
      <c r="K165" s="11">
        <v>8.25</v>
      </c>
      <c r="L165" s="11">
        <f t="shared" si="2"/>
        <v>0.13437500000000002</v>
      </c>
    </row>
    <row r="166" spans="1:12" ht="15">
      <c r="A166" s="11">
        <v>161</v>
      </c>
      <c r="B166" s="11" t="s">
        <v>127</v>
      </c>
      <c r="C166" s="11">
        <v>397</v>
      </c>
      <c r="D166" s="11" t="s">
        <v>102</v>
      </c>
      <c r="E166" s="11">
        <v>1859</v>
      </c>
      <c r="F166" s="11" t="s">
        <v>149</v>
      </c>
      <c r="G166" s="11" t="s">
        <v>141</v>
      </c>
      <c r="H166" s="11">
        <v>1</v>
      </c>
      <c r="I166" s="11">
        <v>0</v>
      </c>
      <c r="J166" s="11">
        <v>3</v>
      </c>
      <c r="K166" s="11">
        <v>9</v>
      </c>
      <c r="L166" s="11">
        <f t="shared" si="2"/>
        <v>0.1875</v>
      </c>
    </row>
    <row r="167" spans="1:12" ht="15">
      <c r="A167" s="11">
        <v>162</v>
      </c>
      <c r="B167" s="11" t="s">
        <v>127</v>
      </c>
      <c r="C167" s="11">
        <v>397</v>
      </c>
      <c r="D167" s="11" t="s">
        <v>102</v>
      </c>
      <c r="E167" s="11">
        <v>1860</v>
      </c>
      <c r="F167" s="11" t="s">
        <v>149</v>
      </c>
      <c r="G167" s="11" t="s">
        <v>141</v>
      </c>
      <c r="H167" s="11">
        <v>1</v>
      </c>
      <c r="I167" s="11">
        <v>0</v>
      </c>
      <c r="J167" s="11">
        <v>4</v>
      </c>
      <c r="K167" s="11">
        <v>0</v>
      </c>
      <c r="L167" s="11">
        <f t="shared" si="2"/>
        <v>0.2</v>
      </c>
    </row>
    <row r="168" spans="1:12" ht="15">
      <c r="A168" s="11">
        <v>163</v>
      </c>
      <c r="B168" s="11" t="s">
        <v>118</v>
      </c>
      <c r="C168" s="11">
        <v>470</v>
      </c>
      <c r="D168" s="11" t="s">
        <v>102</v>
      </c>
      <c r="E168" s="11">
        <v>1861</v>
      </c>
      <c r="F168" s="11" t="s">
        <v>149</v>
      </c>
      <c r="G168" s="11" t="s">
        <v>141</v>
      </c>
      <c r="H168" s="11">
        <v>1</v>
      </c>
      <c r="I168" s="11">
        <v>0</v>
      </c>
      <c r="J168" s="11">
        <v>5</v>
      </c>
      <c r="K168" s="11">
        <v>0</v>
      </c>
      <c r="L168" s="11">
        <f t="shared" si="2"/>
        <v>0.25</v>
      </c>
    </row>
    <row r="169" spans="1:12" ht="15">
      <c r="A169" s="11">
        <v>164</v>
      </c>
      <c r="B169" s="11" t="s">
        <v>118</v>
      </c>
      <c r="C169" s="11">
        <v>470</v>
      </c>
      <c r="D169" s="11" t="s">
        <v>102</v>
      </c>
      <c r="E169" s="11">
        <v>1862</v>
      </c>
      <c r="F169" s="11" t="s">
        <v>149</v>
      </c>
      <c r="G169" s="11" t="s">
        <v>141</v>
      </c>
      <c r="H169" s="11">
        <v>1</v>
      </c>
      <c r="I169" s="11">
        <v>0</v>
      </c>
      <c r="J169" s="11">
        <v>4</v>
      </c>
      <c r="K169" s="11">
        <v>10</v>
      </c>
      <c r="L169" s="11">
        <f t="shared" si="2"/>
        <v>0.24166666666666667</v>
      </c>
    </row>
    <row r="170" spans="1:12" ht="15">
      <c r="A170" s="11">
        <v>165</v>
      </c>
      <c r="B170" s="11" t="s">
        <v>118</v>
      </c>
      <c r="C170" s="11">
        <v>470</v>
      </c>
      <c r="D170" s="11" t="s">
        <v>102</v>
      </c>
      <c r="E170" s="11">
        <v>1863</v>
      </c>
      <c r="F170" s="11" t="s">
        <v>149</v>
      </c>
      <c r="G170" s="11" t="s">
        <v>141</v>
      </c>
      <c r="H170" s="11">
        <v>1</v>
      </c>
      <c r="I170" s="11">
        <v>0</v>
      </c>
      <c r="J170" s="11">
        <v>5</v>
      </c>
      <c r="K170" s="11">
        <v>3</v>
      </c>
      <c r="L170" s="11">
        <f t="shared" si="2"/>
        <v>0.2625</v>
      </c>
    </row>
    <row r="171" spans="1:12" ht="15">
      <c r="A171" s="11">
        <v>166</v>
      </c>
      <c r="B171" s="11" t="s">
        <v>121</v>
      </c>
      <c r="C171" s="11">
        <v>556</v>
      </c>
      <c r="D171" s="11" t="s">
        <v>102</v>
      </c>
      <c r="E171" s="11">
        <v>1864</v>
      </c>
      <c r="F171" s="11" t="s">
        <v>149</v>
      </c>
      <c r="G171" s="11" t="s">
        <v>141</v>
      </c>
      <c r="H171" s="11">
        <v>1</v>
      </c>
      <c r="I171" s="11">
        <v>0</v>
      </c>
      <c r="J171" s="11">
        <v>5</v>
      </c>
      <c r="K171" s="11">
        <v>2</v>
      </c>
      <c r="L171" s="11">
        <f t="shared" si="2"/>
        <v>0.25833333333333336</v>
      </c>
    </row>
    <row r="172" spans="1:12" ht="15">
      <c r="A172" s="11">
        <v>167</v>
      </c>
      <c r="B172" s="11" t="s">
        <v>121</v>
      </c>
      <c r="C172" s="11">
        <v>556</v>
      </c>
      <c r="D172" s="11" t="s">
        <v>102</v>
      </c>
      <c r="E172" s="11">
        <v>1865</v>
      </c>
      <c r="F172" s="11" t="s">
        <v>149</v>
      </c>
      <c r="G172" s="11" t="s">
        <v>141</v>
      </c>
      <c r="H172" s="11">
        <v>1</v>
      </c>
      <c r="I172" s="11">
        <v>0</v>
      </c>
      <c r="J172" s="11">
        <v>5</v>
      </c>
      <c r="K172" s="11">
        <v>5</v>
      </c>
      <c r="L172" s="11">
        <f t="shared" si="2"/>
        <v>0.2708333333333333</v>
      </c>
    </row>
    <row r="173" spans="1:12" ht="15">
      <c r="A173" s="11">
        <v>168</v>
      </c>
      <c r="B173" s="11" t="s">
        <v>122</v>
      </c>
      <c r="C173" s="11">
        <v>275</v>
      </c>
      <c r="D173" s="11" t="s">
        <v>102</v>
      </c>
      <c r="E173" s="11">
        <v>1866</v>
      </c>
      <c r="F173" s="11" t="s">
        <v>149</v>
      </c>
      <c r="G173" s="11" t="s">
        <v>141</v>
      </c>
      <c r="H173" s="11">
        <v>1</v>
      </c>
      <c r="I173" s="11">
        <v>0</v>
      </c>
      <c r="J173" s="11">
        <v>5</v>
      </c>
      <c r="K173" s="11">
        <v>7.5</v>
      </c>
      <c r="L173" s="11">
        <f t="shared" si="2"/>
        <v>0.28125</v>
      </c>
    </row>
    <row r="174" spans="1:12" ht="15">
      <c r="A174" s="11">
        <v>169</v>
      </c>
      <c r="B174" s="11" t="s">
        <v>122</v>
      </c>
      <c r="C174" s="11">
        <v>275</v>
      </c>
      <c r="D174" s="11" t="s">
        <v>102</v>
      </c>
      <c r="E174" s="11">
        <v>1867</v>
      </c>
      <c r="F174" s="11" t="s">
        <v>149</v>
      </c>
      <c r="G174" s="11" t="s">
        <v>141</v>
      </c>
      <c r="H174" s="11">
        <v>1</v>
      </c>
      <c r="I174" s="11">
        <v>0</v>
      </c>
      <c r="J174" s="11">
        <v>6</v>
      </c>
      <c r="K174" s="11">
        <v>1</v>
      </c>
      <c r="L174" s="11">
        <f t="shared" si="2"/>
        <v>0.30416666666666664</v>
      </c>
    </row>
    <row r="175" spans="1:12" ht="15">
      <c r="A175" s="11">
        <v>170</v>
      </c>
      <c r="B175" s="11" t="s">
        <v>128</v>
      </c>
      <c r="C175" s="11">
        <v>340</v>
      </c>
      <c r="D175" s="11" t="s">
        <v>102</v>
      </c>
      <c r="E175" s="11">
        <v>1868</v>
      </c>
      <c r="F175" s="11" t="s">
        <v>149</v>
      </c>
      <c r="G175" s="11" t="s">
        <v>141</v>
      </c>
      <c r="H175" s="11">
        <v>1</v>
      </c>
      <c r="I175" s="11">
        <v>0</v>
      </c>
      <c r="J175" s="11">
        <v>5</v>
      </c>
      <c r="K175" s="11">
        <v>2</v>
      </c>
      <c r="L175" s="11">
        <f t="shared" si="2"/>
        <v>0.25833333333333336</v>
      </c>
    </row>
    <row r="176" spans="1:12" ht="15">
      <c r="A176" s="11">
        <v>171</v>
      </c>
      <c r="B176" s="11" t="s">
        <v>128</v>
      </c>
      <c r="C176" s="11">
        <v>340</v>
      </c>
      <c r="D176" s="11" t="s">
        <v>102</v>
      </c>
      <c r="E176" s="11">
        <v>1869</v>
      </c>
      <c r="F176" s="11" t="s">
        <v>149</v>
      </c>
      <c r="G176" s="11" t="s">
        <v>141</v>
      </c>
      <c r="H176" s="11">
        <v>1</v>
      </c>
      <c r="I176" s="11">
        <v>0</v>
      </c>
      <c r="J176" s="11">
        <v>5</v>
      </c>
      <c r="K176" s="11">
        <v>6.5</v>
      </c>
      <c r="L176" s="11">
        <f t="shared" si="2"/>
        <v>0.27708333333333335</v>
      </c>
    </row>
    <row r="177" spans="1:12" ht="15">
      <c r="A177" s="11">
        <v>172</v>
      </c>
      <c r="B177" s="11" t="s">
        <v>128</v>
      </c>
      <c r="C177" s="11">
        <v>340</v>
      </c>
      <c r="D177" s="11" t="s">
        <v>102</v>
      </c>
      <c r="E177" s="11">
        <v>1870</v>
      </c>
      <c r="F177" s="11" t="s">
        <v>149</v>
      </c>
      <c r="G177" s="11" t="s">
        <v>141</v>
      </c>
      <c r="H177" s="11">
        <v>1</v>
      </c>
      <c r="I177" s="11">
        <v>0</v>
      </c>
      <c r="J177" s="11">
        <v>5</v>
      </c>
      <c r="K177" s="11">
        <v>6.25</v>
      </c>
      <c r="L177" s="11">
        <f t="shared" si="2"/>
        <v>0.2760416666666667</v>
      </c>
    </row>
    <row r="178" spans="1:12" ht="15">
      <c r="A178" s="11">
        <v>173</v>
      </c>
      <c r="B178" s="11" t="s">
        <v>129</v>
      </c>
      <c r="C178" s="11">
        <v>285</v>
      </c>
      <c r="D178" s="11" t="s">
        <v>102</v>
      </c>
      <c r="E178" s="11">
        <v>1871</v>
      </c>
      <c r="F178" s="11" t="s">
        <v>149</v>
      </c>
      <c r="G178" s="11" t="s">
        <v>141</v>
      </c>
      <c r="H178" s="11">
        <v>1</v>
      </c>
      <c r="I178" s="11">
        <v>0</v>
      </c>
      <c r="J178" s="11">
        <v>6</v>
      </c>
      <c r="K178" s="11">
        <v>0</v>
      </c>
      <c r="L178" s="11">
        <f t="shared" si="2"/>
        <v>0.3</v>
      </c>
    </row>
    <row r="179" spans="1:12" ht="15">
      <c r="A179" s="11">
        <v>174</v>
      </c>
      <c r="B179" s="11" t="s">
        <v>129</v>
      </c>
      <c r="C179" s="11">
        <v>285</v>
      </c>
      <c r="D179" s="11" t="s">
        <v>102</v>
      </c>
      <c r="E179" s="11">
        <v>1872</v>
      </c>
      <c r="F179" s="11" t="s">
        <v>149</v>
      </c>
      <c r="G179" s="11" t="s">
        <v>141</v>
      </c>
      <c r="H179" s="11">
        <v>1</v>
      </c>
      <c r="I179" s="11">
        <v>0</v>
      </c>
      <c r="J179" s="11">
        <v>5</v>
      </c>
      <c r="K179" s="11">
        <v>9</v>
      </c>
      <c r="L179" s="11">
        <f t="shared" si="2"/>
        <v>0.2875</v>
      </c>
    </row>
    <row r="180" spans="1:12" ht="15">
      <c r="A180" s="11">
        <v>175</v>
      </c>
      <c r="B180" s="11" t="s">
        <v>129</v>
      </c>
      <c r="C180" s="11">
        <v>285</v>
      </c>
      <c r="D180" s="11" t="s">
        <v>102</v>
      </c>
      <c r="E180" s="11">
        <v>1873</v>
      </c>
      <c r="F180" s="11" t="s">
        <v>149</v>
      </c>
      <c r="G180" s="11" t="s">
        <v>141</v>
      </c>
      <c r="H180" s="11">
        <v>1</v>
      </c>
      <c r="I180" s="11">
        <v>0</v>
      </c>
      <c r="J180" s="11">
        <v>5</v>
      </c>
      <c r="K180" s="11">
        <v>8</v>
      </c>
      <c r="L180" s="11">
        <f t="shared" si="2"/>
        <v>0.2833333333333333</v>
      </c>
    </row>
    <row r="181" spans="1:12" ht="15">
      <c r="A181" s="11">
        <v>176</v>
      </c>
      <c r="B181" s="11" t="s">
        <v>129</v>
      </c>
      <c r="C181" s="11">
        <v>285</v>
      </c>
      <c r="D181" s="11" t="s">
        <v>102</v>
      </c>
      <c r="E181" s="11">
        <v>1874</v>
      </c>
      <c r="F181" s="11" t="s">
        <v>149</v>
      </c>
      <c r="G181" s="11" t="s">
        <v>141</v>
      </c>
      <c r="H181" s="11">
        <v>1</v>
      </c>
      <c r="I181" s="11">
        <v>0</v>
      </c>
      <c r="J181" s="11">
        <v>5</v>
      </c>
      <c r="K181" s="11">
        <v>10.5</v>
      </c>
      <c r="L181" s="11">
        <f t="shared" si="2"/>
        <v>0.29375</v>
      </c>
    </row>
    <row r="182" spans="1:12" ht="15">
      <c r="A182" s="11">
        <v>177</v>
      </c>
      <c r="B182" s="11" t="s">
        <v>129</v>
      </c>
      <c r="C182" s="11">
        <v>285</v>
      </c>
      <c r="D182" s="11" t="s">
        <v>102</v>
      </c>
      <c r="E182" s="11">
        <v>1875</v>
      </c>
      <c r="F182" s="11" t="s">
        <v>149</v>
      </c>
      <c r="G182" s="11" t="s">
        <v>141</v>
      </c>
      <c r="H182" s="11">
        <v>1</v>
      </c>
      <c r="I182" s="11">
        <v>0</v>
      </c>
      <c r="J182" s="11">
        <v>6</v>
      </c>
      <c r="K182" s="11">
        <v>0</v>
      </c>
      <c r="L182" s="11">
        <f t="shared" si="2"/>
        <v>0.3</v>
      </c>
    </row>
    <row r="183" spans="1:12" ht="15">
      <c r="A183" s="11">
        <v>178</v>
      </c>
      <c r="B183" s="11" t="s">
        <v>130</v>
      </c>
      <c r="C183" s="11">
        <v>272</v>
      </c>
      <c r="D183" s="11" t="s">
        <v>102</v>
      </c>
      <c r="E183" s="11">
        <v>1876</v>
      </c>
      <c r="F183" s="11" t="s">
        <v>149</v>
      </c>
      <c r="G183" s="11" t="s">
        <v>141</v>
      </c>
      <c r="H183" s="11">
        <v>1</v>
      </c>
      <c r="I183" s="11">
        <v>0</v>
      </c>
      <c r="J183" s="11">
        <v>5</v>
      </c>
      <c r="K183" s="15">
        <v>8.181818181818182</v>
      </c>
      <c r="L183" s="11">
        <f t="shared" si="2"/>
        <v>0.28409090909090906</v>
      </c>
    </row>
    <row r="184" spans="1:12" ht="15">
      <c r="A184" s="11">
        <v>179</v>
      </c>
      <c r="B184" s="11" t="s">
        <v>130</v>
      </c>
      <c r="C184" s="11">
        <v>272</v>
      </c>
      <c r="D184" s="11" t="s">
        <v>102</v>
      </c>
      <c r="E184" s="11">
        <v>1877</v>
      </c>
      <c r="F184" s="11" t="s">
        <v>149</v>
      </c>
      <c r="G184" s="11" t="s">
        <v>141</v>
      </c>
      <c r="H184" s="11">
        <v>1</v>
      </c>
      <c r="I184" s="11">
        <v>0</v>
      </c>
      <c r="J184" s="11">
        <v>5</v>
      </c>
      <c r="K184" s="15">
        <v>11.25</v>
      </c>
      <c r="L184" s="11">
        <f t="shared" si="2"/>
        <v>0.296875</v>
      </c>
    </row>
    <row r="185" spans="1:12" ht="15">
      <c r="A185" s="11">
        <v>180</v>
      </c>
      <c r="B185" s="11" t="s">
        <v>130</v>
      </c>
      <c r="C185" s="11">
        <v>272</v>
      </c>
      <c r="D185" s="11" t="s">
        <v>102</v>
      </c>
      <c r="E185" s="11">
        <v>1878</v>
      </c>
      <c r="F185" s="11" t="s">
        <v>149</v>
      </c>
      <c r="G185" s="11" t="s">
        <v>141</v>
      </c>
      <c r="H185" s="11">
        <v>1</v>
      </c>
      <c r="I185" s="11">
        <v>0</v>
      </c>
      <c r="J185" s="11">
        <v>6</v>
      </c>
      <c r="K185" s="15">
        <v>2.1</v>
      </c>
      <c r="L185" s="11">
        <f t="shared" si="2"/>
        <v>0.30874999999999997</v>
      </c>
    </row>
    <row r="186" spans="1:12" ht="15">
      <c r="A186" s="11">
        <v>181</v>
      </c>
      <c r="B186" s="11" t="s">
        <v>131</v>
      </c>
      <c r="C186" s="11">
        <v>325</v>
      </c>
      <c r="D186" s="11" t="s">
        <v>102</v>
      </c>
      <c r="E186" s="11">
        <v>1879</v>
      </c>
      <c r="F186" s="11" t="s">
        <v>149</v>
      </c>
      <c r="G186" s="11" t="s">
        <v>141</v>
      </c>
      <c r="H186" s="11">
        <v>1</v>
      </c>
      <c r="I186" s="11">
        <v>0</v>
      </c>
      <c r="J186" s="11">
        <v>6</v>
      </c>
      <c r="K186" s="15">
        <v>5.666666666666667</v>
      </c>
      <c r="L186" s="11">
        <f t="shared" si="2"/>
        <v>0.3236111111111111</v>
      </c>
    </row>
    <row r="187" spans="1:12" ht="15">
      <c r="A187" s="11">
        <v>182</v>
      </c>
      <c r="B187" s="11" t="s">
        <v>131</v>
      </c>
      <c r="C187" s="11">
        <v>325</v>
      </c>
      <c r="D187" s="11" t="s">
        <v>102</v>
      </c>
      <c r="E187" s="11">
        <v>1880</v>
      </c>
      <c r="F187" s="11" t="s">
        <v>149</v>
      </c>
      <c r="G187" s="11" t="s">
        <v>141</v>
      </c>
      <c r="H187" s="11">
        <v>1</v>
      </c>
      <c r="I187" s="11">
        <v>0</v>
      </c>
      <c r="J187" s="11">
        <v>6</v>
      </c>
      <c r="K187" s="15">
        <v>3</v>
      </c>
      <c r="L187" s="11">
        <f t="shared" si="2"/>
        <v>0.3125</v>
      </c>
    </row>
    <row r="188" spans="1:12" ht="15">
      <c r="A188" s="11">
        <v>183</v>
      </c>
      <c r="B188" s="11" t="s">
        <v>131</v>
      </c>
      <c r="C188" s="11">
        <v>325</v>
      </c>
      <c r="D188" s="11" t="s">
        <v>102</v>
      </c>
      <c r="E188" s="11">
        <v>1881</v>
      </c>
      <c r="F188" s="11" t="s">
        <v>149</v>
      </c>
      <c r="G188" s="11" t="s">
        <v>141</v>
      </c>
      <c r="H188" s="11">
        <v>1</v>
      </c>
      <c r="I188" s="11">
        <v>0</v>
      </c>
      <c r="J188" s="11">
        <v>6</v>
      </c>
      <c r="K188" s="15">
        <v>7</v>
      </c>
      <c r="L188" s="11">
        <f t="shared" si="2"/>
        <v>0.32916666666666666</v>
      </c>
    </row>
    <row r="189" spans="1:12" ht="15">
      <c r="A189" s="11">
        <v>184</v>
      </c>
      <c r="B189" s="11" t="s">
        <v>132</v>
      </c>
      <c r="C189" s="11">
        <v>304</v>
      </c>
      <c r="D189" s="11" t="s">
        <v>102</v>
      </c>
      <c r="E189" s="11">
        <v>1882</v>
      </c>
      <c r="F189" s="11" t="s">
        <v>149</v>
      </c>
      <c r="G189" s="11" t="s">
        <v>141</v>
      </c>
      <c r="H189" s="11">
        <v>1</v>
      </c>
      <c r="I189" s="11">
        <v>0</v>
      </c>
      <c r="J189" s="11">
        <v>6</v>
      </c>
      <c r="K189" s="15">
        <v>5.25</v>
      </c>
      <c r="L189" s="11">
        <f t="shared" si="2"/>
        <v>0.32187499999999997</v>
      </c>
    </row>
    <row r="190" spans="1:12" ht="15">
      <c r="A190" s="11">
        <v>185</v>
      </c>
      <c r="B190" s="11" t="s">
        <v>132</v>
      </c>
      <c r="C190" s="11">
        <v>304</v>
      </c>
      <c r="D190" s="11" t="s">
        <v>102</v>
      </c>
      <c r="E190" s="11">
        <v>1883</v>
      </c>
      <c r="F190" s="11" t="s">
        <v>149</v>
      </c>
      <c r="G190" s="11" t="s">
        <v>141</v>
      </c>
      <c r="H190" s="11">
        <v>1</v>
      </c>
      <c r="I190" s="11">
        <v>0</v>
      </c>
      <c r="J190" s="11">
        <v>5</v>
      </c>
      <c r="K190" s="15">
        <v>6</v>
      </c>
      <c r="L190" s="11">
        <f t="shared" si="2"/>
        <v>0.275</v>
      </c>
    </row>
    <row r="191" spans="1:12" ht="15">
      <c r="A191" s="11">
        <v>186</v>
      </c>
      <c r="B191" s="11" t="s">
        <v>132</v>
      </c>
      <c r="C191" s="11">
        <v>304</v>
      </c>
      <c r="D191" s="11" t="s">
        <v>102</v>
      </c>
      <c r="E191" s="11">
        <v>1884</v>
      </c>
      <c r="F191" s="11" t="s">
        <v>149</v>
      </c>
      <c r="G191" s="11" t="s">
        <v>141</v>
      </c>
      <c r="H191" s="11">
        <v>1</v>
      </c>
      <c r="I191" s="11">
        <v>0</v>
      </c>
      <c r="J191" s="11">
        <v>5</v>
      </c>
      <c r="K191" s="15">
        <v>0</v>
      </c>
      <c r="L191" s="11">
        <f t="shared" si="2"/>
        <v>0.25</v>
      </c>
    </row>
    <row r="192" spans="1:12" ht="15">
      <c r="A192" s="11">
        <v>187</v>
      </c>
      <c r="B192" s="11" t="s">
        <v>133</v>
      </c>
      <c r="C192" s="11">
        <v>318</v>
      </c>
      <c r="D192" s="11" t="s">
        <v>102</v>
      </c>
      <c r="E192" s="11">
        <v>1885</v>
      </c>
      <c r="F192" s="11" t="s">
        <v>149</v>
      </c>
      <c r="G192" s="11" t="s">
        <v>141</v>
      </c>
      <c r="H192" s="11">
        <v>1</v>
      </c>
      <c r="I192" s="11">
        <v>0</v>
      </c>
      <c r="J192" s="11">
        <v>7</v>
      </c>
      <c r="K192" s="11">
        <v>0</v>
      </c>
      <c r="L192" s="11">
        <f t="shared" si="2"/>
        <v>0.35</v>
      </c>
    </row>
    <row r="193" spans="1:12" ht="15">
      <c r="A193" s="11">
        <v>188</v>
      </c>
      <c r="B193" s="11" t="s">
        <v>133</v>
      </c>
      <c r="C193" s="11">
        <v>318</v>
      </c>
      <c r="D193" s="11" t="s">
        <v>102</v>
      </c>
      <c r="E193" s="11">
        <v>1886</v>
      </c>
      <c r="F193" s="11" t="s">
        <v>149</v>
      </c>
      <c r="G193" s="11" t="s">
        <v>141</v>
      </c>
      <c r="H193" s="11">
        <v>1</v>
      </c>
      <c r="I193" s="11">
        <v>0</v>
      </c>
      <c r="J193" s="11">
        <v>7</v>
      </c>
      <c r="K193" s="11">
        <v>0</v>
      </c>
      <c r="L193" s="11">
        <f t="shared" si="2"/>
        <v>0.35</v>
      </c>
    </row>
    <row r="194" spans="1:12" ht="15">
      <c r="A194" s="11">
        <v>189</v>
      </c>
      <c r="B194" s="11" t="s">
        <v>133</v>
      </c>
      <c r="C194" s="11">
        <v>318</v>
      </c>
      <c r="D194" s="11" t="s">
        <v>102</v>
      </c>
      <c r="E194" s="11">
        <v>1887</v>
      </c>
      <c r="F194" s="11" t="s">
        <v>149</v>
      </c>
      <c r="G194" s="11" t="s">
        <v>141</v>
      </c>
      <c r="H194" s="11">
        <v>1</v>
      </c>
      <c r="I194" s="11">
        <v>0</v>
      </c>
      <c r="J194" s="11">
        <v>7</v>
      </c>
      <c r="K194" s="11">
        <v>0</v>
      </c>
      <c r="L194" s="11">
        <f t="shared" si="2"/>
        <v>0.35</v>
      </c>
    </row>
    <row r="195" spans="1:12" ht="15">
      <c r="A195" s="11">
        <v>190</v>
      </c>
      <c r="B195" s="11" t="s">
        <v>134</v>
      </c>
      <c r="C195" s="11">
        <v>325</v>
      </c>
      <c r="D195" s="11" t="s">
        <v>102</v>
      </c>
      <c r="E195" s="11">
        <v>1888</v>
      </c>
      <c r="F195" s="11" t="s">
        <v>149</v>
      </c>
      <c r="G195" s="11" t="s">
        <v>141</v>
      </c>
      <c r="H195" s="11">
        <v>1</v>
      </c>
      <c r="I195" s="11">
        <v>0</v>
      </c>
      <c r="J195" s="11">
        <v>7</v>
      </c>
      <c r="K195" s="11">
        <v>0</v>
      </c>
      <c r="L195" s="11">
        <f t="shared" si="2"/>
        <v>0.35</v>
      </c>
    </row>
    <row r="196" spans="1:12" ht="15">
      <c r="A196" s="11">
        <v>191</v>
      </c>
      <c r="B196" s="11" t="s">
        <v>134</v>
      </c>
      <c r="C196" s="11">
        <v>325</v>
      </c>
      <c r="D196" s="11" t="s">
        <v>102</v>
      </c>
      <c r="E196" s="11">
        <v>1889</v>
      </c>
      <c r="F196" s="11" t="s">
        <v>149</v>
      </c>
      <c r="G196" s="11" t="s">
        <v>141</v>
      </c>
      <c r="H196" s="11">
        <v>1</v>
      </c>
      <c r="I196" s="11">
        <v>0</v>
      </c>
      <c r="J196" s="11">
        <v>7</v>
      </c>
      <c r="K196" s="11">
        <v>0</v>
      </c>
      <c r="L196" s="11">
        <f t="shared" si="2"/>
        <v>0.35</v>
      </c>
    </row>
    <row r="197" spans="1:12" ht="15">
      <c r="A197" s="11">
        <v>192</v>
      </c>
      <c r="B197" s="11" t="s">
        <v>134</v>
      </c>
      <c r="C197" s="11">
        <v>325</v>
      </c>
      <c r="D197" s="11" t="s">
        <v>102</v>
      </c>
      <c r="E197" s="11">
        <v>1890</v>
      </c>
      <c r="F197" s="11" t="s">
        <v>149</v>
      </c>
      <c r="G197" s="11" t="s">
        <v>141</v>
      </c>
      <c r="H197" s="11">
        <v>1</v>
      </c>
      <c r="I197" s="11">
        <v>0</v>
      </c>
      <c r="J197" s="11">
        <v>7</v>
      </c>
      <c r="K197" s="11">
        <v>5</v>
      </c>
      <c r="L197" s="11">
        <f t="shared" si="2"/>
        <v>0.3708333333333333</v>
      </c>
    </row>
    <row r="198" spans="1:12" ht="15">
      <c r="A198" s="11">
        <v>193</v>
      </c>
      <c r="B198" s="11" t="s">
        <v>135</v>
      </c>
      <c r="C198" s="11">
        <v>354</v>
      </c>
      <c r="D198" s="11" t="s">
        <v>102</v>
      </c>
      <c r="E198" s="11">
        <v>1891</v>
      </c>
      <c r="F198" s="11" t="s">
        <v>149</v>
      </c>
      <c r="G198" s="11" t="s">
        <v>141</v>
      </c>
      <c r="H198" s="11">
        <v>1</v>
      </c>
      <c r="I198" s="11">
        <v>0</v>
      </c>
      <c r="J198" s="11">
        <v>7</v>
      </c>
      <c r="K198" s="11">
        <v>3</v>
      </c>
      <c r="L198" s="11">
        <f aca="true" t="shared" si="3" ref="L198:L261">(I198+J198/20+K198/240)/H198</f>
        <v>0.3625</v>
      </c>
    </row>
    <row r="199" spans="1:12" ht="15">
      <c r="A199" s="11">
        <v>194</v>
      </c>
      <c r="B199" s="11" t="s">
        <v>135</v>
      </c>
      <c r="C199" s="11">
        <v>354</v>
      </c>
      <c r="D199" s="11" t="s">
        <v>102</v>
      </c>
      <c r="E199" s="11">
        <v>1892</v>
      </c>
      <c r="F199" s="11" t="s">
        <v>149</v>
      </c>
      <c r="G199" s="11" t="s">
        <v>141</v>
      </c>
      <c r="H199" s="11">
        <v>1</v>
      </c>
      <c r="I199" s="11">
        <v>0</v>
      </c>
      <c r="J199" s="11">
        <v>7</v>
      </c>
      <c r="K199" s="11">
        <v>3</v>
      </c>
      <c r="L199" s="11">
        <f t="shared" si="3"/>
        <v>0.3625</v>
      </c>
    </row>
    <row r="200" spans="1:12" ht="15">
      <c r="A200" s="11">
        <v>195</v>
      </c>
      <c r="B200" s="11" t="s">
        <v>135</v>
      </c>
      <c r="C200" s="11">
        <v>354</v>
      </c>
      <c r="D200" s="11" t="s">
        <v>102</v>
      </c>
      <c r="E200" s="11">
        <v>1893</v>
      </c>
      <c r="F200" s="11" t="s">
        <v>149</v>
      </c>
      <c r="G200" s="11" t="s">
        <v>141</v>
      </c>
      <c r="H200" s="11">
        <v>1</v>
      </c>
      <c r="I200" s="11">
        <v>0</v>
      </c>
      <c r="J200" s="11">
        <v>7</v>
      </c>
      <c r="K200" s="11">
        <v>1</v>
      </c>
      <c r="L200" s="11">
        <f t="shared" si="3"/>
        <v>0.35416666666666663</v>
      </c>
    </row>
    <row r="201" spans="1:12" ht="15">
      <c r="A201" s="11">
        <v>196</v>
      </c>
      <c r="B201" s="11" t="s">
        <v>136</v>
      </c>
      <c r="C201" s="11">
        <v>417</v>
      </c>
      <c r="D201" s="11" t="s">
        <v>102</v>
      </c>
      <c r="E201" s="11">
        <v>1894</v>
      </c>
      <c r="F201" s="11" t="s">
        <v>149</v>
      </c>
      <c r="G201" s="11" t="s">
        <v>141</v>
      </c>
      <c r="H201" s="11">
        <v>1</v>
      </c>
      <c r="I201" s="11">
        <v>0</v>
      </c>
      <c r="J201" s="11">
        <v>7</v>
      </c>
      <c r="K201" s="11">
        <v>0</v>
      </c>
      <c r="L201" s="11">
        <f t="shared" si="3"/>
        <v>0.35</v>
      </c>
    </row>
    <row r="202" spans="1:12" ht="15">
      <c r="A202" s="11">
        <v>197</v>
      </c>
      <c r="B202" s="11" t="s">
        <v>136</v>
      </c>
      <c r="C202" s="11">
        <v>417</v>
      </c>
      <c r="D202" s="11" t="s">
        <v>102</v>
      </c>
      <c r="E202" s="11">
        <v>1895</v>
      </c>
      <c r="F202" s="11" t="s">
        <v>149</v>
      </c>
      <c r="G202" s="11" t="s">
        <v>141</v>
      </c>
      <c r="H202" s="11">
        <v>1</v>
      </c>
      <c r="I202" s="11">
        <v>0</v>
      </c>
      <c r="J202" s="11">
        <v>7</v>
      </c>
      <c r="K202" s="11">
        <v>0</v>
      </c>
      <c r="L202" s="11">
        <f t="shared" si="3"/>
        <v>0.35</v>
      </c>
    </row>
    <row r="203" spans="1:12" ht="15">
      <c r="A203" s="11">
        <v>198</v>
      </c>
      <c r="B203" s="11" t="s">
        <v>136</v>
      </c>
      <c r="C203" s="11">
        <v>417</v>
      </c>
      <c r="D203" s="11" t="s">
        <v>102</v>
      </c>
      <c r="E203" s="11">
        <v>1896</v>
      </c>
      <c r="F203" s="11" t="s">
        <v>149</v>
      </c>
      <c r="G203" s="11" t="s">
        <v>141</v>
      </c>
      <c r="H203" s="11">
        <v>1</v>
      </c>
      <c r="I203" s="11">
        <v>0</v>
      </c>
      <c r="J203" s="11">
        <v>7</v>
      </c>
      <c r="K203" s="11">
        <v>0</v>
      </c>
      <c r="L203" s="11">
        <f t="shared" si="3"/>
        <v>0.35</v>
      </c>
    </row>
    <row r="204" spans="1:12" ht="15">
      <c r="A204" s="11">
        <v>199</v>
      </c>
      <c r="B204" s="11" t="s">
        <v>136</v>
      </c>
      <c r="C204" s="11">
        <v>417</v>
      </c>
      <c r="D204" s="11" t="s">
        <v>102</v>
      </c>
      <c r="E204" s="11">
        <v>1897</v>
      </c>
      <c r="F204" s="11" t="s">
        <v>149</v>
      </c>
      <c r="G204" s="11" t="s">
        <v>141</v>
      </c>
      <c r="H204" s="11">
        <v>1</v>
      </c>
      <c r="I204" s="11">
        <v>0</v>
      </c>
      <c r="J204" s="11">
        <v>7</v>
      </c>
      <c r="K204" s="11">
        <v>0</v>
      </c>
      <c r="L204" s="11">
        <f t="shared" si="3"/>
        <v>0.35</v>
      </c>
    </row>
    <row r="205" spans="1:12" ht="15">
      <c r="A205" s="11">
        <v>200</v>
      </c>
      <c r="B205" s="11" t="s">
        <v>137</v>
      </c>
      <c r="C205" s="11">
        <v>420</v>
      </c>
      <c r="D205" s="11" t="s">
        <v>102</v>
      </c>
      <c r="E205" s="11">
        <v>1898</v>
      </c>
      <c r="F205" s="11" t="s">
        <v>149</v>
      </c>
      <c r="G205" s="11" t="s">
        <v>141</v>
      </c>
      <c r="H205" s="11">
        <v>1</v>
      </c>
      <c r="I205" s="11">
        <v>0</v>
      </c>
      <c r="J205" s="11">
        <v>8</v>
      </c>
      <c r="K205" s="11">
        <v>0.25</v>
      </c>
      <c r="L205" s="11">
        <f t="shared" si="3"/>
        <v>0.4010416666666667</v>
      </c>
    </row>
    <row r="206" spans="1:12" ht="15">
      <c r="A206" s="11">
        <v>201</v>
      </c>
      <c r="B206" s="11" t="s">
        <v>138</v>
      </c>
      <c r="C206" s="11">
        <v>357</v>
      </c>
      <c r="D206" s="11" t="s">
        <v>102</v>
      </c>
      <c r="E206" s="11">
        <v>1900</v>
      </c>
      <c r="F206" s="11" t="s">
        <v>149</v>
      </c>
      <c r="G206" s="11" t="s">
        <v>141</v>
      </c>
      <c r="H206" s="11">
        <v>1</v>
      </c>
      <c r="I206" s="11">
        <v>0</v>
      </c>
      <c r="J206" s="11">
        <v>9</v>
      </c>
      <c r="K206" s="11">
        <v>0</v>
      </c>
      <c r="L206" s="11">
        <f t="shared" si="3"/>
        <v>0.45</v>
      </c>
    </row>
    <row r="207" spans="1:12" ht="15">
      <c r="A207" s="11">
        <v>202</v>
      </c>
      <c r="B207" s="11" t="s">
        <v>139</v>
      </c>
      <c r="C207" s="11">
        <v>381</v>
      </c>
      <c r="D207" s="11" t="s">
        <v>102</v>
      </c>
      <c r="E207" s="11">
        <v>1901</v>
      </c>
      <c r="F207" s="11" t="s">
        <v>149</v>
      </c>
      <c r="G207" s="11" t="s">
        <v>141</v>
      </c>
      <c r="H207" s="11">
        <v>1</v>
      </c>
      <c r="I207" s="11">
        <v>0</v>
      </c>
      <c r="J207" s="11">
        <v>9</v>
      </c>
      <c r="K207" s="11">
        <v>6</v>
      </c>
      <c r="L207" s="11">
        <f t="shared" si="3"/>
        <v>0.47500000000000003</v>
      </c>
    </row>
    <row r="208" spans="1:12" ht="15">
      <c r="A208" s="11">
        <v>203</v>
      </c>
      <c r="B208" s="11" t="s">
        <v>101</v>
      </c>
      <c r="C208" s="11">
        <v>428</v>
      </c>
      <c r="D208" s="11" t="s">
        <v>102</v>
      </c>
      <c r="E208" s="11">
        <v>1902</v>
      </c>
      <c r="F208" s="11" t="s">
        <v>149</v>
      </c>
      <c r="G208" s="11" t="s">
        <v>141</v>
      </c>
      <c r="H208" s="11">
        <v>1</v>
      </c>
      <c r="I208" s="11">
        <v>0</v>
      </c>
      <c r="J208" s="11">
        <v>9</v>
      </c>
      <c r="K208" s="11">
        <v>0</v>
      </c>
      <c r="L208" s="11">
        <f t="shared" si="3"/>
        <v>0.45</v>
      </c>
    </row>
    <row r="209" spans="1:12" ht="15">
      <c r="A209" s="11">
        <v>204</v>
      </c>
      <c r="B209" s="11" t="s">
        <v>110</v>
      </c>
      <c r="C209" s="11">
        <v>345</v>
      </c>
      <c r="D209" s="11" t="s">
        <v>102</v>
      </c>
      <c r="E209" s="11">
        <v>1903</v>
      </c>
      <c r="F209" s="11" t="s">
        <v>149</v>
      </c>
      <c r="G209" s="11" t="s">
        <v>141</v>
      </c>
      <c r="H209" s="11">
        <v>1</v>
      </c>
      <c r="I209" s="11">
        <v>0</v>
      </c>
      <c r="J209" s="11">
        <v>9</v>
      </c>
      <c r="K209" s="11">
        <v>0</v>
      </c>
      <c r="L209" s="11">
        <f t="shared" si="3"/>
        <v>0.45</v>
      </c>
    </row>
    <row r="210" spans="1:12" ht="15">
      <c r="A210" s="11">
        <v>205</v>
      </c>
      <c r="B210" s="11" t="s">
        <v>110</v>
      </c>
      <c r="C210" s="11">
        <v>345</v>
      </c>
      <c r="D210" s="11" t="s">
        <v>102</v>
      </c>
      <c r="E210" s="11">
        <v>1904</v>
      </c>
      <c r="F210" s="11" t="s">
        <v>149</v>
      </c>
      <c r="G210" s="11" t="s">
        <v>141</v>
      </c>
      <c r="H210" s="11">
        <v>1</v>
      </c>
      <c r="I210" s="11">
        <v>0</v>
      </c>
      <c r="J210" s="11">
        <v>9</v>
      </c>
      <c r="K210" s="11">
        <v>0</v>
      </c>
      <c r="L210" s="11">
        <f t="shared" si="3"/>
        <v>0.45</v>
      </c>
    </row>
    <row r="211" spans="1:12" ht="15">
      <c r="A211" s="11">
        <v>206</v>
      </c>
      <c r="B211" s="11" t="s">
        <v>110</v>
      </c>
      <c r="C211" s="11">
        <v>345</v>
      </c>
      <c r="D211" s="11" t="s">
        <v>102</v>
      </c>
      <c r="E211" s="11">
        <v>1905</v>
      </c>
      <c r="F211" s="11" t="s">
        <v>149</v>
      </c>
      <c r="G211" s="11" t="s">
        <v>141</v>
      </c>
      <c r="H211" s="11">
        <v>1</v>
      </c>
      <c r="I211" s="11">
        <v>0</v>
      </c>
      <c r="J211" s="11">
        <v>9</v>
      </c>
      <c r="K211" s="11">
        <v>0</v>
      </c>
      <c r="L211" s="11">
        <f t="shared" si="3"/>
        <v>0.45</v>
      </c>
    </row>
    <row r="212" spans="1:12" ht="15">
      <c r="A212" s="11">
        <v>207</v>
      </c>
      <c r="B212" s="11" t="s">
        <v>111</v>
      </c>
      <c r="C212" s="11">
        <v>280</v>
      </c>
      <c r="D212" s="11" t="s">
        <v>102</v>
      </c>
      <c r="E212" s="11">
        <v>1906</v>
      </c>
      <c r="F212" s="11" t="s">
        <v>149</v>
      </c>
      <c r="G212" s="11" t="s">
        <v>141</v>
      </c>
      <c r="H212" s="11">
        <v>1</v>
      </c>
      <c r="I212" s="11">
        <v>0</v>
      </c>
      <c r="J212" s="11">
        <v>9</v>
      </c>
      <c r="K212" s="11">
        <v>0</v>
      </c>
      <c r="L212" s="11">
        <f t="shared" si="3"/>
        <v>0.45</v>
      </c>
    </row>
    <row r="213" spans="1:12" ht="15">
      <c r="A213" s="11">
        <v>208</v>
      </c>
      <c r="B213" s="11" t="s">
        <v>111</v>
      </c>
      <c r="C213" s="11">
        <v>280</v>
      </c>
      <c r="D213" s="11" t="s">
        <v>102</v>
      </c>
      <c r="E213" s="11">
        <v>1907</v>
      </c>
      <c r="F213" s="11" t="s">
        <v>149</v>
      </c>
      <c r="G213" s="11" t="s">
        <v>141</v>
      </c>
      <c r="H213" s="11">
        <v>1</v>
      </c>
      <c r="I213" s="11">
        <v>0</v>
      </c>
      <c r="J213" s="11">
        <v>9</v>
      </c>
      <c r="K213" s="11">
        <v>0</v>
      </c>
      <c r="L213" s="11">
        <f t="shared" si="3"/>
        <v>0.45</v>
      </c>
    </row>
    <row r="214" spans="1:12" ht="15">
      <c r="A214" s="11">
        <v>209</v>
      </c>
      <c r="B214" s="11" t="s">
        <v>111</v>
      </c>
      <c r="C214" s="11">
        <v>280</v>
      </c>
      <c r="D214" s="11" t="s">
        <v>102</v>
      </c>
      <c r="E214" s="11">
        <v>1908</v>
      </c>
      <c r="F214" s="11" t="s">
        <v>149</v>
      </c>
      <c r="G214" s="11" t="s">
        <v>141</v>
      </c>
      <c r="H214" s="11">
        <v>1</v>
      </c>
      <c r="I214" s="11">
        <v>0</v>
      </c>
      <c r="J214" s="11">
        <v>9</v>
      </c>
      <c r="K214" s="11">
        <v>0</v>
      </c>
      <c r="L214" s="11">
        <f t="shared" si="3"/>
        <v>0.45</v>
      </c>
    </row>
    <row r="215" spans="1:12" ht="15">
      <c r="A215" s="11">
        <v>210</v>
      </c>
      <c r="B215" s="11" t="s">
        <v>112</v>
      </c>
      <c r="C215" s="11">
        <v>283</v>
      </c>
      <c r="D215" s="11" t="s">
        <v>102</v>
      </c>
      <c r="E215" s="11">
        <v>1909</v>
      </c>
      <c r="F215" s="11" t="s">
        <v>149</v>
      </c>
      <c r="G215" s="11" t="s">
        <v>141</v>
      </c>
      <c r="H215" s="11">
        <v>1</v>
      </c>
      <c r="I215" s="11">
        <v>0</v>
      </c>
      <c r="J215" s="11">
        <v>9</v>
      </c>
      <c r="K215" s="11">
        <v>0</v>
      </c>
      <c r="L215" s="11">
        <f t="shared" si="3"/>
        <v>0.45</v>
      </c>
    </row>
    <row r="216" spans="1:12" ht="15">
      <c r="A216" s="11">
        <v>211</v>
      </c>
      <c r="B216" s="11" t="s">
        <v>113</v>
      </c>
      <c r="C216" s="11">
        <v>300</v>
      </c>
      <c r="D216" s="11" t="s">
        <v>102</v>
      </c>
      <c r="E216" s="11">
        <v>1910</v>
      </c>
      <c r="F216" s="11" t="s">
        <v>150</v>
      </c>
      <c r="G216" s="11" t="s">
        <v>109</v>
      </c>
      <c r="H216" s="11">
        <v>1</v>
      </c>
      <c r="I216" s="11">
        <v>0</v>
      </c>
      <c r="J216" s="11">
        <v>0</v>
      </c>
      <c r="K216" s="11">
        <v>2</v>
      </c>
      <c r="L216" s="11">
        <f t="shared" si="3"/>
        <v>0.008333333333333333</v>
      </c>
    </row>
    <row r="217" spans="1:12" ht="15">
      <c r="A217" s="11">
        <v>212</v>
      </c>
      <c r="B217" s="11" t="s">
        <v>114</v>
      </c>
      <c r="C217" s="11">
        <v>309</v>
      </c>
      <c r="D217" s="11" t="s">
        <v>102</v>
      </c>
      <c r="E217" s="11">
        <v>1911</v>
      </c>
      <c r="F217" s="11" t="s">
        <v>150</v>
      </c>
      <c r="G217" s="11" t="s">
        <v>109</v>
      </c>
      <c r="H217" s="11">
        <v>1</v>
      </c>
      <c r="I217" s="11">
        <v>0</v>
      </c>
      <c r="J217" s="11">
        <v>0</v>
      </c>
      <c r="K217" s="11">
        <v>2</v>
      </c>
      <c r="L217" s="11">
        <f t="shared" si="3"/>
        <v>0.008333333333333333</v>
      </c>
    </row>
    <row r="218" spans="1:12" ht="15">
      <c r="A218" s="11">
        <v>213</v>
      </c>
      <c r="B218" s="11" t="s">
        <v>115</v>
      </c>
      <c r="C218" s="11">
        <v>340</v>
      </c>
      <c r="D218" s="11" t="s">
        <v>102</v>
      </c>
      <c r="E218" s="11">
        <v>1913</v>
      </c>
      <c r="F218" s="11" t="s">
        <v>150</v>
      </c>
      <c r="G218" s="11" t="s">
        <v>109</v>
      </c>
      <c r="H218" s="11">
        <v>1</v>
      </c>
      <c r="I218" s="11">
        <v>0</v>
      </c>
      <c r="J218" s="11">
        <v>0</v>
      </c>
      <c r="K218" s="11">
        <v>2</v>
      </c>
      <c r="L218" s="11">
        <f t="shared" si="3"/>
        <v>0.008333333333333333</v>
      </c>
    </row>
    <row r="219" spans="1:12" ht="15">
      <c r="A219" s="11">
        <v>214</v>
      </c>
      <c r="B219" s="11" t="s">
        <v>118</v>
      </c>
      <c r="C219" s="11">
        <v>469</v>
      </c>
      <c r="D219" s="11" t="s">
        <v>102</v>
      </c>
      <c r="E219" s="11">
        <v>1861</v>
      </c>
      <c r="F219" s="11" t="s">
        <v>151</v>
      </c>
      <c r="G219" s="11" t="s">
        <v>120</v>
      </c>
      <c r="H219" s="11">
        <v>1</v>
      </c>
      <c r="I219" s="11">
        <v>0</v>
      </c>
      <c r="J219" s="11">
        <v>16</v>
      </c>
      <c r="K219" s="11">
        <v>3</v>
      </c>
      <c r="L219" s="11">
        <f t="shared" si="3"/>
        <v>0.8125</v>
      </c>
    </row>
    <row r="220" spans="1:12" ht="15">
      <c r="A220" s="11">
        <v>215</v>
      </c>
      <c r="B220" s="11" t="s">
        <v>116</v>
      </c>
      <c r="C220" s="11">
        <v>398</v>
      </c>
      <c r="D220" s="11" t="s">
        <v>102</v>
      </c>
      <c r="E220" s="11">
        <v>1852</v>
      </c>
      <c r="F220" s="11" t="s">
        <v>37</v>
      </c>
      <c r="G220" s="11" t="s">
        <v>109</v>
      </c>
      <c r="H220" s="11">
        <v>1</v>
      </c>
      <c r="I220" s="11">
        <v>0</v>
      </c>
      <c r="J220" s="11">
        <v>1</v>
      </c>
      <c r="K220" s="11">
        <v>0</v>
      </c>
      <c r="L220" s="11">
        <f t="shared" si="3"/>
        <v>0.05</v>
      </c>
    </row>
    <row r="221" spans="1:12" ht="15">
      <c r="A221" s="11">
        <v>216</v>
      </c>
      <c r="B221" s="11" t="s">
        <v>116</v>
      </c>
      <c r="C221" s="11">
        <v>398</v>
      </c>
      <c r="D221" s="11" t="s">
        <v>102</v>
      </c>
      <c r="E221" s="11">
        <v>1853</v>
      </c>
      <c r="F221" s="11" t="s">
        <v>37</v>
      </c>
      <c r="G221" s="11" t="s">
        <v>109</v>
      </c>
      <c r="H221" s="11">
        <v>1</v>
      </c>
      <c r="I221" s="11">
        <v>0</v>
      </c>
      <c r="J221" s="11">
        <v>1</v>
      </c>
      <c r="K221" s="11">
        <v>3</v>
      </c>
      <c r="L221" s="11">
        <f t="shared" si="3"/>
        <v>0.0625</v>
      </c>
    </row>
    <row r="222" spans="1:12" ht="15">
      <c r="A222" s="11">
        <v>217</v>
      </c>
      <c r="B222" s="11" t="s">
        <v>116</v>
      </c>
      <c r="C222" s="11">
        <v>398</v>
      </c>
      <c r="D222" s="11" t="s">
        <v>102</v>
      </c>
      <c r="E222" s="11">
        <v>1854</v>
      </c>
      <c r="F222" s="11" t="s">
        <v>37</v>
      </c>
      <c r="G222" s="11" t="s">
        <v>109</v>
      </c>
      <c r="H222" s="11">
        <v>1</v>
      </c>
      <c r="I222" s="11">
        <v>0</v>
      </c>
      <c r="J222" s="11">
        <v>1</v>
      </c>
      <c r="K222" s="11">
        <v>3</v>
      </c>
      <c r="L222" s="11">
        <f t="shared" si="3"/>
        <v>0.0625</v>
      </c>
    </row>
    <row r="223" spans="1:12" ht="15">
      <c r="A223" s="11">
        <v>218</v>
      </c>
      <c r="B223" s="11" t="s">
        <v>126</v>
      </c>
      <c r="C223" s="11">
        <v>369</v>
      </c>
      <c r="D223" s="11" t="s">
        <v>102</v>
      </c>
      <c r="E223" s="11">
        <v>1855</v>
      </c>
      <c r="F223" s="11" t="s">
        <v>37</v>
      </c>
      <c r="G223" s="11" t="s">
        <v>109</v>
      </c>
      <c r="H223" s="11">
        <v>1</v>
      </c>
      <c r="I223" s="11">
        <v>0</v>
      </c>
      <c r="J223" s="11">
        <v>1</v>
      </c>
      <c r="K223" s="11">
        <v>6</v>
      </c>
      <c r="L223" s="11">
        <f t="shared" si="3"/>
        <v>0.07500000000000001</v>
      </c>
    </row>
    <row r="224" spans="1:12" ht="15">
      <c r="A224" s="11">
        <v>219</v>
      </c>
      <c r="B224" s="11" t="s">
        <v>126</v>
      </c>
      <c r="C224" s="11">
        <v>369</v>
      </c>
      <c r="D224" s="11" t="s">
        <v>102</v>
      </c>
      <c r="E224" s="11">
        <v>1856</v>
      </c>
      <c r="F224" s="11" t="s">
        <v>37</v>
      </c>
      <c r="G224" s="11" t="s">
        <v>109</v>
      </c>
      <c r="H224" s="11">
        <v>1</v>
      </c>
      <c r="I224" s="11">
        <v>0</v>
      </c>
      <c r="J224" s="11">
        <v>1</v>
      </c>
      <c r="K224" s="11">
        <v>3.5</v>
      </c>
      <c r="L224" s="11">
        <f t="shared" si="3"/>
        <v>0.06458333333333334</v>
      </c>
    </row>
    <row r="225" spans="1:12" ht="15">
      <c r="A225" s="11">
        <v>220</v>
      </c>
      <c r="B225" s="11" t="s">
        <v>126</v>
      </c>
      <c r="C225" s="11">
        <v>369</v>
      </c>
      <c r="D225" s="11" t="s">
        <v>102</v>
      </c>
      <c r="E225" s="11">
        <v>1857</v>
      </c>
      <c r="F225" s="11" t="s">
        <v>37</v>
      </c>
      <c r="G225" s="11" t="s">
        <v>109</v>
      </c>
      <c r="H225" s="11">
        <v>1</v>
      </c>
      <c r="I225" s="11">
        <v>0</v>
      </c>
      <c r="J225" s="11">
        <v>1</v>
      </c>
      <c r="K225" s="11">
        <v>2</v>
      </c>
      <c r="L225" s="11">
        <f t="shared" si="3"/>
        <v>0.058333333333333334</v>
      </c>
    </row>
    <row r="226" spans="1:12" ht="15">
      <c r="A226" s="11">
        <v>221</v>
      </c>
      <c r="B226" s="11" t="s">
        <v>127</v>
      </c>
      <c r="C226" s="11">
        <v>397</v>
      </c>
      <c r="D226" s="11" t="s">
        <v>102</v>
      </c>
      <c r="E226" s="11">
        <v>1859</v>
      </c>
      <c r="F226" s="11" t="s">
        <v>37</v>
      </c>
      <c r="G226" s="11" t="s">
        <v>109</v>
      </c>
      <c r="H226" s="11">
        <v>1</v>
      </c>
      <c r="I226" s="11">
        <v>0</v>
      </c>
      <c r="J226" s="11">
        <v>1</v>
      </c>
      <c r="K226" s="11">
        <v>9</v>
      </c>
      <c r="L226" s="11">
        <f t="shared" si="3"/>
        <v>0.0875</v>
      </c>
    </row>
    <row r="227" spans="1:12" ht="15">
      <c r="A227" s="11">
        <v>222</v>
      </c>
      <c r="B227" s="11" t="s">
        <v>127</v>
      </c>
      <c r="C227" s="11">
        <v>397</v>
      </c>
      <c r="D227" s="11" t="s">
        <v>102</v>
      </c>
      <c r="E227" s="11">
        <v>1860</v>
      </c>
      <c r="F227" s="11" t="s">
        <v>37</v>
      </c>
      <c r="G227" s="11" t="s">
        <v>109</v>
      </c>
      <c r="H227" s="11">
        <v>1</v>
      </c>
      <c r="I227" s="11">
        <v>0</v>
      </c>
      <c r="J227" s="11">
        <v>1</v>
      </c>
      <c r="K227" s="11">
        <v>6</v>
      </c>
      <c r="L227" s="11">
        <f t="shared" si="3"/>
        <v>0.07500000000000001</v>
      </c>
    </row>
    <row r="228" spans="1:12" ht="15">
      <c r="A228" s="11">
        <v>223</v>
      </c>
      <c r="B228" s="11" t="s">
        <v>118</v>
      </c>
      <c r="C228" s="11">
        <v>470</v>
      </c>
      <c r="D228" s="11" t="s">
        <v>102</v>
      </c>
      <c r="E228" s="11">
        <v>1861</v>
      </c>
      <c r="F228" s="11" t="s">
        <v>37</v>
      </c>
      <c r="G228" s="11" t="s">
        <v>109</v>
      </c>
      <c r="H228" s="11">
        <v>1</v>
      </c>
      <c r="I228" s="11">
        <v>0</v>
      </c>
      <c r="J228" s="11">
        <v>1</v>
      </c>
      <c r="K228" s="11">
        <v>6</v>
      </c>
      <c r="L228" s="11">
        <f t="shared" si="3"/>
        <v>0.07500000000000001</v>
      </c>
    </row>
    <row r="229" spans="1:12" ht="15">
      <c r="A229" s="11">
        <v>224</v>
      </c>
      <c r="B229" s="11" t="s">
        <v>118</v>
      </c>
      <c r="C229" s="11">
        <v>470</v>
      </c>
      <c r="D229" s="11" t="s">
        <v>102</v>
      </c>
      <c r="E229" s="11">
        <v>1862</v>
      </c>
      <c r="F229" s="11" t="s">
        <v>37</v>
      </c>
      <c r="G229" s="11" t="s">
        <v>109</v>
      </c>
      <c r="H229" s="11">
        <v>1</v>
      </c>
      <c r="I229" s="11">
        <v>0</v>
      </c>
      <c r="J229" s="11">
        <v>1</v>
      </c>
      <c r="K229" s="11">
        <v>8</v>
      </c>
      <c r="L229" s="11">
        <f t="shared" si="3"/>
        <v>0.08333333333333334</v>
      </c>
    </row>
    <row r="230" spans="1:12" ht="15">
      <c r="A230" s="11">
        <v>225</v>
      </c>
      <c r="B230" s="11" t="s">
        <v>118</v>
      </c>
      <c r="C230" s="11">
        <v>470</v>
      </c>
      <c r="D230" s="11" t="s">
        <v>102</v>
      </c>
      <c r="E230" s="11">
        <v>1863</v>
      </c>
      <c r="F230" s="11" t="s">
        <v>37</v>
      </c>
      <c r="G230" s="11" t="s">
        <v>109</v>
      </c>
      <c r="H230" s="11">
        <v>1</v>
      </c>
      <c r="I230" s="11">
        <v>0</v>
      </c>
      <c r="J230" s="11">
        <v>1</v>
      </c>
      <c r="K230" s="11">
        <v>5</v>
      </c>
      <c r="L230" s="11">
        <f t="shared" si="3"/>
        <v>0.07083333333333333</v>
      </c>
    </row>
    <row r="231" spans="1:12" ht="15">
      <c r="A231" s="11">
        <v>226</v>
      </c>
      <c r="B231" s="11" t="s">
        <v>121</v>
      </c>
      <c r="C231" s="11">
        <v>556</v>
      </c>
      <c r="D231" s="11" t="s">
        <v>102</v>
      </c>
      <c r="E231" s="11">
        <v>1864</v>
      </c>
      <c r="F231" s="11" t="s">
        <v>37</v>
      </c>
      <c r="G231" s="11" t="s">
        <v>109</v>
      </c>
      <c r="H231" s="11">
        <v>1</v>
      </c>
      <c r="I231" s="11">
        <v>0</v>
      </c>
      <c r="J231" s="11">
        <v>1</v>
      </c>
      <c r="K231" s="11">
        <v>3</v>
      </c>
      <c r="L231" s="11">
        <f t="shared" si="3"/>
        <v>0.0625</v>
      </c>
    </row>
    <row r="232" spans="1:12" ht="15">
      <c r="A232" s="11">
        <v>227</v>
      </c>
      <c r="B232" s="11" t="s">
        <v>121</v>
      </c>
      <c r="C232" s="11">
        <v>556</v>
      </c>
      <c r="D232" s="11" t="s">
        <v>102</v>
      </c>
      <c r="E232" s="11">
        <v>1865</v>
      </c>
      <c r="F232" s="11" t="s">
        <v>37</v>
      </c>
      <c r="G232" s="11" t="s">
        <v>109</v>
      </c>
      <c r="H232" s="11">
        <v>1</v>
      </c>
      <c r="I232" s="11">
        <v>0</v>
      </c>
      <c r="J232" s="11">
        <v>1</v>
      </c>
      <c r="K232" s="11">
        <v>4</v>
      </c>
      <c r="L232" s="11">
        <f t="shared" si="3"/>
        <v>0.06666666666666667</v>
      </c>
    </row>
    <row r="233" spans="1:12" ht="15">
      <c r="A233" s="11">
        <v>228</v>
      </c>
      <c r="B233" s="11" t="s">
        <v>122</v>
      </c>
      <c r="C233" s="11">
        <v>275</v>
      </c>
      <c r="D233" s="11" t="s">
        <v>102</v>
      </c>
      <c r="E233" s="11">
        <v>1866</v>
      </c>
      <c r="F233" s="11" t="s">
        <v>37</v>
      </c>
      <c r="G233" s="11" t="s">
        <v>109</v>
      </c>
      <c r="H233" s="11">
        <v>1</v>
      </c>
      <c r="I233" s="11">
        <v>0</v>
      </c>
      <c r="J233" s="11">
        <v>1</v>
      </c>
      <c r="K233" s="11">
        <v>2.75</v>
      </c>
      <c r="L233" s="11">
        <f t="shared" si="3"/>
        <v>0.06145833333333334</v>
      </c>
    </row>
    <row r="234" spans="1:12" ht="15">
      <c r="A234" s="11">
        <v>229</v>
      </c>
      <c r="B234" s="11" t="s">
        <v>122</v>
      </c>
      <c r="C234" s="11">
        <v>275</v>
      </c>
      <c r="D234" s="11" t="s">
        <v>102</v>
      </c>
      <c r="E234" s="11">
        <v>1867</v>
      </c>
      <c r="F234" s="11" t="s">
        <v>37</v>
      </c>
      <c r="G234" s="11" t="s">
        <v>109</v>
      </c>
      <c r="H234" s="11">
        <v>1</v>
      </c>
      <c r="I234" s="11">
        <v>0</v>
      </c>
      <c r="J234" s="11">
        <v>1</v>
      </c>
      <c r="K234" s="11">
        <v>3</v>
      </c>
      <c r="L234" s="11">
        <f t="shared" si="3"/>
        <v>0.0625</v>
      </c>
    </row>
    <row r="235" spans="1:12" ht="15">
      <c r="A235" s="11">
        <v>230</v>
      </c>
      <c r="B235" s="11" t="s">
        <v>128</v>
      </c>
      <c r="C235" s="11">
        <v>340</v>
      </c>
      <c r="D235" s="11" t="s">
        <v>102</v>
      </c>
      <c r="E235" s="11">
        <v>1868</v>
      </c>
      <c r="F235" s="11" t="s">
        <v>37</v>
      </c>
      <c r="G235" s="11" t="s">
        <v>109</v>
      </c>
      <c r="H235" s="11">
        <v>1</v>
      </c>
      <c r="I235" s="11">
        <v>0</v>
      </c>
      <c r="J235" s="11">
        <v>1</v>
      </c>
      <c r="K235" s="11">
        <v>1.25</v>
      </c>
      <c r="L235" s="11">
        <f t="shared" si="3"/>
        <v>0.05520833333333334</v>
      </c>
    </row>
    <row r="236" spans="1:12" ht="15">
      <c r="A236" s="11">
        <v>231</v>
      </c>
      <c r="B236" s="11" t="s">
        <v>128</v>
      </c>
      <c r="C236" s="11">
        <v>340</v>
      </c>
      <c r="D236" s="11" t="s">
        <v>102</v>
      </c>
      <c r="E236" s="11">
        <v>1869</v>
      </c>
      <c r="F236" s="11" t="s">
        <v>37</v>
      </c>
      <c r="G236" s="11" t="s">
        <v>109</v>
      </c>
      <c r="H236" s="11">
        <v>1</v>
      </c>
      <c r="I236" s="11">
        <v>0</v>
      </c>
      <c r="J236" s="11">
        <v>1</v>
      </c>
      <c r="K236" s="11">
        <v>0</v>
      </c>
      <c r="L236" s="11">
        <f t="shared" si="3"/>
        <v>0.05</v>
      </c>
    </row>
    <row r="237" spans="1:12" ht="15">
      <c r="A237" s="11">
        <v>232</v>
      </c>
      <c r="B237" s="11" t="s">
        <v>128</v>
      </c>
      <c r="C237" s="11">
        <v>340</v>
      </c>
      <c r="D237" s="11" t="s">
        <v>102</v>
      </c>
      <c r="E237" s="11">
        <v>1870</v>
      </c>
      <c r="F237" s="11" t="s">
        <v>37</v>
      </c>
      <c r="G237" s="11" t="s">
        <v>109</v>
      </c>
      <c r="H237" s="11">
        <v>1</v>
      </c>
      <c r="I237" s="11">
        <v>0</v>
      </c>
      <c r="J237" s="11">
        <v>1</v>
      </c>
      <c r="K237" s="11">
        <v>0</v>
      </c>
      <c r="L237" s="11">
        <f t="shared" si="3"/>
        <v>0.05</v>
      </c>
    </row>
    <row r="238" spans="1:12" ht="15">
      <c r="A238" s="11">
        <v>233</v>
      </c>
      <c r="B238" s="11" t="s">
        <v>129</v>
      </c>
      <c r="C238" s="11">
        <v>285</v>
      </c>
      <c r="D238" s="11" t="s">
        <v>102</v>
      </c>
      <c r="E238" s="11">
        <v>1871</v>
      </c>
      <c r="F238" s="11" t="s">
        <v>37</v>
      </c>
      <c r="G238" s="11" t="s">
        <v>109</v>
      </c>
      <c r="H238" s="11">
        <v>1</v>
      </c>
      <c r="I238" s="11">
        <v>0</v>
      </c>
      <c r="J238" s="11">
        <v>1</v>
      </c>
      <c r="K238" s="11">
        <v>0.5</v>
      </c>
      <c r="L238" s="11">
        <f t="shared" si="3"/>
        <v>0.052083333333333336</v>
      </c>
    </row>
    <row r="239" spans="1:12" ht="15">
      <c r="A239" s="11">
        <v>234</v>
      </c>
      <c r="B239" s="11" t="s">
        <v>129</v>
      </c>
      <c r="C239" s="11">
        <v>285</v>
      </c>
      <c r="D239" s="11" t="s">
        <v>102</v>
      </c>
      <c r="E239" s="11">
        <v>1872</v>
      </c>
      <c r="F239" s="11" t="s">
        <v>37</v>
      </c>
      <c r="G239" s="11" t="s">
        <v>109</v>
      </c>
      <c r="H239" s="11">
        <v>1</v>
      </c>
      <c r="I239" s="11">
        <v>0</v>
      </c>
      <c r="J239" s="11">
        <v>1</v>
      </c>
      <c r="K239" s="11">
        <v>2.5</v>
      </c>
      <c r="L239" s="11">
        <f t="shared" si="3"/>
        <v>0.06041666666666667</v>
      </c>
    </row>
    <row r="240" spans="1:12" ht="15">
      <c r="A240" s="11">
        <v>235</v>
      </c>
      <c r="B240" s="11" t="s">
        <v>129</v>
      </c>
      <c r="C240" s="11">
        <v>285</v>
      </c>
      <c r="D240" s="11" t="s">
        <v>102</v>
      </c>
      <c r="E240" s="11">
        <v>1873</v>
      </c>
      <c r="F240" s="11" t="s">
        <v>37</v>
      </c>
      <c r="G240" s="11" t="s">
        <v>109</v>
      </c>
      <c r="H240" s="11">
        <v>1</v>
      </c>
      <c r="I240" s="11">
        <v>0</v>
      </c>
      <c r="J240" s="11">
        <v>1</v>
      </c>
      <c r="K240" s="11">
        <v>5.5</v>
      </c>
      <c r="L240" s="11">
        <f t="shared" si="3"/>
        <v>0.07291666666666667</v>
      </c>
    </row>
    <row r="241" spans="1:12" ht="15">
      <c r="A241" s="11">
        <v>236</v>
      </c>
      <c r="B241" s="11" t="s">
        <v>129</v>
      </c>
      <c r="C241" s="11">
        <v>285</v>
      </c>
      <c r="D241" s="11" t="s">
        <v>102</v>
      </c>
      <c r="E241" s="11">
        <v>1874</v>
      </c>
      <c r="F241" s="11" t="s">
        <v>37</v>
      </c>
      <c r="G241" s="11" t="s">
        <v>109</v>
      </c>
      <c r="H241" s="11">
        <v>1</v>
      </c>
      <c r="I241" s="11">
        <v>0</v>
      </c>
      <c r="J241" s="11">
        <v>1</v>
      </c>
      <c r="K241" s="11">
        <v>9</v>
      </c>
      <c r="L241" s="11">
        <f t="shared" si="3"/>
        <v>0.0875</v>
      </c>
    </row>
    <row r="242" spans="1:12" ht="15">
      <c r="A242" s="11">
        <v>237</v>
      </c>
      <c r="B242" s="11" t="s">
        <v>129</v>
      </c>
      <c r="C242" s="11">
        <v>285</v>
      </c>
      <c r="D242" s="11" t="s">
        <v>102</v>
      </c>
      <c r="E242" s="11">
        <v>1875</v>
      </c>
      <c r="F242" s="11" t="s">
        <v>37</v>
      </c>
      <c r="G242" s="11" t="s">
        <v>109</v>
      </c>
      <c r="H242" s="11">
        <v>1</v>
      </c>
      <c r="I242" s="11">
        <v>0</v>
      </c>
      <c r="J242" s="11">
        <v>1</v>
      </c>
      <c r="K242" s="11">
        <v>8.75</v>
      </c>
      <c r="L242" s="11">
        <f t="shared" si="3"/>
        <v>0.08645833333333333</v>
      </c>
    </row>
    <row r="243" spans="1:12" ht="15">
      <c r="A243" s="11">
        <v>238</v>
      </c>
      <c r="B243" s="11" t="s">
        <v>130</v>
      </c>
      <c r="C243" s="11">
        <v>272</v>
      </c>
      <c r="D243" s="11" t="s">
        <v>102</v>
      </c>
      <c r="E243" s="11">
        <v>1876</v>
      </c>
      <c r="F243" s="11" t="s">
        <v>37</v>
      </c>
      <c r="G243" s="11" t="s">
        <v>109</v>
      </c>
      <c r="H243" s="11">
        <v>1</v>
      </c>
      <c r="I243" s="11">
        <v>0</v>
      </c>
      <c r="J243" s="11">
        <v>1</v>
      </c>
      <c r="K243" s="15">
        <v>8.727272727272727</v>
      </c>
      <c r="L243" s="11">
        <f t="shared" si="3"/>
        <v>0.08636363636363636</v>
      </c>
    </row>
    <row r="244" spans="1:12" ht="15">
      <c r="A244" s="11">
        <v>239</v>
      </c>
      <c r="B244" s="11" t="s">
        <v>130</v>
      </c>
      <c r="C244" s="11">
        <v>272</v>
      </c>
      <c r="D244" s="11" t="s">
        <v>102</v>
      </c>
      <c r="E244" s="11">
        <v>1877</v>
      </c>
      <c r="F244" s="11" t="s">
        <v>37</v>
      </c>
      <c r="G244" s="11" t="s">
        <v>109</v>
      </c>
      <c r="H244" s="11">
        <v>1</v>
      </c>
      <c r="I244" s="11">
        <v>0</v>
      </c>
      <c r="J244" s="11">
        <v>1</v>
      </c>
      <c r="K244" s="15">
        <v>7.818181818181818</v>
      </c>
      <c r="L244" s="11">
        <f t="shared" si="3"/>
        <v>0.08257575757575758</v>
      </c>
    </row>
    <row r="245" spans="1:12" ht="15">
      <c r="A245" s="11">
        <v>240</v>
      </c>
      <c r="B245" s="11" t="s">
        <v>130</v>
      </c>
      <c r="C245" s="11">
        <v>272</v>
      </c>
      <c r="D245" s="11" t="s">
        <v>102</v>
      </c>
      <c r="E245" s="11">
        <v>1878</v>
      </c>
      <c r="F245" s="11" t="s">
        <v>37</v>
      </c>
      <c r="G245" s="11" t="s">
        <v>109</v>
      </c>
      <c r="H245" s="11">
        <v>1</v>
      </c>
      <c r="I245" s="11">
        <v>0</v>
      </c>
      <c r="J245" s="11">
        <v>1</v>
      </c>
      <c r="K245" s="15">
        <v>11.75</v>
      </c>
      <c r="L245" s="11">
        <f t="shared" si="3"/>
        <v>0.09895833333333334</v>
      </c>
    </row>
    <row r="246" spans="1:12" ht="15">
      <c r="A246" s="11">
        <v>241</v>
      </c>
      <c r="B246" s="11" t="s">
        <v>131</v>
      </c>
      <c r="C246" s="11">
        <v>325</v>
      </c>
      <c r="D246" s="11" t="s">
        <v>102</v>
      </c>
      <c r="E246" s="11">
        <v>1879</v>
      </c>
      <c r="F246" s="11" t="s">
        <v>37</v>
      </c>
      <c r="G246" s="11" t="s">
        <v>109</v>
      </c>
      <c r="H246" s="11">
        <v>1</v>
      </c>
      <c r="I246" s="11">
        <v>0</v>
      </c>
      <c r="J246" s="11">
        <v>2</v>
      </c>
      <c r="K246" s="15">
        <v>3.1666666666666665</v>
      </c>
      <c r="L246" s="11">
        <f t="shared" si="3"/>
        <v>0.11319444444444444</v>
      </c>
    </row>
    <row r="247" spans="1:12" ht="15">
      <c r="A247" s="11">
        <v>242</v>
      </c>
      <c r="B247" s="11" t="s">
        <v>131</v>
      </c>
      <c r="C247" s="11">
        <v>325</v>
      </c>
      <c r="D247" s="11" t="s">
        <v>102</v>
      </c>
      <c r="E247" s="11">
        <v>1880</v>
      </c>
      <c r="F247" s="11" t="s">
        <v>37</v>
      </c>
      <c r="G247" s="11" t="s">
        <v>109</v>
      </c>
      <c r="H247" s="11">
        <v>1</v>
      </c>
      <c r="I247" s="11">
        <v>0</v>
      </c>
      <c r="J247" s="11">
        <v>2</v>
      </c>
      <c r="K247" s="15">
        <v>1</v>
      </c>
      <c r="L247" s="11">
        <f t="shared" si="3"/>
        <v>0.10416666666666667</v>
      </c>
    </row>
    <row r="248" spans="1:12" ht="15">
      <c r="A248" s="11">
        <v>243</v>
      </c>
      <c r="B248" s="11" t="s">
        <v>131</v>
      </c>
      <c r="C248" s="11">
        <v>325</v>
      </c>
      <c r="D248" s="11" t="s">
        <v>102</v>
      </c>
      <c r="E248" s="11">
        <v>1881</v>
      </c>
      <c r="F248" s="11" t="s">
        <v>37</v>
      </c>
      <c r="G248" s="11" t="s">
        <v>109</v>
      </c>
      <c r="H248" s="11">
        <v>1</v>
      </c>
      <c r="I248" s="11">
        <v>0</v>
      </c>
      <c r="J248" s="11">
        <v>2</v>
      </c>
      <c r="K248" s="15">
        <v>3</v>
      </c>
      <c r="L248" s="11">
        <f t="shared" si="3"/>
        <v>0.1125</v>
      </c>
    </row>
    <row r="249" spans="1:12" ht="15">
      <c r="A249" s="11">
        <v>244</v>
      </c>
      <c r="B249" s="11" t="s">
        <v>132</v>
      </c>
      <c r="C249" s="11">
        <v>304</v>
      </c>
      <c r="D249" s="11" t="s">
        <v>102</v>
      </c>
      <c r="E249" s="11">
        <v>1882</v>
      </c>
      <c r="F249" s="11" t="s">
        <v>37</v>
      </c>
      <c r="G249" s="11" t="s">
        <v>109</v>
      </c>
      <c r="H249" s="11">
        <v>1</v>
      </c>
      <c r="I249" s="11">
        <v>0</v>
      </c>
      <c r="J249" s="11">
        <v>1</v>
      </c>
      <c r="K249" s="15">
        <v>11</v>
      </c>
      <c r="L249" s="11">
        <f t="shared" si="3"/>
        <v>0.09583333333333333</v>
      </c>
    </row>
    <row r="250" spans="1:12" ht="15">
      <c r="A250" s="11">
        <v>245</v>
      </c>
      <c r="B250" s="11" t="s">
        <v>132</v>
      </c>
      <c r="C250" s="11">
        <v>304</v>
      </c>
      <c r="D250" s="11" t="s">
        <v>102</v>
      </c>
      <c r="E250" s="11">
        <v>1883</v>
      </c>
      <c r="F250" s="11" t="s">
        <v>37</v>
      </c>
      <c r="G250" s="11" t="s">
        <v>109</v>
      </c>
      <c r="H250" s="11">
        <v>1</v>
      </c>
      <c r="I250" s="11">
        <v>0</v>
      </c>
      <c r="J250" s="11">
        <v>1</v>
      </c>
      <c r="K250" s="15">
        <v>9.5</v>
      </c>
      <c r="L250" s="11">
        <f t="shared" si="3"/>
        <v>0.08958333333333333</v>
      </c>
    </row>
    <row r="251" spans="1:12" ht="15">
      <c r="A251" s="11">
        <v>246</v>
      </c>
      <c r="B251" s="11" t="s">
        <v>132</v>
      </c>
      <c r="C251" s="11">
        <v>304</v>
      </c>
      <c r="D251" s="11" t="s">
        <v>102</v>
      </c>
      <c r="E251" s="11">
        <v>1884</v>
      </c>
      <c r="F251" s="11" t="s">
        <v>37</v>
      </c>
      <c r="G251" s="11" t="s">
        <v>109</v>
      </c>
      <c r="H251" s="11">
        <v>1</v>
      </c>
      <c r="I251" s="11">
        <v>0</v>
      </c>
      <c r="J251" s="11">
        <v>1</v>
      </c>
      <c r="K251" s="15">
        <v>10</v>
      </c>
      <c r="L251" s="11">
        <f t="shared" si="3"/>
        <v>0.09166666666666667</v>
      </c>
    </row>
    <row r="252" spans="1:12" ht="15">
      <c r="A252" s="11">
        <v>247</v>
      </c>
      <c r="B252" s="11" t="s">
        <v>133</v>
      </c>
      <c r="C252" s="11">
        <v>318</v>
      </c>
      <c r="D252" s="11" t="s">
        <v>102</v>
      </c>
      <c r="E252" s="11">
        <v>1885</v>
      </c>
      <c r="F252" s="11" t="s">
        <v>37</v>
      </c>
      <c r="G252" s="11" t="s">
        <v>109</v>
      </c>
      <c r="H252" s="11">
        <v>1</v>
      </c>
      <c r="I252" s="11">
        <v>0</v>
      </c>
      <c r="J252" s="11">
        <v>1</v>
      </c>
      <c r="K252" s="11">
        <v>8</v>
      </c>
      <c r="L252" s="11">
        <f t="shared" si="3"/>
        <v>0.08333333333333334</v>
      </c>
    </row>
    <row r="253" spans="1:12" ht="15">
      <c r="A253" s="11">
        <v>248</v>
      </c>
      <c r="B253" s="11" t="s">
        <v>133</v>
      </c>
      <c r="C253" s="11">
        <v>318</v>
      </c>
      <c r="D253" s="11" t="s">
        <v>102</v>
      </c>
      <c r="E253" s="11">
        <v>1886</v>
      </c>
      <c r="F253" s="11" t="s">
        <v>37</v>
      </c>
      <c r="G253" s="11" t="s">
        <v>109</v>
      </c>
      <c r="H253" s="11">
        <v>1</v>
      </c>
      <c r="I253" s="11">
        <v>0</v>
      </c>
      <c r="J253" s="11">
        <v>1</v>
      </c>
      <c r="K253" s="11">
        <v>7</v>
      </c>
      <c r="L253" s="11">
        <f t="shared" si="3"/>
        <v>0.07916666666666666</v>
      </c>
    </row>
    <row r="254" spans="1:12" ht="15">
      <c r="A254" s="11">
        <v>249</v>
      </c>
      <c r="B254" s="11" t="s">
        <v>133</v>
      </c>
      <c r="C254" s="11">
        <v>318</v>
      </c>
      <c r="D254" s="11" t="s">
        <v>102</v>
      </c>
      <c r="E254" s="11">
        <v>1887</v>
      </c>
      <c r="F254" s="11" t="s">
        <v>37</v>
      </c>
      <c r="G254" s="11" t="s">
        <v>109</v>
      </c>
      <c r="H254" s="11">
        <v>1</v>
      </c>
      <c r="I254" s="11">
        <v>0</v>
      </c>
      <c r="J254" s="11">
        <v>1</v>
      </c>
      <c r="K254" s="11">
        <v>5.5</v>
      </c>
      <c r="L254" s="11">
        <f t="shared" si="3"/>
        <v>0.07291666666666667</v>
      </c>
    </row>
    <row r="255" spans="1:12" ht="15">
      <c r="A255" s="11">
        <v>250</v>
      </c>
      <c r="B255" s="11" t="s">
        <v>134</v>
      </c>
      <c r="C255" s="11">
        <v>325</v>
      </c>
      <c r="D255" s="11" t="s">
        <v>102</v>
      </c>
      <c r="E255" s="11">
        <v>1888</v>
      </c>
      <c r="F255" s="11" t="s">
        <v>37</v>
      </c>
      <c r="G255" s="11" t="s">
        <v>109</v>
      </c>
      <c r="H255" s="11">
        <v>1</v>
      </c>
      <c r="I255" s="11">
        <v>0</v>
      </c>
      <c r="J255" s="11">
        <v>1</v>
      </c>
      <c r="K255" s="11">
        <v>4.75</v>
      </c>
      <c r="L255" s="11">
        <f t="shared" si="3"/>
        <v>0.06979166666666667</v>
      </c>
    </row>
    <row r="256" spans="1:12" ht="15">
      <c r="A256" s="11">
        <v>251</v>
      </c>
      <c r="B256" s="11" t="s">
        <v>134</v>
      </c>
      <c r="C256" s="11">
        <v>325</v>
      </c>
      <c r="D256" s="11" t="s">
        <v>102</v>
      </c>
      <c r="E256" s="11">
        <v>1889</v>
      </c>
      <c r="F256" s="11" t="s">
        <v>37</v>
      </c>
      <c r="G256" s="11" t="s">
        <v>109</v>
      </c>
      <c r="H256" s="11">
        <v>1</v>
      </c>
      <c r="I256" s="11">
        <v>0</v>
      </c>
      <c r="J256" s="11">
        <v>1</v>
      </c>
      <c r="K256" s="11">
        <v>9</v>
      </c>
      <c r="L256" s="11">
        <f t="shared" si="3"/>
        <v>0.0875</v>
      </c>
    </row>
    <row r="257" spans="1:12" ht="15">
      <c r="A257" s="11">
        <v>252</v>
      </c>
      <c r="B257" s="11" t="s">
        <v>134</v>
      </c>
      <c r="C257" s="11">
        <v>325</v>
      </c>
      <c r="D257" s="11" t="s">
        <v>102</v>
      </c>
      <c r="E257" s="11">
        <v>1890</v>
      </c>
      <c r="F257" s="11" t="s">
        <v>37</v>
      </c>
      <c r="G257" s="11" t="s">
        <v>109</v>
      </c>
      <c r="H257" s="11">
        <v>1</v>
      </c>
      <c r="I257" s="11">
        <v>0</v>
      </c>
      <c r="J257" s="11">
        <v>2</v>
      </c>
      <c r="K257" s="11">
        <v>0</v>
      </c>
      <c r="L257" s="11">
        <f t="shared" si="3"/>
        <v>0.1</v>
      </c>
    </row>
    <row r="258" spans="1:12" ht="15">
      <c r="A258" s="11">
        <v>253</v>
      </c>
      <c r="B258" s="11" t="s">
        <v>135</v>
      </c>
      <c r="C258" s="11">
        <v>354</v>
      </c>
      <c r="D258" s="11" t="s">
        <v>102</v>
      </c>
      <c r="E258" s="11">
        <v>1891</v>
      </c>
      <c r="F258" s="11" t="s">
        <v>37</v>
      </c>
      <c r="G258" s="11" t="s">
        <v>109</v>
      </c>
      <c r="H258" s="11">
        <v>1</v>
      </c>
      <c r="I258" s="11">
        <v>0</v>
      </c>
      <c r="J258" s="11">
        <v>2</v>
      </c>
      <c r="K258" s="11">
        <v>0</v>
      </c>
      <c r="L258" s="11">
        <f t="shared" si="3"/>
        <v>0.1</v>
      </c>
    </row>
    <row r="259" spans="1:12" ht="15">
      <c r="A259" s="11">
        <v>254</v>
      </c>
      <c r="B259" s="11" t="s">
        <v>135</v>
      </c>
      <c r="C259" s="11">
        <v>354</v>
      </c>
      <c r="D259" s="11" t="s">
        <v>102</v>
      </c>
      <c r="E259" s="11">
        <v>1892</v>
      </c>
      <c r="F259" s="11" t="s">
        <v>37</v>
      </c>
      <c r="G259" s="11" t="s">
        <v>109</v>
      </c>
      <c r="H259" s="11">
        <v>1</v>
      </c>
      <c r="I259" s="11">
        <v>0</v>
      </c>
      <c r="J259" s="11">
        <v>1</v>
      </c>
      <c r="K259" s="11">
        <v>10.5</v>
      </c>
      <c r="L259" s="11">
        <f t="shared" si="3"/>
        <v>0.09375</v>
      </c>
    </row>
    <row r="260" spans="1:12" ht="15">
      <c r="A260" s="11">
        <v>255</v>
      </c>
      <c r="B260" s="11" t="s">
        <v>135</v>
      </c>
      <c r="C260" s="11">
        <v>354</v>
      </c>
      <c r="D260" s="11" t="s">
        <v>102</v>
      </c>
      <c r="E260" s="11">
        <v>1893</v>
      </c>
      <c r="F260" s="11" t="s">
        <v>37</v>
      </c>
      <c r="G260" s="11" t="s">
        <v>109</v>
      </c>
      <c r="H260" s="11">
        <v>1</v>
      </c>
      <c r="I260" s="11">
        <v>0</v>
      </c>
      <c r="J260" s="11">
        <v>1</v>
      </c>
      <c r="K260" s="11">
        <v>10</v>
      </c>
      <c r="L260" s="11">
        <f t="shared" si="3"/>
        <v>0.09166666666666667</v>
      </c>
    </row>
    <row r="261" spans="1:12" ht="15">
      <c r="A261" s="11">
        <v>256</v>
      </c>
      <c r="B261" s="11" t="s">
        <v>136</v>
      </c>
      <c r="C261" s="11">
        <v>417</v>
      </c>
      <c r="D261" s="11" t="s">
        <v>102</v>
      </c>
      <c r="E261" s="11">
        <v>1894</v>
      </c>
      <c r="F261" s="11" t="s">
        <v>37</v>
      </c>
      <c r="G261" s="11" t="s">
        <v>109</v>
      </c>
      <c r="H261" s="11">
        <v>1</v>
      </c>
      <c r="I261" s="11">
        <v>0</v>
      </c>
      <c r="J261" s="11">
        <v>1</v>
      </c>
      <c r="K261" s="11">
        <v>8</v>
      </c>
      <c r="L261" s="11">
        <f t="shared" si="3"/>
        <v>0.08333333333333334</v>
      </c>
    </row>
    <row r="262" spans="1:12" ht="15">
      <c r="A262" s="11">
        <v>257</v>
      </c>
      <c r="B262" s="11" t="s">
        <v>136</v>
      </c>
      <c r="C262" s="11">
        <v>417</v>
      </c>
      <c r="D262" s="11" t="s">
        <v>102</v>
      </c>
      <c r="E262" s="11">
        <v>1895</v>
      </c>
      <c r="F262" s="11" t="s">
        <v>37</v>
      </c>
      <c r="G262" s="11" t="s">
        <v>109</v>
      </c>
      <c r="H262" s="11">
        <v>1</v>
      </c>
      <c r="I262" s="11">
        <v>0</v>
      </c>
      <c r="J262" s="11">
        <v>1</v>
      </c>
      <c r="K262" s="11">
        <v>8</v>
      </c>
      <c r="L262" s="11">
        <f aca="true" t="shared" si="4" ref="L262:L325">(I262+J262/20+K262/240)/H262</f>
        <v>0.08333333333333334</v>
      </c>
    </row>
    <row r="263" spans="1:12" ht="15">
      <c r="A263" s="11">
        <v>258</v>
      </c>
      <c r="B263" s="11" t="s">
        <v>136</v>
      </c>
      <c r="C263" s="11">
        <v>417</v>
      </c>
      <c r="D263" s="11" t="s">
        <v>102</v>
      </c>
      <c r="E263" s="11">
        <v>1896</v>
      </c>
      <c r="F263" s="11" t="s">
        <v>37</v>
      </c>
      <c r="G263" s="11" t="s">
        <v>109</v>
      </c>
      <c r="H263" s="11">
        <v>1</v>
      </c>
      <c r="I263" s="11">
        <v>0</v>
      </c>
      <c r="J263" s="11">
        <v>1</v>
      </c>
      <c r="K263" s="11">
        <v>5</v>
      </c>
      <c r="L263" s="11">
        <f t="shared" si="4"/>
        <v>0.07083333333333333</v>
      </c>
    </row>
    <row r="264" spans="1:12" ht="15">
      <c r="A264" s="11">
        <v>259</v>
      </c>
      <c r="B264" s="11" t="s">
        <v>136</v>
      </c>
      <c r="C264" s="11">
        <v>417</v>
      </c>
      <c r="D264" s="11" t="s">
        <v>102</v>
      </c>
      <c r="E264" s="11">
        <v>1897</v>
      </c>
      <c r="F264" s="11" t="s">
        <v>37</v>
      </c>
      <c r="G264" s="11" t="s">
        <v>109</v>
      </c>
      <c r="H264" s="11">
        <v>1</v>
      </c>
      <c r="I264" s="11">
        <v>0</v>
      </c>
      <c r="J264" s="11">
        <v>1</v>
      </c>
      <c r="K264" s="11">
        <v>9.75</v>
      </c>
      <c r="L264" s="11">
        <f t="shared" si="4"/>
        <v>0.09062500000000001</v>
      </c>
    </row>
    <row r="265" spans="1:12" ht="15">
      <c r="A265" s="11">
        <v>260</v>
      </c>
      <c r="B265" s="11" t="s">
        <v>137</v>
      </c>
      <c r="C265" s="11">
        <v>420</v>
      </c>
      <c r="D265" s="11" t="s">
        <v>102</v>
      </c>
      <c r="E265" s="11">
        <v>1898</v>
      </c>
      <c r="F265" s="11" t="s">
        <v>37</v>
      </c>
      <c r="G265" s="11" t="s">
        <v>109</v>
      </c>
      <c r="H265" s="11">
        <v>1</v>
      </c>
      <c r="I265" s="11">
        <v>0</v>
      </c>
      <c r="J265" s="11">
        <v>1</v>
      </c>
      <c r="K265" s="11">
        <v>8</v>
      </c>
      <c r="L265" s="11">
        <f t="shared" si="4"/>
        <v>0.08333333333333334</v>
      </c>
    </row>
    <row r="266" spans="1:12" ht="15">
      <c r="A266" s="11">
        <v>261</v>
      </c>
      <c r="B266" s="11" t="s">
        <v>138</v>
      </c>
      <c r="C266" s="11">
        <v>357</v>
      </c>
      <c r="D266" s="11" t="s">
        <v>102</v>
      </c>
      <c r="E266" s="11">
        <v>1900</v>
      </c>
      <c r="F266" s="11" t="s">
        <v>37</v>
      </c>
      <c r="G266" s="11" t="s">
        <v>109</v>
      </c>
      <c r="H266" s="11">
        <v>1</v>
      </c>
      <c r="I266" s="11">
        <v>0</v>
      </c>
      <c r="J266" s="11">
        <v>2</v>
      </c>
      <c r="K266" s="11">
        <v>0</v>
      </c>
      <c r="L266" s="11">
        <f t="shared" si="4"/>
        <v>0.1</v>
      </c>
    </row>
    <row r="267" spans="1:12" ht="15">
      <c r="A267" s="11">
        <v>262</v>
      </c>
      <c r="B267" s="11" t="s">
        <v>139</v>
      </c>
      <c r="C267" s="11">
        <v>381</v>
      </c>
      <c r="D267" s="11" t="s">
        <v>102</v>
      </c>
      <c r="E267" s="11">
        <v>1901</v>
      </c>
      <c r="F267" s="11" t="s">
        <v>37</v>
      </c>
      <c r="G267" s="11" t="s">
        <v>109</v>
      </c>
      <c r="H267" s="11">
        <v>1</v>
      </c>
      <c r="I267" s="11">
        <v>0</v>
      </c>
      <c r="J267" s="11">
        <v>2</v>
      </c>
      <c r="K267" s="11">
        <v>0</v>
      </c>
      <c r="L267" s="11">
        <f t="shared" si="4"/>
        <v>0.1</v>
      </c>
    </row>
    <row r="268" spans="1:12" ht="15">
      <c r="A268" s="11">
        <v>263</v>
      </c>
      <c r="B268" s="11" t="s">
        <v>101</v>
      </c>
      <c r="C268" s="11">
        <v>428</v>
      </c>
      <c r="D268" s="11" t="s">
        <v>102</v>
      </c>
      <c r="E268" s="11">
        <v>1902</v>
      </c>
      <c r="F268" s="11" t="s">
        <v>37</v>
      </c>
      <c r="G268" s="11" t="s">
        <v>109</v>
      </c>
      <c r="H268" s="11">
        <v>1</v>
      </c>
      <c r="I268" s="11">
        <v>0</v>
      </c>
      <c r="J268" s="11">
        <v>2</v>
      </c>
      <c r="K268" s="11">
        <v>0</v>
      </c>
      <c r="L268" s="11">
        <f t="shared" si="4"/>
        <v>0.1</v>
      </c>
    </row>
    <row r="269" spans="1:12" ht="15">
      <c r="A269" s="11">
        <v>264</v>
      </c>
      <c r="B269" s="11" t="s">
        <v>110</v>
      </c>
      <c r="C269" s="11">
        <v>345</v>
      </c>
      <c r="D269" s="11" t="s">
        <v>102</v>
      </c>
      <c r="E269" s="11">
        <v>1903</v>
      </c>
      <c r="F269" s="11" t="s">
        <v>37</v>
      </c>
      <c r="G269" s="11" t="s">
        <v>109</v>
      </c>
      <c r="H269" s="11">
        <v>1</v>
      </c>
      <c r="I269" s="11">
        <v>0</v>
      </c>
      <c r="J269" s="11">
        <v>2</v>
      </c>
      <c r="K269" s="11">
        <v>0</v>
      </c>
      <c r="L269" s="11">
        <f t="shared" si="4"/>
        <v>0.1</v>
      </c>
    </row>
    <row r="270" spans="1:12" ht="15">
      <c r="A270" s="11">
        <v>265</v>
      </c>
      <c r="B270" s="11" t="s">
        <v>110</v>
      </c>
      <c r="C270" s="11">
        <v>345</v>
      </c>
      <c r="D270" s="11" t="s">
        <v>102</v>
      </c>
      <c r="E270" s="11">
        <v>1904</v>
      </c>
      <c r="F270" s="11" t="s">
        <v>37</v>
      </c>
      <c r="G270" s="11" t="s">
        <v>109</v>
      </c>
      <c r="H270" s="11">
        <v>1</v>
      </c>
      <c r="I270" s="11">
        <v>0</v>
      </c>
      <c r="J270" s="11">
        <v>2</v>
      </c>
      <c r="K270" s="11">
        <v>0</v>
      </c>
      <c r="L270" s="11">
        <f t="shared" si="4"/>
        <v>0.1</v>
      </c>
    </row>
    <row r="271" spans="1:12" ht="15">
      <c r="A271" s="11">
        <v>266</v>
      </c>
      <c r="B271" s="11" t="s">
        <v>110</v>
      </c>
      <c r="C271" s="11">
        <v>345</v>
      </c>
      <c r="D271" s="11" t="s">
        <v>102</v>
      </c>
      <c r="E271" s="11">
        <v>1905</v>
      </c>
      <c r="F271" s="11" t="s">
        <v>37</v>
      </c>
      <c r="G271" s="11" t="s">
        <v>109</v>
      </c>
      <c r="H271" s="11">
        <v>1</v>
      </c>
      <c r="I271" s="11">
        <v>0</v>
      </c>
      <c r="J271" s="11">
        <v>2</v>
      </c>
      <c r="K271" s="11">
        <v>0</v>
      </c>
      <c r="L271" s="11">
        <f t="shared" si="4"/>
        <v>0.1</v>
      </c>
    </row>
    <row r="272" spans="1:12" ht="15">
      <c r="A272" s="11">
        <v>267</v>
      </c>
      <c r="B272" s="11" t="s">
        <v>111</v>
      </c>
      <c r="C272" s="11">
        <v>280</v>
      </c>
      <c r="D272" s="11" t="s">
        <v>102</v>
      </c>
      <c r="E272" s="11">
        <v>1906</v>
      </c>
      <c r="F272" s="11" t="s">
        <v>37</v>
      </c>
      <c r="G272" s="11" t="s">
        <v>109</v>
      </c>
      <c r="H272" s="11">
        <v>1</v>
      </c>
      <c r="I272" s="11">
        <v>0</v>
      </c>
      <c r="J272" s="11">
        <v>2</v>
      </c>
      <c r="K272" s="11">
        <v>0</v>
      </c>
      <c r="L272" s="11">
        <f t="shared" si="4"/>
        <v>0.1</v>
      </c>
    </row>
    <row r="273" spans="1:12" ht="15">
      <c r="A273" s="11">
        <v>268</v>
      </c>
      <c r="B273" s="11" t="s">
        <v>111</v>
      </c>
      <c r="C273" s="11">
        <v>280</v>
      </c>
      <c r="D273" s="11" t="s">
        <v>102</v>
      </c>
      <c r="E273" s="11">
        <v>1907</v>
      </c>
      <c r="F273" s="11" t="s">
        <v>37</v>
      </c>
      <c r="G273" s="11" t="s">
        <v>109</v>
      </c>
      <c r="H273" s="11">
        <v>1</v>
      </c>
      <c r="I273" s="11">
        <v>0</v>
      </c>
      <c r="J273" s="11">
        <v>2</v>
      </c>
      <c r="K273" s="11">
        <v>0</v>
      </c>
      <c r="L273" s="11">
        <f t="shared" si="4"/>
        <v>0.1</v>
      </c>
    </row>
    <row r="274" spans="1:12" ht="15">
      <c r="A274" s="11">
        <v>269</v>
      </c>
      <c r="B274" s="11" t="s">
        <v>111</v>
      </c>
      <c r="C274" s="11">
        <v>280</v>
      </c>
      <c r="D274" s="11" t="s">
        <v>102</v>
      </c>
      <c r="E274" s="11">
        <v>1908</v>
      </c>
      <c r="F274" s="11" t="s">
        <v>37</v>
      </c>
      <c r="G274" s="11" t="s">
        <v>109</v>
      </c>
      <c r="H274" s="11">
        <v>1</v>
      </c>
      <c r="I274" s="11">
        <v>0</v>
      </c>
      <c r="J274" s="11">
        <v>1</v>
      </c>
      <c r="K274" s="11">
        <v>10</v>
      </c>
      <c r="L274" s="11">
        <f t="shared" si="4"/>
        <v>0.09166666666666667</v>
      </c>
    </row>
    <row r="275" spans="1:12" ht="15">
      <c r="A275" s="11">
        <v>270</v>
      </c>
      <c r="B275" s="11" t="s">
        <v>112</v>
      </c>
      <c r="C275" s="11">
        <v>283</v>
      </c>
      <c r="D275" s="11" t="s">
        <v>102</v>
      </c>
      <c r="E275" s="11">
        <v>1909</v>
      </c>
      <c r="F275" s="11" t="s">
        <v>37</v>
      </c>
      <c r="G275" s="11" t="s">
        <v>109</v>
      </c>
      <c r="H275" s="11">
        <v>1</v>
      </c>
      <c r="I275" s="11">
        <v>0</v>
      </c>
      <c r="J275" s="11">
        <v>1</v>
      </c>
      <c r="K275" s="11">
        <v>6</v>
      </c>
      <c r="L275" s="11">
        <f t="shared" si="4"/>
        <v>0.07500000000000001</v>
      </c>
    </row>
    <row r="276" spans="1:12" ht="15">
      <c r="A276" s="11">
        <v>271</v>
      </c>
      <c r="B276" s="11" t="s">
        <v>113</v>
      </c>
      <c r="C276" s="11">
        <v>300</v>
      </c>
      <c r="D276" s="11" t="s">
        <v>102</v>
      </c>
      <c r="E276" s="11">
        <v>1910</v>
      </c>
      <c r="F276" s="11" t="s">
        <v>37</v>
      </c>
      <c r="G276" s="11" t="s">
        <v>109</v>
      </c>
      <c r="H276" s="11">
        <v>1</v>
      </c>
      <c r="I276" s="11">
        <v>0</v>
      </c>
      <c r="J276" s="11">
        <v>1</v>
      </c>
      <c r="K276" s="11">
        <v>7</v>
      </c>
      <c r="L276" s="11">
        <f t="shared" si="4"/>
        <v>0.07916666666666666</v>
      </c>
    </row>
    <row r="277" spans="1:12" ht="15">
      <c r="A277" s="11">
        <v>272</v>
      </c>
      <c r="B277" s="11" t="s">
        <v>114</v>
      </c>
      <c r="C277" s="11">
        <v>309</v>
      </c>
      <c r="D277" s="11" t="s">
        <v>102</v>
      </c>
      <c r="E277" s="11">
        <v>1911</v>
      </c>
      <c r="F277" s="11" t="s">
        <v>37</v>
      </c>
      <c r="G277" s="11" t="s">
        <v>109</v>
      </c>
      <c r="H277" s="11">
        <v>1</v>
      </c>
      <c r="I277" s="11">
        <v>0</v>
      </c>
      <c r="J277" s="11">
        <v>1</v>
      </c>
      <c r="K277" s="11">
        <v>7</v>
      </c>
      <c r="L277" s="11">
        <f t="shared" si="4"/>
        <v>0.07916666666666666</v>
      </c>
    </row>
    <row r="278" spans="1:12" ht="15">
      <c r="A278" s="11">
        <v>273</v>
      </c>
      <c r="B278" s="11" t="s">
        <v>115</v>
      </c>
      <c r="C278" s="11">
        <v>340</v>
      </c>
      <c r="D278" s="11" t="s">
        <v>102</v>
      </c>
      <c r="E278" s="11">
        <v>1913</v>
      </c>
      <c r="F278" s="11" t="s">
        <v>37</v>
      </c>
      <c r="G278" s="11" t="s">
        <v>109</v>
      </c>
      <c r="H278" s="11">
        <v>1</v>
      </c>
      <c r="I278" s="11">
        <v>0</v>
      </c>
      <c r="J278" s="11">
        <v>1</v>
      </c>
      <c r="K278" s="11">
        <v>7</v>
      </c>
      <c r="L278" s="11">
        <f t="shared" si="4"/>
        <v>0.07916666666666666</v>
      </c>
    </row>
    <row r="279" spans="1:12" ht="15">
      <c r="A279" s="11">
        <v>274</v>
      </c>
      <c r="B279" s="11" t="s">
        <v>116</v>
      </c>
      <c r="C279" s="11">
        <v>398</v>
      </c>
      <c r="D279" s="11" t="s">
        <v>102</v>
      </c>
      <c r="E279" s="11">
        <v>1852</v>
      </c>
      <c r="F279" s="11" t="s">
        <v>38</v>
      </c>
      <c r="G279" s="11" t="s">
        <v>109</v>
      </c>
      <c r="H279" s="11">
        <v>1</v>
      </c>
      <c r="I279" s="11">
        <v>0</v>
      </c>
      <c r="J279" s="11">
        <v>1</v>
      </c>
      <c r="K279" s="11">
        <v>0</v>
      </c>
      <c r="L279" s="11">
        <f t="shared" si="4"/>
        <v>0.05</v>
      </c>
    </row>
    <row r="280" spans="1:12" ht="15">
      <c r="A280" s="11">
        <v>275</v>
      </c>
      <c r="B280" s="11" t="s">
        <v>116</v>
      </c>
      <c r="C280" s="11">
        <v>398</v>
      </c>
      <c r="D280" s="11" t="s">
        <v>102</v>
      </c>
      <c r="E280" s="11">
        <v>1853</v>
      </c>
      <c r="F280" s="11" t="s">
        <v>38</v>
      </c>
      <c r="G280" s="11" t="s">
        <v>109</v>
      </c>
      <c r="H280" s="11">
        <v>1</v>
      </c>
      <c r="I280" s="11">
        <v>0</v>
      </c>
      <c r="J280" s="11">
        <v>0</v>
      </c>
      <c r="K280" s="11">
        <v>10</v>
      </c>
      <c r="L280" s="11">
        <f t="shared" si="4"/>
        <v>0.041666666666666664</v>
      </c>
    </row>
    <row r="281" spans="1:12" ht="15">
      <c r="A281" s="11">
        <v>276</v>
      </c>
      <c r="B281" s="11" t="s">
        <v>116</v>
      </c>
      <c r="C281" s="11">
        <v>398</v>
      </c>
      <c r="D281" s="11" t="s">
        <v>102</v>
      </c>
      <c r="E281" s="11">
        <v>1854</v>
      </c>
      <c r="F281" s="11" t="s">
        <v>38</v>
      </c>
      <c r="G281" s="11" t="s">
        <v>109</v>
      </c>
      <c r="H281" s="11">
        <v>1</v>
      </c>
      <c r="I281" s="11">
        <v>0</v>
      </c>
      <c r="J281" s="11">
        <v>0</v>
      </c>
      <c r="K281" s="11">
        <v>10</v>
      </c>
      <c r="L281" s="11">
        <f t="shared" si="4"/>
        <v>0.041666666666666664</v>
      </c>
    </row>
    <row r="282" spans="1:12" ht="15">
      <c r="A282" s="11">
        <v>277</v>
      </c>
      <c r="B282" s="11" t="s">
        <v>126</v>
      </c>
      <c r="C282" s="11">
        <v>369</v>
      </c>
      <c r="D282" s="11" t="s">
        <v>102</v>
      </c>
      <c r="E282" s="11">
        <v>1855</v>
      </c>
      <c r="F282" s="11" t="s">
        <v>38</v>
      </c>
      <c r="G282" s="11" t="s">
        <v>109</v>
      </c>
      <c r="H282" s="11">
        <v>1</v>
      </c>
      <c r="I282" s="11">
        <v>0</v>
      </c>
      <c r="J282" s="11">
        <v>1</v>
      </c>
      <c r="K282" s="11">
        <v>0</v>
      </c>
      <c r="L282" s="11">
        <f t="shared" si="4"/>
        <v>0.05</v>
      </c>
    </row>
    <row r="283" spans="1:12" ht="15">
      <c r="A283" s="11">
        <v>278</v>
      </c>
      <c r="B283" s="11" t="s">
        <v>126</v>
      </c>
      <c r="C283" s="11">
        <v>369</v>
      </c>
      <c r="D283" s="11" t="s">
        <v>102</v>
      </c>
      <c r="E283" s="11">
        <v>1856</v>
      </c>
      <c r="F283" s="11" t="s">
        <v>38</v>
      </c>
      <c r="G283" s="11" t="s">
        <v>109</v>
      </c>
      <c r="H283" s="11">
        <v>1</v>
      </c>
      <c r="I283" s="11">
        <v>0</v>
      </c>
      <c r="J283" s="11">
        <v>0</v>
      </c>
      <c r="K283" s="11">
        <v>9.5</v>
      </c>
      <c r="L283" s="11">
        <f t="shared" si="4"/>
        <v>0.03958333333333333</v>
      </c>
    </row>
    <row r="284" spans="1:12" ht="15">
      <c r="A284" s="11">
        <v>279</v>
      </c>
      <c r="B284" s="11" t="s">
        <v>126</v>
      </c>
      <c r="C284" s="11">
        <v>369</v>
      </c>
      <c r="D284" s="11" t="s">
        <v>102</v>
      </c>
      <c r="E284" s="11">
        <v>1857</v>
      </c>
      <c r="F284" s="11" t="s">
        <v>38</v>
      </c>
      <c r="G284" s="11" t="s">
        <v>109</v>
      </c>
      <c r="H284" s="11">
        <v>1</v>
      </c>
      <c r="I284" s="11">
        <v>0</v>
      </c>
      <c r="J284" s="11">
        <v>1</v>
      </c>
      <c r="K284" s="11">
        <v>1.5</v>
      </c>
      <c r="L284" s="11">
        <f t="shared" si="4"/>
        <v>0.05625</v>
      </c>
    </row>
    <row r="285" spans="1:12" ht="15">
      <c r="A285" s="11">
        <v>280</v>
      </c>
      <c r="B285" s="11" t="s">
        <v>127</v>
      </c>
      <c r="C285" s="11">
        <v>397</v>
      </c>
      <c r="D285" s="11" t="s">
        <v>102</v>
      </c>
      <c r="E285" s="11">
        <v>1859</v>
      </c>
      <c r="F285" s="11" t="s">
        <v>38</v>
      </c>
      <c r="G285" s="11" t="s">
        <v>109</v>
      </c>
      <c r="H285" s="11">
        <v>1</v>
      </c>
      <c r="I285" s="11">
        <v>0</v>
      </c>
      <c r="J285" s="11">
        <v>1</v>
      </c>
      <c r="K285" s="11">
        <v>6</v>
      </c>
      <c r="L285" s="11">
        <f t="shared" si="4"/>
        <v>0.07500000000000001</v>
      </c>
    </row>
    <row r="286" spans="1:12" ht="15">
      <c r="A286" s="11">
        <v>281</v>
      </c>
      <c r="B286" s="11" t="s">
        <v>127</v>
      </c>
      <c r="C286" s="11">
        <v>397</v>
      </c>
      <c r="D286" s="11" t="s">
        <v>102</v>
      </c>
      <c r="E286" s="11">
        <v>1860</v>
      </c>
      <c r="F286" s="11" t="s">
        <v>38</v>
      </c>
      <c r="G286" s="11" t="s">
        <v>109</v>
      </c>
      <c r="H286" s="11">
        <v>1</v>
      </c>
      <c r="I286" s="11">
        <v>0</v>
      </c>
      <c r="J286" s="11">
        <v>1</v>
      </c>
      <c r="K286" s="11">
        <v>3</v>
      </c>
      <c r="L286" s="11">
        <f t="shared" si="4"/>
        <v>0.0625</v>
      </c>
    </row>
    <row r="287" spans="1:12" ht="15">
      <c r="A287" s="11">
        <v>282</v>
      </c>
      <c r="B287" s="11" t="s">
        <v>118</v>
      </c>
      <c r="C287" s="11">
        <v>470</v>
      </c>
      <c r="D287" s="11" t="s">
        <v>102</v>
      </c>
      <c r="E287" s="11">
        <v>1861</v>
      </c>
      <c r="F287" s="11" t="s">
        <v>38</v>
      </c>
      <c r="G287" s="11" t="s">
        <v>109</v>
      </c>
      <c r="H287" s="11">
        <v>1</v>
      </c>
      <c r="I287" s="11">
        <v>0</v>
      </c>
      <c r="J287" s="11">
        <v>1</v>
      </c>
      <c r="K287" s="11">
        <v>0</v>
      </c>
      <c r="L287" s="11">
        <f t="shared" si="4"/>
        <v>0.05</v>
      </c>
    </row>
    <row r="288" spans="1:12" ht="15">
      <c r="A288" s="11">
        <v>283</v>
      </c>
      <c r="B288" s="11" t="s">
        <v>118</v>
      </c>
      <c r="C288" s="11">
        <v>470</v>
      </c>
      <c r="D288" s="11" t="s">
        <v>102</v>
      </c>
      <c r="E288" s="11">
        <v>1862</v>
      </c>
      <c r="F288" s="11" t="s">
        <v>38</v>
      </c>
      <c r="G288" s="11" t="s">
        <v>109</v>
      </c>
      <c r="H288" s="11">
        <v>1</v>
      </c>
      <c r="I288" s="11">
        <v>0</v>
      </c>
      <c r="J288" s="11">
        <v>1</v>
      </c>
      <c r="K288" s="11">
        <v>2.5</v>
      </c>
      <c r="L288" s="11">
        <f t="shared" si="4"/>
        <v>0.06041666666666667</v>
      </c>
    </row>
    <row r="289" spans="1:12" ht="15">
      <c r="A289" s="11">
        <v>284</v>
      </c>
      <c r="B289" s="11" t="s">
        <v>118</v>
      </c>
      <c r="C289" s="11">
        <v>470</v>
      </c>
      <c r="D289" s="11" t="s">
        <v>102</v>
      </c>
      <c r="E289" s="11">
        <v>1863</v>
      </c>
      <c r="F289" s="11" t="s">
        <v>38</v>
      </c>
      <c r="G289" s="11" t="s">
        <v>109</v>
      </c>
      <c r="H289" s="11">
        <v>1</v>
      </c>
      <c r="I289" s="11">
        <v>0</v>
      </c>
      <c r="J289" s="11">
        <v>0</v>
      </c>
      <c r="K289" s="11">
        <v>11.5</v>
      </c>
      <c r="L289" s="11">
        <f t="shared" si="4"/>
        <v>0.04791666666666667</v>
      </c>
    </row>
    <row r="290" spans="1:12" ht="15">
      <c r="A290" s="11">
        <v>285</v>
      </c>
      <c r="B290" s="11" t="s">
        <v>121</v>
      </c>
      <c r="C290" s="11">
        <v>556</v>
      </c>
      <c r="D290" s="11" t="s">
        <v>102</v>
      </c>
      <c r="E290" s="11">
        <v>1864</v>
      </c>
      <c r="F290" s="11" t="s">
        <v>38</v>
      </c>
      <c r="G290" s="11" t="s">
        <v>109</v>
      </c>
      <c r="H290" s="11">
        <v>1</v>
      </c>
      <c r="I290" s="11">
        <v>0</v>
      </c>
      <c r="J290" s="11">
        <v>1</v>
      </c>
      <c r="K290" s="11">
        <v>0</v>
      </c>
      <c r="L290" s="11">
        <f t="shared" si="4"/>
        <v>0.05</v>
      </c>
    </row>
    <row r="291" spans="1:12" ht="15">
      <c r="A291" s="11">
        <v>286</v>
      </c>
      <c r="B291" s="11" t="s">
        <v>121</v>
      </c>
      <c r="C291" s="11">
        <v>556</v>
      </c>
      <c r="D291" s="11" t="s">
        <v>102</v>
      </c>
      <c r="E291" s="11">
        <v>1865</v>
      </c>
      <c r="F291" s="11" t="s">
        <v>38</v>
      </c>
      <c r="G291" s="11" t="s">
        <v>109</v>
      </c>
      <c r="H291" s="11">
        <v>1</v>
      </c>
      <c r="I291" s="11">
        <v>0</v>
      </c>
      <c r="J291" s="11">
        <v>1</v>
      </c>
      <c r="K291" s="11">
        <v>2</v>
      </c>
      <c r="L291" s="11">
        <f t="shared" si="4"/>
        <v>0.058333333333333334</v>
      </c>
    </row>
    <row r="292" spans="1:12" ht="15">
      <c r="A292" s="11">
        <v>287</v>
      </c>
      <c r="B292" s="11" t="s">
        <v>122</v>
      </c>
      <c r="C292" s="11">
        <v>275</v>
      </c>
      <c r="D292" s="11" t="s">
        <v>102</v>
      </c>
      <c r="E292" s="11">
        <v>1866</v>
      </c>
      <c r="F292" s="11" t="s">
        <v>38</v>
      </c>
      <c r="G292" s="11" t="s">
        <v>109</v>
      </c>
      <c r="H292" s="11">
        <v>1</v>
      </c>
      <c r="I292" s="11">
        <v>0</v>
      </c>
      <c r="J292" s="11">
        <v>1</v>
      </c>
      <c r="K292" s="11">
        <v>0.25</v>
      </c>
      <c r="L292" s="11">
        <f t="shared" si="4"/>
        <v>0.05104166666666667</v>
      </c>
    </row>
    <row r="293" spans="1:12" ht="15">
      <c r="A293" s="11">
        <v>288</v>
      </c>
      <c r="B293" s="11" t="s">
        <v>122</v>
      </c>
      <c r="C293" s="11">
        <v>275</v>
      </c>
      <c r="D293" s="11" t="s">
        <v>102</v>
      </c>
      <c r="E293" s="11">
        <v>1867</v>
      </c>
      <c r="F293" s="11" t="s">
        <v>38</v>
      </c>
      <c r="G293" s="11" t="s">
        <v>109</v>
      </c>
      <c r="H293" s="11">
        <v>1</v>
      </c>
      <c r="I293" s="11">
        <v>0</v>
      </c>
      <c r="J293" s="11">
        <v>0</v>
      </c>
      <c r="K293" s="11">
        <v>11.5</v>
      </c>
      <c r="L293" s="11">
        <f t="shared" si="4"/>
        <v>0.04791666666666667</v>
      </c>
    </row>
    <row r="294" spans="1:12" ht="15">
      <c r="A294" s="11">
        <v>289</v>
      </c>
      <c r="B294" s="11" t="s">
        <v>128</v>
      </c>
      <c r="C294" s="11">
        <v>340</v>
      </c>
      <c r="D294" s="11" t="s">
        <v>102</v>
      </c>
      <c r="E294" s="11">
        <v>1868</v>
      </c>
      <c r="F294" s="11" t="s">
        <v>38</v>
      </c>
      <c r="G294" s="11" t="s">
        <v>109</v>
      </c>
      <c r="H294" s="11">
        <v>1</v>
      </c>
      <c r="I294" s="11">
        <v>0</v>
      </c>
      <c r="J294" s="11">
        <v>0</v>
      </c>
      <c r="K294" s="11">
        <v>9.5</v>
      </c>
      <c r="L294" s="11">
        <f t="shared" si="4"/>
        <v>0.03958333333333333</v>
      </c>
    </row>
    <row r="295" spans="1:12" ht="15">
      <c r="A295" s="11">
        <v>290</v>
      </c>
      <c r="B295" s="11" t="s">
        <v>128</v>
      </c>
      <c r="C295" s="11">
        <v>340</v>
      </c>
      <c r="D295" s="11" t="s">
        <v>102</v>
      </c>
      <c r="E295" s="11">
        <v>1869</v>
      </c>
      <c r="F295" s="11" t="s">
        <v>38</v>
      </c>
      <c r="G295" s="11" t="s">
        <v>109</v>
      </c>
      <c r="H295" s="11">
        <v>1</v>
      </c>
      <c r="I295" s="11">
        <v>0</v>
      </c>
      <c r="J295" s="11">
        <v>0</v>
      </c>
      <c r="K295" s="11">
        <v>9</v>
      </c>
      <c r="L295" s="11">
        <f t="shared" si="4"/>
        <v>0.0375</v>
      </c>
    </row>
    <row r="296" spans="1:12" ht="15">
      <c r="A296" s="11">
        <v>291</v>
      </c>
      <c r="B296" s="11" t="s">
        <v>128</v>
      </c>
      <c r="C296" s="11">
        <v>340</v>
      </c>
      <c r="D296" s="11" t="s">
        <v>102</v>
      </c>
      <c r="E296" s="11">
        <v>1870</v>
      </c>
      <c r="F296" s="11" t="s">
        <v>38</v>
      </c>
      <c r="G296" s="11" t="s">
        <v>109</v>
      </c>
      <c r="H296" s="11">
        <v>1</v>
      </c>
      <c r="I296" s="11">
        <v>0</v>
      </c>
      <c r="J296" s="11">
        <v>0</v>
      </c>
      <c r="K296" s="11">
        <v>7.75</v>
      </c>
      <c r="L296" s="11">
        <f t="shared" si="4"/>
        <v>0.03229166666666667</v>
      </c>
    </row>
    <row r="297" spans="1:12" ht="15">
      <c r="A297" s="11">
        <v>292</v>
      </c>
      <c r="B297" s="11" t="s">
        <v>129</v>
      </c>
      <c r="C297" s="11">
        <v>285</v>
      </c>
      <c r="D297" s="11" t="s">
        <v>102</v>
      </c>
      <c r="E297" s="11">
        <v>1871</v>
      </c>
      <c r="F297" s="11" t="s">
        <v>38</v>
      </c>
      <c r="G297" s="11" t="s">
        <v>109</v>
      </c>
      <c r="H297" s="11">
        <v>1</v>
      </c>
      <c r="I297" s="11">
        <v>0</v>
      </c>
      <c r="J297" s="11">
        <v>0</v>
      </c>
      <c r="K297" s="11">
        <v>9</v>
      </c>
      <c r="L297" s="11">
        <f t="shared" si="4"/>
        <v>0.0375</v>
      </c>
    </row>
    <row r="298" spans="1:12" ht="15">
      <c r="A298" s="11">
        <v>293</v>
      </c>
      <c r="B298" s="11" t="s">
        <v>129</v>
      </c>
      <c r="C298" s="11">
        <v>285</v>
      </c>
      <c r="D298" s="11" t="s">
        <v>102</v>
      </c>
      <c r="E298" s="11">
        <v>1872</v>
      </c>
      <c r="F298" s="11" t="s">
        <v>38</v>
      </c>
      <c r="G298" s="11" t="s">
        <v>109</v>
      </c>
      <c r="H298" s="11">
        <v>1</v>
      </c>
      <c r="I298" s="11">
        <v>0</v>
      </c>
      <c r="J298" s="11">
        <v>0</v>
      </c>
      <c r="K298" s="11">
        <v>10.25</v>
      </c>
      <c r="L298" s="11">
        <f t="shared" si="4"/>
        <v>0.042708333333333334</v>
      </c>
    </row>
    <row r="299" spans="1:12" ht="15">
      <c r="A299" s="11">
        <v>294</v>
      </c>
      <c r="B299" s="11" t="s">
        <v>129</v>
      </c>
      <c r="C299" s="11">
        <v>285</v>
      </c>
      <c r="D299" s="11" t="s">
        <v>102</v>
      </c>
      <c r="E299" s="11">
        <v>1873</v>
      </c>
      <c r="F299" s="11" t="s">
        <v>38</v>
      </c>
      <c r="G299" s="11" t="s">
        <v>109</v>
      </c>
      <c r="H299" s="11">
        <v>1</v>
      </c>
      <c r="I299" s="11">
        <v>0</v>
      </c>
      <c r="J299" s="11">
        <v>1</v>
      </c>
      <c r="K299" s="11">
        <v>3</v>
      </c>
      <c r="L299" s="11">
        <f t="shared" si="4"/>
        <v>0.0625</v>
      </c>
    </row>
    <row r="300" spans="1:12" ht="15">
      <c r="A300" s="11">
        <v>295</v>
      </c>
      <c r="B300" s="11" t="s">
        <v>129</v>
      </c>
      <c r="C300" s="11">
        <v>285</v>
      </c>
      <c r="D300" s="11" t="s">
        <v>102</v>
      </c>
      <c r="E300" s="11">
        <v>1874</v>
      </c>
      <c r="F300" s="11" t="s">
        <v>38</v>
      </c>
      <c r="G300" s="11" t="s">
        <v>109</v>
      </c>
      <c r="H300" s="11">
        <v>1</v>
      </c>
      <c r="I300" s="11">
        <v>0</v>
      </c>
      <c r="J300" s="11">
        <v>1</v>
      </c>
      <c r="K300" s="11">
        <v>4</v>
      </c>
      <c r="L300" s="11">
        <f t="shared" si="4"/>
        <v>0.06666666666666667</v>
      </c>
    </row>
    <row r="301" spans="1:12" ht="15">
      <c r="A301" s="11">
        <v>296</v>
      </c>
      <c r="B301" s="11" t="s">
        <v>129</v>
      </c>
      <c r="C301" s="11">
        <v>285</v>
      </c>
      <c r="D301" s="11" t="s">
        <v>102</v>
      </c>
      <c r="E301" s="11">
        <v>1875</v>
      </c>
      <c r="F301" s="11" t="s">
        <v>38</v>
      </c>
      <c r="G301" s="11" t="s">
        <v>109</v>
      </c>
      <c r="H301" s="11">
        <v>1</v>
      </c>
      <c r="I301" s="11">
        <v>0</v>
      </c>
      <c r="J301" s="11">
        <v>1</v>
      </c>
      <c r="K301" s="11">
        <v>2.5</v>
      </c>
      <c r="L301" s="11">
        <f t="shared" si="4"/>
        <v>0.06041666666666667</v>
      </c>
    </row>
    <row r="302" spans="1:12" ht="15">
      <c r="A302" s="11">
        <v>297</v>
      </c>
      <c r="B302" s="11" t="s">
        <v>130</v>
      </c>
      <c r="C302" s="11">
        <v>272</v>
      </c>
      <c r="D302" s="11" t="s">
        <v>102</v>
      </c>
      <c r="E302" s="11">
        <v>1876</v>
      </c>
      <c r="F302" s="11" t="s">
        <v>38</v>
      </c>
      <c r="G302" s="11" t="s">
        <v>109</v>
      </c>
      <c r="H302" s="11">
        <v>1</v>
      </c>
      <c r="I302" s="11">
        <v>0</v>
      </c>
      <c r="J302" s="11">
        <v>1</v>
      </c>
      <c r="K302" s="15">
        <v>9.363636363636363</v>
      </c>
      <c r="L302" s="11">
        <f t="shared" si="4"/>
        <v>0.08901515151515152</v>
      </c>
    </row>
    <row r="303" spans="1:12" ht="15">
      <c r="A303" s="11">
        <v>298</v>
      </c>
      <c r="B303" s="11" t="s">
        <v>130</v>
      </c>
      <c r="C303" s="11">
        <v>272</v>
      </c>
      <c r="D303" s="11" t="s">
        <v>102</v>
      </c>
      <c r="E303" s="11">
        <v>1877</v>
      </c>
      <c r="F303" s="11" t="s">
        <v>38</v>
      </c>
      <c r="G303" s="11" t="s">
        <v>109</v>
      </c>
      <c r="H303" s="11">
        <v>1</v>
      </c>
      <c r="I303" s="11">
        <v>0</v>
      </c>
      <c r="J303" s="11">
        <v>1</v>
      </c>
      <c r="K303" s="15">
        <v>2.9</v>
      </c>
      <c r="L303" s="11">
        <f t="shared" si="4"/>
        <v>0.06208333333333334</v>
      </c>
    </row>
    <row r="304" spans="1:12" ht="15">
      <c r="A304" s="11">
        <v>299</v>
      </c>
      <c r="B304" s="11" t="s">
        <v>130</v>
      </c>
      <c r="C304" s="11">
        <v>272</v>
      </c>
      <c r="D304" s="11" t="s">
        <v>102</v>
      </c>
      <c r="E304" s="11">
        <v>1878</v>
      </c>
      <c r="F304" s="11" t="s">
        <v>38</v>
      </c>
      <c r="G304" s="11" t="s">
        <v>109</v>
      </c>
      <c r="H304" s="11">
        <v>1</v>
      </c>
      <c r="I304" s="11">
        <v>0</v>
      </c>
      <c r="J304" s="11">
        <v>1</v>
      </c>
      <c r="K304" s="15">
        <v>5.625</v>
      </c>
      <c r="L304" s="11">
        <f t="shared" si="4"/>
        <v>0.0734375</v>
      </c>
    </row>
    <row r="305" spans="1:12" ht="15">
      <c r="A305" s="11">
        <v>300</v>
      </c>
      <c r="B305" s="11" t="s">
        <v>131</v>
      </c>
      <c r="C305" s="11">
        <v>325</v>
      </c>
      <c r="D305" s="11" t="s">
        <v>102</v>
      </c>
      <c r="E305" s="11">
        <v>1879</v>
      </c>
      <c r="F305" s="11" t="s">
        <v>38</v>
      </c>
      <c r="G305" s="11" t="s">
        <v>109</v>
      </c>
      <c r="H305" s="11">
        <v>1</v>
      </c>
      <c r="I305" s="11">
        <v>0</v>
      </c>
      <c r="J305" s="11">
        <v>1</v>
      </c>
      <c r="K305" s="15">
        <v>7.333333333333333</v>
      </c>
      <c r="L305" s="11">
        <f t="shared" si="4"/>
        <v>0.08055555555555556</v>
      </c>
    </row>
    <row r="306" spans="1:12" ht="15">
      <c r="A306" s="11">
        <v>301</v>
      </c>
      <c r="B306" s="11" t="s">
        <v>131</v>
      </c>
      <c r="C306" s="11">
        <v>325</v>
      </c>
      <c r="D306" s="11" t="s">
        <v>102</v>
      </c>
      <c r="E306" s="11">
        <v>1880</v>
      </c>
      <c r="F306" s="11" t="s">
        <v>38</v>
      </c>
      <c r="G306" s="11" t="s">
        <v>109</v>
      </c>
      <c r="H306" s="11">
        <v>1</v>
      </c>
      <c r="I306" s="11">
        <v>0</v>
      </c>
      <c r="J306" s="11">
        <v>1</v>
      </c>
      <c r="K306" s="15">
        <v>6</v>
      </c>
      <c r="L306" s="11">
        <f t="shared" si="4"/>
        <v>0.07500000000000001</v>
      </c>
    </row>
    <row r="307" spans="1:12" ht="15">
      <c r="A307" s="11">
        <v>302</v>
      </c>
      <c r="B307" s="11" t="s">
        <v>131</v>
      </c>
      <c r="C307" s="11">
        <v>325</v>
      </c>
      <c r="D307" s="11" t="s">
        <v>102</v>
      </c>
      <c r="E307" s="11">
        <v>1881</v>
      </c>
      <c r="F307" s="11" t="s">
        <v>38</v>
      </c>
      <c r="G307" s="11" t="s">
        <v>109</v>
      </c>
      <c r="H307" s="11">
        <v>1</v>
      </c>
      <c r="I307" s="11">
        <v>0</v>
      </c>
      <c r="J307" s="11">
        <v>1</v>
      </c>
      <c r="K307" s="15">
        <v>8</v>
      </c>
      <c r="L307" s="11">
        <f t="shared" si="4"/>
        <v>0.08333333333333334</v>
      </c>
    </row>
    <row r="308" spans="1:12" ht="15">
      <c r="A308" s="11">
        <v>303</v>
      </c>
      <c r="B308" s="11" t="s">
        <v>132</v>
      </c>
      <c r="C308" s="11">
        <v>304</v>
      </c>
      <c r="D308" s="11" t="s">
        <v>102</v>
      </c>
      <c r="E308" s="11">
        <v>1882</v>
      </c>
      <c r="F308" s="11" t="s">
        <v>38</v>
      </c>
      <c r="G308" s="11" t="s">
        <v>109</v>
      </c>
      <c r="H308" s="11">
        <v>1</v>
      </c>
      <c r="I308" s="11">
        <v>0</v>
      </c>
      <c r="J308" s="11">
        <v>1</v>
      </c>
      <c r="K308" s="15">
        <v>10</v>
      </c>
      <c r="L308" s="11">
        <f t="shared" si="4"/>
        <v>0.09166666666666667</v>
      </c>
    </row>
    <row r="309" spans="1:12" ht="15">
      <c r="A309" s="11">
        <v>304</v>
      </c>
      <c r="B309" s="11" t="s">
        <v>132</v>
      </c>
      <c r="C309" s="11">
        <v>304</v>
      </c>
      <c r="D309" s="11" t="s">
        <v>102</v>
      </c>
      <c r="E309" s="11">
        <v>1883</v>
      </c>
      <c r="F309" s="11" t="s">
        <v>38</v>
      </c>
      <c r="G309" s="11" t="s">
        <v>109</v>
      </c>
      <c r="H309" s="11">
        <v>1</v>
      </c>
      <c r="I309" s="11">
        <v>0</v>
      </c>
      <c r="J309" s="11">
        <v>1</v>
      </c>
      <c r="K309" s="15">
        <v>4.5</v>
      </c>
      <c r="L309" s="11">
        <f t="shared" si="4"/>
        <v>0.06875</v>
      </c>
    </row>
    <row r="310" spans="1:12" ht="15">
      <c r="A310" s="11">
        <v>305</v>
      </c>
      <c r="B310" s="11" t="s">
        <v>132</v>
      </c>
      <c r="C310" s="11">
        <v>304</v>
      </c>
      <c r="D310" s="11" t="s">
        <v>102</v>
      </c>
      <c r="E310" s="11">
        <v>1884</v>
      </c>
      <c r="F310" s="11" t="s">
        <v>38</v>
      </c>
      <c r="G310" s="11" t="s">
        <v>109</v>
      </c>
      <c r="H310" s="11">
        <v>1</v>
      </c>
      <c r="I310" s="11">
        <v>0</v>
      </c>
      <c r="J310" s="11">
        <v>1</v>
      </c>
      <c r="K310" s="15">
        <v>4</v>
      </c>
      <c r="L310" s="11">
        <f t="shared" si="4"/>
        <v>0.06666666666666667</v>
      </c>
    </row>
    <row r="311" spans="1:12" ht="15">
      <c r="A311" s="11">
        <v>306</v>
      </c>
      <c r="B311" s="11" t="s">
        <v>133</v>
      </c>
      <c r="C311" s="11">
        <v>318</v>
      </c>
      <c r="D311" s="11" t="s">
        <v>102</v>
      </c>
      <c r="E311" s="11">
        <v>1885</v>
      </c>
      <c r="F311" s="11" t="s">
        <v>38</v>
      </c>
      <c r="G311" s="11" t="s">
        <v>109</v>
      </c>
      <c r="H311" s="11">
        <v>1</v>
      </c>
      <c r="I311" s="11">
        <v>0</v>
      </c>
      <c r="J311" s="11">
        <v>1</v>
      </c>
      <c r="K311" s="11">
        <v>4</v>
      </c>
      <c r="L311" s="11">
        <f t="shared" si="4"/>
        <v>0.06666666666666667</v>
      </c>
    </row>
    <row r="312" spans="1:12" ht="15">
      <c r="A312" s="11">
        <v>307</v>
      </c>
      <c r="B312" s="11" t="s">
        <v>133</v>
      </c>
      <c r="C312" s="11">
        <v>318</v>
      </c>
      <c r="D312" s="11" t="s">
        <v>102</v>
      </c>
      <c r="E312" s="11">
        <v>1886</v>
      </c>
      <c r="F312" s="11" t="s">
        <v>38</v>
      </c>
      <c r="G312" s="11" t="s">
        <v>109</v>
      </c>
      <c r="H312" s="11">
        <v>1</v>
      </c>
      <c r="I312" s="11">
        <v>0</v>
      </c>
      <c r="J312" s="11">
        <v>1</v>
      </c>
      <c r="K312" s="11">
        <v>3</v>
      </c>
      <c r="L312" s="11">
        <f t="shared" si="4"/>
        <v>0.0625</v>
      </c>
    </row>
    <row r="313" spans="1:12" ht="15">
      <c r="A313" s="11">
        <v>308</v>
      </c>
      <c r="B313" s="11" t="s">
        <v>133</v>
      </c>
      <c r="C313" s="11">
        <v>318</v>
      </c>
      <c r="D313" s="11" t="s">
        <v>102</v>
      </c>
      <c r="E313" s="11">
        <v>1887</v>
      </c>
      <c r="F313" s="11" t="s">
        <v>38</v>
      </c>
      <c r="G313" s="11" t="s">
        <v>109</v>
      </c>
      <c r="H313" s="11">
        <v>1</v>
      </c>
      <c r="I313" s="11">
        <v>0</v>
      </c>
      <c r="J313" s="11">
        <v>1</v>
      </c>
      <c r="K313" s="11">
        <v>2</v>
      </c>
      <c r="L313" s="11">
        <f t="shared" si="4"/>
        <v>0.058333333333333334</v>
      </c>
    </row>
    <row r="314" spans="1:12" ht="15">
      <c r="A314" s="11">
        <v>309</v>
      </c>
      <c r="B314" s="11" t="s">
        <v>134</v>
      </c>
      <c r="C314" s="11">
        <v>325</v>
      </c>
      <c r="D314" s="11" t="s">
        <v>102</v>
      </c>
      <c r="E314" s="11">
        <v>1888</v>
      </c>
      <c r="F314" s="11" t="s">
        <v>38</v>
      </c>
      <c r="G314" s="11" t="s">
        <v>109</v>
      </c>
      <c r="H314" s="11">
        <v>1</v>
      </c>
      <c r="I314" s="11">
        <v>0</v>
      </c>
      <c r="J314" s="11">
        <v>1</v>
      </c>
      <c r="K314" s="11">
        <v>3</v>
      </c>
      <c r="L314" s="11">
        <f t="shared" si="4"/>
        <v>0.0625</v>
      </c>
    </row>
    <row r="315" spans="1:12" ht="15">
      <c r="A315" s="11">
        <v>310</v>
      </c>
      <c r="B315" s="11" t="s">
        <v>134</v>
      </c>
      <c r="C315" s="11">
        <v>325</v>
      </c>
      <c r="D315" s="11" t="s">
        <v>102</v>
      </c>
      <c r="E315" s="11">
        <v>1889</v>
      </c>
      <c r="F315" s="11" t="s">
        <v>38</v>
      </c>
      <c r="G315" s="11" t="s">
        <v>109</v>
      </c>
      <c r="H315" s="11">
        <v>1</v>
      </c>
      <c r="I315" s="11">
        <v>0</v>
      </c>
      <c r="J315" s="11">
        <v>1</v>
      </c>
      <c r="K315" s="11">
        <v>4.5</v>
      </c>
      <c r="L315" s="11">
        <f t="shared" si="4"/>
        <v>0.06875</v>
      </c>
    </row>
    <row r="316" spans="1:12" ht="15">
      <c r="A316" s="11">
        <v>311</v>
      </c>
      <c r="B316" s="11" t="s">
        <v>134</v>
      </c>
      <c r="C316" s="11">
        <v>325</v>
      </c>
      <c r="D316" s="11" t="s">
        <v>102</v>
      </c>
      <c r="E316" s="11">
        <v>1890</v>
      </c>
      <c r="F316" s="11" t="s">
        <v>38</v>
      </c>
      <c r="G316" s="11" t="s">
        <v>109</v>
      </c>
      <c r="H316" s="11">
        <v>1</v>
      </c>
      <c r="I316" s="11">
        <v>0</v>
      </c>
      <c r="J316" s="11">
        <v>1</v>
      </c>
      <c r="K316" s="11">
        <v>6.5</v>
      </c>
      <c r="L316" s="11">
        <f t="shared" si="4"/>
        <v>0.07708333333333334</v>
      </c>
    </row>
    <row r="317" spans="1:12" ht="15">
      <c r="A317" s="11">
        <v>312</v>
      </c>
      <c r="B317" s="11" t="s">
        <v>135</v>
      </c>
      <c r="C317" s="11">
        <v>354</v>
      </c>
      <c r="D317" s="11" t="s">
        <v>102</v>
      </c>
      <c r="E317" s="11">
        <v>1891</v>
      </c>
      <c r="F317" s="11" t="s">
        <v>38</v>
      </c>
      <c r="G317" s="11" t="s">
        <v>109</v>
      </c>
      <c r="H317" s="11">
        <v>1</v>
      </c>
      <c r="I317" s="11">
        <v>0</v>
      </c>
      <c r="J317" s="11">
        <v>1</v>
      </c>
      <c r="K317" s="11">
        <v>7.5</v>
      </c>
      <c r="L317" s="11">
        <f t="shared" si="4"/>
        <v>0.08125</v>
      </c>
    </row>
    <row r="318" spans="1:12" ht="15">
      <c r="A318" s="11">
        <v>313</v>
      </c>
      <c r="B318" s="11" t="s">
        <v>135</v>
      </c>
      <c r="C318" s="11">
        <v>354</v>
      </c>
      <c r="D318" s="11" t="s">
        <v>102</v>
      </c>
      <c r="E318" s="11">
        <v>1892</v>
      </c>
      <c r="F318" s="11" t="s">
        <v>38</v>
      </c>
      <c r="G318" s="11" t="s">
        <v>109</v>
      </c>
      <c r="H318" s="11">
        <v>1</v>
      </c>
      <c r="I318" s="11">
        <v>0</v>
      </c>
      <c r="J318" s="11">
        <v>1</v>
      </c>
      <c r="K318" s="11">
        <v>4</v>
      </c>
      <c r="L318" s="11">
        <f t="shared" si="4"/>
        <v>0.06666666666666667</v>
      </c>
    </row>
    <row r="319" spans="1:12" ht="15">
      <c r="A319" s="11">
        <v>314</v>
      </c>
      <c r="B319" s="11" t="s">
        <v>135</v>
      </c>
      <c r="C319" s="11">
        <v>354</v>
      </c>
      <c r="D319" s="11" t="s">
        <v>102</v>
      </c>
      <c r="E319" s="11">
        <v>1893</v>
      </c>
      <c r="F319" s="11" t="s">
        <v>38</v>
      </c>
      <c r="G319" s="11" t="s">
        <v>109</v>
      </c>
      <c r="H319" s="11">
        <v>1</v>
      </c>
      <c r="I319" s="11">
        <v>0</v>
      </c>
      <c r="J319" s="11">
        <v>1</v>
      </c>
      <c r="K319" s="11">
        <v>4</v>
      </c>
      <c r="L319" s="11">
        <f t="shared" si="4"/>
        <v>0.06666666666666667</v>
      </c>
    </row>
    <row r="320" spans="1:12" ht="15">
      <c r="A320" s="11">
        <v>315</v>
      </c>
      <c r="B320" s="11" t="s">
        <v>136</v>
      </c>
      <c r="C320" s="11">
        <v>417</v>
      </c>
      <c r="D320" s="11" t="s">
        <v>102</v>
      </c>
      <c r="E320" s="11">
        <v>1894</v>
      </c>
      <c r="F320" s="11" t="s">
        <v>38</v>
      </c>
      <c r="G320" s="11" t="s">
        <v>109</v>
      </c>
      <c r="H320" s="11">
        <v>1</v>
      </c>
      <c r="I320" s="11">
        <v>0</v>
      </c>
      <c r="J320" s="11">
        <v>1</v>
      </c>
      <c r="K320" s="11">
        <v>3</v>
      </c>
      <c r="L320" s="11">
        <f t="shared" si="4"/>
        <v>0.0625</v>
      </c>
    </row>
    <row r="321" spans="1:12" ht="15">
      <c r="A321" s="11">
        <v>316</v>
      </c>
      <c r="B321" s="11" t="s">
        <v>136</v>
      </c>
      <c r="C321" s="11">
        <v>417</v>
      </c>
      <c r="D321" s="11" t="s">
        <v>102</v>
      </c>
      <c r="E321" s="11">
        <v>1895</v>
      </c>
      <c r="F321" s="11" t="s">
        <v>38</v>
      </c>
      <c r="G321" s="11" t="s">
        <v>109</v>
      </c>
      <c r="H321" s="11">
        <v>1</v>
      </c>
      <c r="I321" s="11">
        <v>0</v>
      </c>
      <c r="J321" s="11">
        <v>1</v>
      </c>
      <c r="K321" s="11">
        <v>3</v>
      </c>
      <c r="L321" s="11">
        <f t="shared" si="4"/>
        <v>0.0625</v>
      </c>
    </row>
    <row r="322" spans="1:12" ht="15">
      <c r="A322" s="11">
        <v>317</v>
      </c>
      <c r="B322" s="11" t="s">
        <v>136</v>
      </c>
      <c r="C322" s="11">
        <v>417</v>
      </c>
      <c r="D322" s="11" t="s">
        <v>102</v>
      </c>
      <c r="E322" s="11">
        <v>1896</v>
      </c>
      <c r="F322" s="11" t="s">
        <v>38</v>
      </c>
      <c r="G322" s="11" t="s">
        <v>109</v>
      </c>
      <c r="H322" s="11">
        <v>1</v>
      </c>
      <c r="I322" s="11">
        <v>0</v>
      </c>
      <c r="J322" s="11">
        <v>1</v>
      </c>
      <c r="K322" s="11">
        <v>1.75</v>
      </c>
      <c r="L322" s="11">
        <f t="shared" si="4"/>
        <v>0.05729166666666667</v>
      </c>
    </row>
    <row r="323" spans="1:12" ht="15">
      <c r="A323" s="11">
        <v>318</v>
      </c>
      <c r="B323" s="11" t="s">
        <v>136</v>
      </c>
      <c r="C323" s="11">
        <v>417</v>
      </c>
      <c r="D323" s="11" t="s">
        <v>102</v>
      </c>
      <c r="E323" s="11">
        <v>1897</v>
      </c>
      <c r="F323" s="11" t="s">
        <v>38</v>
      </c>
      <c r="G323" s="11" t="s">
        <v>109</v>
      </c>
      <c r="H323" s="11">
        <v>1</v>
      </c>
      <c r="I323" s="11">
        <v>0</v>
      </c>
      <c r="J323" s="11">
        <v>1</v>
      </c>
      <c r="K323" s="11">
        <v>3.25</v>
      </c>
      <c r="L323" s="11">
        <f t="shared" si="4"/>
        <v>0.06354166666666666</v>
      </c>
    </row>
    <row r="324" spans="1:12" ht="15">
      <c r="A324" s="11">
        <v>319</v>
      </c>
      <c r="B324" s="11" t="s">
        <v>137</v>
      </c>
      <c r="C324" s="11">
        <v>420</v>
      </c>
      <c r="D324" s="11" t="s">
        <v>102</v>
      </c>
      <c r="E324" s="11">
        <v>1898</v>
      </c>
      <c r="F324" s="11" t="s">
        <v>38</v>
      </c>
      <c r="G324" s="11" t="s">
        <v>109</v>
      </c>
      <c r="H324" s="11">
        <v>1</v>
      </c>
      <c r="I324" s="11">
        <v>0</v>
      </c>
      <c r="J324" s="11">
        <v>1</v>
      </c>
      <c r="K324" s="11">
        <v>3.5</v>
      </c>
      <c r="L324" s="11">
        <f t="shared" si="4"/>
        <v>0.06458333333333334</v>
      </c>
    </row>
    <row r="325" spans="1:12" ht="15">
      <c r="A325" s="11">
        <v>320</v>
      </c>
      <c r="B325" s="11" t="s">
        <v>138</v>
      </c>
      <c r="C325" s="11">
        <v>357</v>
      </c>
      <c r="D325" s="11" t="s">
        <v>102</v>
      </c>
      <c r="E325" s="11">
        <v>1900</v>
      </c>
      <c r="F325" s="11" t="s">
        <v>38</v>
      </c>
      <c r="G325" s="11" t="s">
        <v>109</v>
      </c>
      <c r="H325" s="11">
        <v>1</v>
      </c>
      <c r="I325" s="11">
        <v>0</v>
      </c>
      <c r="J325" s="11">
        <v>1</v>
      </c>
      <c r="K325" s="11">
        <v>6</v>
      </c>
      <c r="L325" s="11">
        <f t="shared" si="4"/>
        <v>0.07500000000000001</v>
      </c>
    </row>
    <row r="326" spans="1:12" ht="15">
      <c r="A326" s="11">
        <v>321</v>
      </c>
      <c r="B326" s="11" t="s">
        <v>139</v>
      </c>
      <c r="C326" s="11">
        <v>381</v>
      </c>
      <c r="D326" s="11" t="s">
        <v>102</v>
      </c>
      <c r="E326" s="11">
        <v>1901</v>
      </c>
      <c r="F326" s="11" t="s">
        <v>38</v>
      </c>
      <c r="G326" s="11" t="s">
        <v>109</v>
      </c>
      <c r="H326" s="11">
        <v>1</v>
      </c>
      <c r="I326" s="11">
        <v>0</v>
      </c>
      <c r="J326" s="11">
        <v>1</v>
      </c>
      <c r="K326" s="11">
        <v>3</v>
      </c>
      <c r="L326" s="11">
        <f aca="true" t="shared" si="5" ref="L326:L389">(I326+J326/20+K326/240)/H326</f>
        <v>0.0625</v>
      </c>
    </row>
    <row r="327" spans="1:12" ht="15">
      <c r="A327" s="11">
        <v>322</v>
      </c>
      <c r="B327" s="11" t="s">
        <v>101</v>
      </c>
      <c r="C327" s="11">
        <v>428</v>
      </c>
      <c r="D327" s="11" t="s">
        <v>102</v>
      </c>
      <c r="E327" s="11">
        <v>1902</v>
      </c>
      <c r="F327" s="11" t="s">
        <v>38</v>
      </c>
      <c r="G327" s="11" t="s">
        <v>109</v>
      </c>
      <c r="H327" s="11">
        <v>1</v>
      </c>
      <c r="I327" s="11">
        <v>0</v>
      </c>
      <c r="J327" s="11">
        <v>1</v>
      </c>
      <c r="K327" s="11">
        <v>6</v>
      </c>
      <c r="L327" s="11">
        <f t="shared" si="5"/>
        <v>0.07500000000000001</v>
      </c>
    </row>
    <row r="328" spans="1:12" ht="15">
      <c r="A328" s="11">
        <v>323</v>
      </c>
      <c r="B328" s="11" t="s">
        <v>110</v>
      </c>
      <c r="C328" s="11">
        <v>345</v>
      </c>
      <c r="D328" s="11" t="s">
        <v>102</v>
      </c>
      <c r="E328" s="11">
        <v>1903</v>
      </c>
      <c r="F328" s="11" t="s">
        <v>38</v>
      </c>
      <c r="G328" s="11" t="s">
        <v>109</v>
      </c>
      <c r="H328" s="11">
        <v>1</v>
      </c>
      <c r="I328" s="11">
        <v>0</v>
      </c>
      <c r="J328" s="11">
        <v>1</v>
      </c>
      <c r="K328" s="11">
        <v>6</v>
      </c>
      <c r="L328" s="11">
        <f t="shared" si="5"/>
        <v>0.07500000000000001</v>
      </c>
    </row>
    <row r="329" spans="1:12" ht="15">
      <c r="A329" s="11">
        <v>324</v>
      </c>
      <c r="B329" s="11" t="s">
        <v>110</v>
      </c>
      <c r="C329" s="11">
        <v>345</v>
      </c>
      <c r="D329" s="11" t="s">
        <v>102</v>
      </c>
      <c r="E329" s="11">
        <v>1904</v>
      </c>
      <c r="F329" s="11" t="s">
        <v>38</v>
      </c>
      <c r="G329" s="11" t="s">
        <v>109</v>
      </c>
      <c r="H329" s="11">
        <v>1</v>
      </c>
      <c r="I329" s="11">
        <v>0</v>
      </c>
      <c r="J329" s="11">
        <v>1</v>
      </c>
      <c r="K329" s="11">
        <v>6</v>
      </c>
      <c r="L329" s="11">
        <f t="shared" si="5"/>
        <v>0.07500000000000001</v>
      </c>
    </row>
    <row r="330" spans="1:12" ht="15">
      <c r="A330" s="11">
        <v>325</v>
      </c>
      <c r="B330" s="11" t="s">
        <v>110</v>
      </c>
      <c r="C330" s="11">
        <v>345</v>
      </c>
      <c r="D330" s="11" t="s">
        <v>102</v>
      </c>
      <c r="E330" s="11">
        <v>1905</v>
      </c>
      <c r="F330" s="11" t="s">
        <v>38</v>
      </c>
      <c r="G330" s="11" t="s">
        <v>109</v>
      </c>
      <c r="H330" s="11">
        <v>1</v>
      </c>
      <c r="I330" s="11">
        <v>0</v>
      </c>
      <c r="J330" s="11">
        <v>1</v>
      </c>
      <c r="K330" s="11">
        <v>6</v>
      </c>
      <c r="L330" s="11">
        <f t="shared" si="5"/>
        <v>0.07500000000000001</v>
      </c>
    </row>
    <row r="331" spans="1:12" ht="15">
      <c r="A331" s="11">
        <v>326</v>
      </c>
      <c r="B331" s="11" t="s">
        <v>111</v>
      </c>
      <c r="C331" s="11">
        <v>280</v>
      </c>
      <c r="D331" s="11" t="s">
        <v>102</v>
      </c>
      <c r="E331" s="11">
        <v>1906</v>
      </c>
      <c r="F331" s="11" t="s">
        <v>38</v>
      </c>
      <c r="G331" s="11" t="s">
        <v>109</v>
      </c>
      <c r="H331" s="11">
        <v>1</v>
      </c>
      <c r="I331" s="11">
        <v>0</v>
      </c>
      <c r="J331" s="11">
        <v>1</v>
      </c>
      <c r="K331" s="11">
        <v>6</v>
      </c>
      <c r="L331" s="11">
        <f t="shared" si="5"/>
        <v>0.07500000000000001</v>
      </c>
    </row>
    <row r="332" spans="1:12" ht="15">
      <c r="A332" s="11">
        <v>327</v>
      </c>
      <c r="B332" s="11" t="s">
        <v>111</v>
      </c>
      <c r="C332" s="11">
        <v>280</v>
      </c>
      <c r="D332" s="11" t="s">
        <v>102</v>
      </c>
      <c r="E332" s="11">
        <v>1907</v>
      </c>
      <c r="F332" s="11" t="s">
        <v>38</v>
      </c>
      <c r="G332" s="11" t="s">
        <v>109</v>
      </c>
      <c r="H332" s="11">
        <v>1</v>
      </c>
      <c r="I332" s="11">
        <v>0</v>
      </c>
      <c r="J332" s="11">
        <v>1</v>
      </c>
      <c r="K332" s="11">
        <v>6</v>
      </c>
      <c r="L332" s="11">
        <f t="shared" si="5"/>
        <v>0.07500000000000001</v>
      </c>
    </row>
    <row r="333" spans="1:12" ht="15">
      <c r="A333" s="11">
        <v>328</v>
      </c>
      <c r="B333" s="11" t="s">
        <v>111</v>
      </c>
      <c r="C333" s="11">
        <v>280</v>
      </c>
      <c r="D333" s="11" t="s">
        <v>102</v>
      </c>
      <c r="E333" s="11">
        <v>1908</v>
      </c>
      <c r="F333" s="11" t="s">
        <v>38</v>
      </c>
      <c r="G333" s="11" t="s">
        <v>109</v>
      </c>
      <c r="H333" s="11">
        <v>1</v>
      </c>
      <c r="I333" s="11">
        <v>0</v>
      </c>
      <c r="J333" s="11">
        <v>1</v>
      </c>
      <c r="K333" s="11">
        <v>6</v>
      </c>
      <c r="L333" s="11">
        <f t="shared" si="5"/>
        <v>0.07500000000000001</v>
      </c>
    </row>
    <row r="334" spans="1:12" ht="15">
      <c r="A334" s="11">
        <v>329</v>
      </c>
      <c r="B334" s="11" t="s">
        <v>112</v>
      </c>
      <c r="C334" s="11">
        <v>283</v>
      </c>
      <c r="D334" s="11" t="s">
        <v>102</v>
      </c>
      <c r="E334" s="11">
        <v>1909</v>
      </c>
      <c r="F334" s="11" t="s">
        <v>38</v>
      </c>
      <c r="G334" s="11" t="s">
        <v>109</v>
      </c>
      <c r="H334" s="11">
        <v>1</v>
      </c>
      <c r="I334" s="11">
        <v>0</v>
      </c>
      <c r="J334" s="11">
        <v>1</v>
      </c>
      <c r="K334" s="11">
        <v>6</v>
      </c>
      <c r="L334" s="11">
        <f t="shared" si="5"/>
        <v>0.07500000000000001</v>
      </c>
    </row>
    <row r="335" spans="1:12" ht="15">
      <c r="A335" s="11">
        <v>330</v>
      </c>
      <c r="B335" s="11" t="s">
        <v>101</v>
      </c>
      <c r="C335" s="11">
        <v>429</v>
      </c>
      <c r="D335" s="11" t="s">
        <v>102</v>
      </c>
      <c r="E335" s="11">
        <v>1900</v>
      </c>
      <c r="F335" s="11" t="s">
        <v>39</v>
      </c>
      <c r="G335" s="11" t="s">
        <v>40</v>
      </c>
      <c r="H335" s="11">
        <v>1</v>
      </c>
      <c r="I335" s="11">
        <v>0</v>
      </c>
      <c r="J335" s="11">
        <v>0</v>
      </c>
      <c r="K335" s="11">
        <v>5</v>
      </c>
      <c r="L335" s="11">
        <f t="shared" si="5"/>
        <v>0.020833333333333332</v>
      </c>
    </row>
    <row r="336" spans="1:12" ht="15">
      <c r="A336" s="11">
        <v>331</v>
      </c>
      <c r="B336" s="11" t="s">
        <v>101</v>
      </c>
      <c r="C336" s="11">
        <v>429</v>
      </c>
      <c r="D336" s="11" t="s">
        <v>102</v>
      </c>
      <c r="E336" s="11">
        <v>1901</v>
      </c>
      <c r="F336" s="11" t="s">
        <v>39</v>
      </c>
      <c r="G336" s="11" t="s">
        <v>40</v>
      </c>
      <c r="H336" s="11">
        <v>1</v>
      </c>
      <c r="I336" s="11">
        <v>0</v>
      </c>
      <c r="J336" s="11">
        <v>0</v>
      </c>
      <c r="K336" s="11">
        <v>7</v>
      </c>
      <c r="L336" s="11">
        <f t="shared" si="5"/>
        <v>0.029166666666666667</v>
      </c>
    </row>
    <row r="337" spans="1:12" ht="15">
      <c r="A337" s="11">
        <v>332</v>
      </c>
      <c r="B337" s="11" t="s">
        <v>101</v>
      </c>
      <c r="C337" s="11">
        <v>429</v>
      </c>
      <c r="D337" s="11" t="s">
        <v>102</v>
      </c>
      <c r="E337" s="11">
        <v>1902</v>
      </c>
      <c r="F337" s="11" t="s">
        <v>39</v>
      </c>
      <c r="G337" s="11" t="s">
        <v>40</v>
      </c>
      <c r="H337" s="11">
        <v>1</v>
      </c>
      <c r="I337" s="11">
        <v>0</v>
      </c>
      <c r="J337" s="11">
        <v>0</v>
      </c>
      <c r="K337" s="11">
        <v>6</v>
      </c>
      <c r="L337" s="11">
        <f t="shared" si="5"/>
        <v>0.025</v>
      </c>
    </row>
    <row r="338" spans="1:12" ht="15">
      <c r="A338" s="11">
        <v>333</v>
      </c>
      <c r="B338" s="11" t="s">
        <v>110</v>
      </c>
      <c r="C338" s="11">
        <v>346</v>
      </c>
      <c r="D338" s="11" t="s">
        <v>102</v>
      </c>
      <c r="E338" s="11">
        <v>1903</v>
      </c>
      <c r="F338" s="11" t="s">
        <v>39</v>
      </c>
      <c r="G338" s="11" t="s">
        <v>40</v>
      </c>
      <c r="H338" s="11">
        <v>1</v>
      </c>
      <c r="I338" s="11">
        <v>0</v>
      </c>
      <c r="J338" s="11">
        <v>0</v>
      </c>
      <c r="K338" s="11">
        <v>6</v>
      </c>
      <c r="L338" s="11">
        <f t="shared" si="5"/>
        <v>0.025</v>
      </c>
    </row>
    <row r="339" spans="1:12" ht="15">
      <c r="A339" s="11">
        <v>334</v>
      </c>
      <c r="B339" s="11" t="s">
        <v>110</v>
      </c>
      <c r="C339" s="11">
        <v>346</v>
      </c>
      <c r="D339" s="11" t="s">
        <v>102</v>
      </c>
      <c r="E339" s="11">
        <v>1904</v>
      </c>
      <c r="F339" s="11" t="s">
        <v>39</v>
      </c>
      <c r="G339" s="11" t="s">
        <v>40</v>
      </c>
      <c r="H339" s="11">
        <v>1</v>
      </c>
      <c r="I339" s="11">
        <v>0</v>
      </c>
      <c r="J339" s="11">
        <v>0</v>
      </c>
      <c r="K339" s="11">
        <v>6</v>
      </c>
      <c r="L339" s="11">
        <f t="shared" si="5"/>
        <v>0.025</v>
      </c>
    </row>
    <row r="340" spans="1:12" ht="15">
      <c r="A340" s="11">
        <v>335</v>
      </c>
      <c r="B340" s="11" t="s">
        <v>110</v>
      </c>
      <c r="C340" s="11">
        <v>346</v>
      </c>
      <c r="D340" s="11" t="s">
        <v>102</v>
      </c>
      <c r="E340" s="11">
        <v>1905</v>
      </c>
      <c r="F340" s="11" t="s">
        <v>39</v>
      </c>
      <c r="G340" s="11" t="s">
        <v>40</v>
      </c>
      <c r="H340" s="11">
        <v>1</v>
      </c>
      <c r="I340" s="11">
        <v>0</v>
      </c>
      <c r="J340" s="11">
        <v>0</v>
      </c>
      <c r="K340" s="11">
        <v>5.5</v>
      </c>
      <c r="L340" s="11">
        <f t="shared" si="5"/>
        <v>0.022916666666666665</v>
      </c>
    </row>
    <row r="341" spans="1:12" ht="15">
      <c r="A341" s="11">
        <v>336</v>
      </c>
      <c r="B341" s="11" t="s">
        <v>111</v>
      </c>
      <c r="C341" s="11">
        <v>281</v>
      </c>
      <c r="D341" s="11" t="s">
        <v>102</v>
      </c>
      <c r="E341" s="11">
        <v>1906</v>
      </c>
      <c r="F341" s="11" t="s">
        <v>39</v>
      </c>
      <c r="G341" s="11" t="s">
        <v>40</v>
      </c>
      <c r="H341" s="11">
        <v>1</v>
      </c>
      <c r="I341" s="11">
        <v>0</v>
      </c>
      <c r="J341" s="11">
        <v>0</v>
      </c>
      <c r="K341" s="11">
        <v>5.5</v>
      </c>
      <c r="L341" s="11">
        <f t="shared" si="5"/>
        <v>0.022916666666666665</v>
      </c>
    </row>
    <row r="342" spans="1:12" ht="15">
      <c r="A342" s="11">
        <v>337</v>
      </c>
      <c r="B342" s="11" t="s">
        <v>111</v>
      </c>
      <c r="C342" s="11">
        <v>281</v>
      </c>
      <c r="D342" s="11" t="s">
        <v>102</v>
      </c>
      <c r="E342" s="11">
        <v>1907</v>
      </c>
      <c r="F342" s="11" t="s">
        <v>39</v>
      </c>
      <c r="G342" s="11" t="s">
        <v>40</v>
      </c>
      <c r="H342" s="11">
        <v>1</v>
      </c>
      <c r="I342" s="11">
        <v>0</v>
      </c>
      <c r="J342" s="11">
        <v>0</v>
      </c>
      <c r="K342" s="11">
        <v>5.5</v>
      </c>
      <c r="L342" s="11">
        <f t="shared" si="5"/>
        <v>0.022916666666666665</v>
      </c>
    </row>
    <row r="343" spans="1:12" ht="15">
      <c r="A343" s="11">
        <v>338</v>
      </c>
      <c r="B343" s="11" t="s">
        <v>111</v>
      </c>
      <c r="C343" s="11">
        <v>281</v>
      </c>
      <c r="D343" s="11" t="s">
        <v>102</v>
      </c>
      <c r="E343" s="11">
        <v>1908</v>
      </c>
      <c r="F343" s="11" t="s">
        <v>39</v>
      </c>
      <c r="G343" s="11" t="s">
        <v>40</v>
      </c>
      <c r="H343" s="11">
        <v>1</v>
      </c>
      <c r="I343" s="11">
        <v>0</v>
      </c>
      <c r="J343" s="11">
        <v>0</v>
      </c>
      <c r="K343" s="11">
        <v>5.5</v>
      </c>
      <c r="L343" s="11">
        <f t="shared" si="5"/>
        <v>0.022916666666666665</v>
      </c>
    </row>
    <row r="344" spans="1:12" ht="15">
      <c r="A344" s="11">
        <v>339</v>
      </c>
      <c r="B344" s="11" t="s">
        <v>112</v>
      </c>
      <c r="C344" s="11">
        <v>284</v>
      </c>
      <c r="D344" s="11" t="s">
        <v>102</v>
      </c>
      <c r="E344" s="11">
        <v>1909</v>
      </c>
      <c r="F344" s="11" t="s">
        <v>39</v>
      </c>
      <c r="G344" s="11" t="s">
        <v>40</v>
      </c>
      <c r="H344" s="11">
        <v>1</v>
      </c>
      <c r="I344" s="11">
        <v>0</v>
      </c>
      <c r="J344" s="11">
        <v>0</v>
      </c>
      <c r="K344" s="11">
        <v>5.5</v>
      </c>
      <c r="L344" s="11">
        <f t="shared" si="5"/>
        <v>0.022916666666666665</v>
      </c>
    </row>
    <row r="345" spans="1:12" ht="15">
      <c r="A345" s="11">
        <v>340</v>
      </c>
      <c r="B345" s="11" t="s">
        <v>116</v>
      </c>
      <c r="C345" s="11">
        <v>396</v>
      </c>
      <c r="D345" s="11" t="s">
        <v>102</v>
      </c>
      <c r="E345" s="11">
        <v>1852</v>
      </c>
      <c r="F345" s="11" t="s">
        <v>41</v>
      </c>
      <c r="G345" s="11" t="s">
        <v>42</v>
      </c>
      <c r="H345" s="11">
        <v>33523</v>
      </c>
      <c r="I345" s="11">
        <v>1129</v>
      </c>
      <c r="J345" s="11">
        <v>0</v>
      </c>
      <c r="K345" s="11">
        <v>0</v>
      </c>
      <c r="L345" s="11">
        <f t="shared" si="5"/>
        <v>0.03367837007427736</v>
      </c>
    </row>
    <row r="346" spans="1:12" ht="15">
      <c r="A346" s="11">
        <v>341</v>
      </c>
      <c r="B346" s="11" t="s">
        <v>116</v>
      </c>
      <c r="C346" s="11">
        <v>396</v>
      </c>
      <c r="D346" s="11" t="s">
        <v>102</v>
      </c>
      <c r="E346" s="11">
        <v>1853</v>
      </c>
      <c r="F346" s="11" t="s">
        <v>41</v>
      </c>
      <c r="G346" s="11" t="s">
        <v>43</v>
      </c>
      <c r="H346" s="11">
        <v>20976</v>
      </c>
      <c r="I346" s="11">
        <v>834</v>
      </c>
      <c r="J346" s="11">
        <v>0</v>
      </c>
      <c r="K346" s="11">
        <v>0</v>
      </c>
      <c r="L346" s="11">
        <f t="shared" si="5"/>
        <v>0.03975972540045766</v>
      </c>
    </row>
    <row r="347" spans="1:12" ht="15">
      <c r="A347" s="11">
        <v>342</v>
      </c>
      <c r="B347" s="11" t="s">
        <v>116</v>
      </c>
      <c r="C347" s="11">
        <v>397</v>
      </c>
      <c r="D347" s="11" t="s">
        <v>102</v>
      </c>
      <c r="E347" s="11">
        <v>1854</v>
      </c>
      <c r="F347" s="11" t="s">
        <v>41</v>
      </c>
      <c r="G347" s="11" t="s">
        <v>42</v>
      </c>
      <c r="H347" s="11">
        <v>25234</v>
      </c>
      <c r="I347" s="11">
        <v>1277</v>
      </c>
      <c r="J347" s="11">
        <v>0</v>
      </c>
      <c r="K347" s="11">
        <v>0</v>
      </c>
      <c r="L347" s="11">
        <f t="shared" si="5"/>
        <v>0.05060632479987319</v>
      </c>
    </row>
    <row r="348" spans="1:12" ht="15">
      <c r="A348" s="11">
        <v>343</v>
      </c>
      <c r="B348" s="11" t="s">
        <v>44</v>
      </c>
      <c r="C348" s="11">
        <v>263</v>
      </c>
      <c r="D348" s="11" t="s">
        <v>102</v>
      </c>
      <c r="E348" s="11">
        <v>1855</v>
      </c>
      <c r="F348" s="11" t="s">
        <v>41</v>
      </c>
      <c r="G348" s="11" t="s">
        <v>43</v>
      </c>
      <c r="H348" s="11">
        <v>9500</v>
      </c>
      <c r="I348" s="11">
        <v>442</v>
      </c>
      <c r="J348" s="11">
        <v>0</v>
      </c>
      <c r="K348" s="11">
        <v>0</v>
      </c>
      <c r="L348" s="11">
        <f t="shared" si="5"/>
        <v>0.046526315789473686</v>
      </c>
    </row>
    <row r="349" spans="1:12" ht="15">
      <c r="A349" s="11">
        <v>344</v>
      </c>
      <c r="B349" s="11" t="s">
        <v>118</v>
      </c>
      <c r="C349" s="11">
        <v>466</v>
      </c>
      <c r="D349" s="11" t="s">
        <v>102</v>
      </c>
      <c r="E349" s="11">
        <v>1863</v>
      </c>
      <c r="F349" s="11" t="s">
        <v>41</v>
      </c>
      <c r="G349" s="11" t="s">
        <v>43</v>
      </c>
      <c r="H349" s="11">
        <v>159247</v>
      </c>
      <c r="I349" s="11">
        <v>6024</v>
      </c>
      <c r="J349" s="11">
        <v>0</v>
      </c>
      <c r="K349" s="11">
        <v>0</v>
      </c>
      <c r="L349" s="11">
        <f t="shared" si="5"/>
        <v>0.03782802815751631</v>
      </c>
    </row>
    <row r="350" spans="1:12" ht="15">
      <c r="A350" s="11">
        <v>345</v>
      </c>
      <c r="B350" s="11" t="s">
        <v>121</v>
      </c>
      <c r="C350" s="11">
        <v>549</v>
      </c>
      <c r="D350" s="11" t="s">
        <v>102</v>
      </c>
      <c r="E350" s="11">
        <v>1864</v>
      </c>
      <c r="F350" s="11" t="s">
        <v>41</v>
      </c>
      <c r="G350" s="11" t="s">
        <v>42</v>
      </c>
      <c r="H350" s="11">
        <v>42704</v>
      </c>
      <c r="I350" s="11">
        <v>4881</v>
      </c>
      <c r="J350" s="11">
        <v>0</v>
      </c>
      <c r="K350" s="11">
        <v>0</v>
      </c>
      <c r="L350" s="11">
        <f t="shared" si="5"/>
        <v>0.1142984263769202</v>
      </c>
    </row>
    <row r="351" spans="1:12" ht="15">
      <c r="A351" s="11">
        <v>346</v>
      </c>
      <c r="B351" s="11" t="s">
        <v>121</v>
      </c>
      <c r="C351" s="11">
        <v>549</v>
      </c>
      <c r="D351" s="11" t="s">
        <v>102</v>
      </c>
      <c r="E351" s="11">
        <v>1865</v>
      </c>
      <c r="F351" s="11" t="s">
        <v>41</v>
      </c>
      <c r="G351" s="11" t="s">
        <v>42</v>
      </c>
      <c r="H351" s="11">
        <v>121785</v>
      </c>
      <c r="I351" s="11">
        <v>3954</v>
      </c>
      <c r="J351" s="11">
        <v>0</v>
      </c>
      <c r="K351" s="11">
        <v>0</v>
      </c>
      <c r="L351" s="11">
        <f t="shared" si="5"/>
        <v>0.03246705259268383</v>
      </c>
    </row>
    <row r="352" spans="1:12" ht="15">
      <c r="A352" s="11">
        <v>347</v>
      </c>
      <c r="B352" s="11" t="s">
        <v>122</v>
      </c>
      <c r="C352" s="11">
        <v>270</v>
      </c>
      <c r="D352" s="11" t="s">
        <v>102</v>
      </c>
      <c r="E352" s="11">
        <v>1867</v>
      </c>
      <c r="F352" s="11" t="s">
        <v>41</v>
      </c>
      <c r="G352" s="11" t="s">
        <v>42</v>
      </c>
      <c r="H352" s="11">
        <v>111128</v>
      </c>
      <c r="I352" s="11">
        <v>4032</v>
      </c>
      <c r="J352" s="11">
        <v>0</v>
      </c>
      <c r="K352" s="11">
        <v>0</v>
      </c>
      <c r="L352" s="11">
        <f t="shared" si="5"/>
        <v>0.03628248506227053</v>
      </c>
    </row>
    <row r="353" spans="1:12" ht="15">
      <c r="A353" s="11">
        <v>348</v>
      </c>
      <c r="B353" s="11" t="s">
        <v>128</v>
      </c>
      <c r="C353" s="11">
        <v>334</v>
      </c>
      <c r="D353" s="11" t="s">
        <v>102</v>
      </c>
      <c r="E353" s="11">
        <v>1868</v>
      </c>
      <c r="F353" s="11" t="s">
        <v>41</v>
      </c>
      <c r="G353" s="11" t="s">
        <v>43</v>
      </c>
      <c r="H353" s="11">
        <v>214974</v>
      </c>
      <c r="I353" s="11">
        <v>8128</v>
      </c>
      <c r="J353" s="11">
        <v>0</v>
      </c>
      <c r="K353" s="11">
        <v>0</v>
      </c>
      <c r="L353" s="11">
        <f t="shared" si="5"/>
        <v>0.03780922344097426</v>
      </c>
    </row>
    <row r="354" spans="1:12" ht="15">
      <c r="A354" s="11">
        <v>349</v>
      </c>
      <c r="B354" s="11" t="s">
        <v>128</v>
      </c>
      <c r="C354" s="11">
        <v>334</v>
      </c>
      <c r="D354" s="11" t="s">
        <v>102</v>
      </c>
      <c r="E354" s="11">
        <v>1869</v>
      </c>
      <c r="F354" s="11" t="s">
        <v>41</v>
      </c>
      <c r="G354" s="11" t="s">
        <v>42</v>
      </c>
      <c r="H354" s="11">
        <v>137922</v>
      </c>
      <c r="I354" s="11">
        <v>3899</v>
      </c>
      <c r="J354" s="11">
        <v>0</v>
      </c>
      <c r="K354" s="11">
        <v>0</v>
      </c>
      <c r="L354" s="11">
        <f t="shared" si="5"/>
        <v>0.02826960165890866</v>
      </c>
    </row>
    <row r="355" spans="1:12" ht="15">
      <c r="A355" s="11">
        <v>350</v>
      </c>
      <c r="B355" s="11" t="s">
        <v>128</v>
      </c>
      <c r="C355" s="11">
        <v>334</v>
      </c>
      <c r="D355" s="11" t="s">
        <v>102</v>
      </c>
      <c r="E355" s="11">
        <v>1870</v>
      </c>
      <c r="F355" s="11" t="s">
        <v>41</v>
      </c>
      <c r="G355" s="11" t="s">
        <v>42</v>
      </c>
      <c r="H355" s="11">
        <v>105866</v>
      </c>
      <c r="I355" s="11">
        <v>3760</v>
      </c>
      <c r="J355" s="11">
        <v>0</v>
      </c>
      <c r="K355" s="11">
        <v>0</v>
      </c>
      <c r="L355" s="11">
        <f t="shared" si="5"/>
        <v>0.035516596452118715</v>
      </c>
    </row>
    <row r="356" spans="1:12" ht="15">
      <c r="A356" s="11">
        <v>351</v>
      </c>
      <c r="B356" s="11" t="s">
        <v>129</v>
      </c>
      <c r="C356" s="11">
        <v>275</v>
      </c>
      <c r="D356" s="11" t="s">
        <v>102</v>
      </c>
      <c r="E356" s="11">
        <v>1871</v>
      </c>
      <c r="F356" s="11" t="s">
        <v>41</v>
      </c>
      <c r="G356" s="11" t="s">
        <v>43</v>
      </c>
      <c r="H356" s="11">
        <v>161220</v>
      </c>
      <c r="I356" s="11">
        <v>5345</v>
      </c>
      <c r="J356" s="11">
        <v>0</v>
      </c>
      <c r="K356" s="11">
        <v>0</v>
      </c>
      <c r="L356" s="11">
        <f t="shared" si="5"/>
        <v>0.03315345490633916</v>
      </c>
    </row>
    <row r="357" spans="1:12" ht="15">
      <c r="A357" s="11">
        <v>352</v>
      </c>
      <c r="B357" s="11" t="s">
        <v>129</v>
      </c>
      <c r="C357" s="11">
        <v>275</v>
      </c>
      <c r="D357" s="11" t="s">
        <v>102</v>
      </c>
      <c r="E357" s="11">
        <v>1872</v>
      </c>
      <c r="F357" s="11" t="s">
        <v>41</v>
      </c>
      <c r="G357" s="11" t="s">
        <v>42</v>
      </c>
      <c r="H357" s="11">
        <v>258325</v>
      </c>
      <c r="I357" s="11">
        <v>8809</v>
      </c>
      <c r="J357" s="11">
        <v>0</v>
      </c>
      <c r="K357" s="11">
        <v>0</v>
      </c>
      <c r="L357" s="11">
        <f t="shared" si="5"/>
        <v>0.03410045485338237</v>
      </c>
    </row>
    <row r="358" spans="1:12" ht="15">
      <c r="A358" s="11">
        <v>353</v>
      </c>
      <c r="B358" s="11" t="s">
        <v>129</v>
      </c>
      <c r="C358" s="11">
        <v>275</v>
      </c>
      <c r="D358" s="11" t="s">
        <v>102</v>
      </c>
      <c r="E358" s="11">
        <v>1873</v>
      </c>
      <c r="F358" s="11" t="s">
        <v>41</v>
      </c>
      <c r="G358" s="11" t="s">
        <v>42</v>
      </c>
      <c r="H358" s="11">
        <v>197019</v>
      </c>
      <c r="I358" s="11">
        <v>6485</v>
      </c>
      <c r="J358" s="11">
        <v>0</v>
      </c>
      <c r="K358" s="11">
        <v>0</v>
      </c>
      <c r="L358" s="11">
        <f t="shared" si="5"/>
        <v>0.032915607124185994</v>
      </c>
    </row>
    <row r="359" spans="1:12" ht="15">
      <c r="A359" s="11">
        <v>354</v>
      </c>
      <c r="B359" s="11" t="s">
        <v>129</v>
      </c>
      <c r="C359" s="11">
        <v>275</v>
      </c>
      <c r="D359" s="11" t="s">
        <v>102</v>
      </c>
      <c r="E359" s="11">
        <v>1874</v>
      </c>
      <c r="F359" s="11" t="s">
        <v>41</v>
      </c>
      <c r="G359" s="11" t="s">
        <v>42</v>
      </c>
      <c r="H359" s="11">
        <v>319857</v>
      </c>
      <c r="I359" s="11">
        <v>10715</v>
      </c>
      <c r="J359" s="11">
        <v>0</v>
      </c>
      <c r="K359" s="11">
        <v>0</v>
      </c>
      <c r="L359" s="11">
        <f t="shared" si="5"/>
        <v>0.033499345019805726</v>
      </c>
    </row>
    <row r="360" spans="1:12" ht="15">
      <c r="A360" s="11">
        <v>355</v>
      </c>
      <c r="B360" s="11" t="s">
        <v>129</v>
      </c>
      <c r="C360" s="11">
        <v>275</v>
      </c>
      <c r="D360" s="11" t="s">
        <v>102</v>
      </c>
      <c r="E360" s="11">
        <v>1875</v>
      </c>
      <c r="F360" s="11" t="s">
        <v>41</v>
      </c>
      <c r="G360" s="11" t="s">
        <v>42</v>
      </c>
      <c r="H360" s="11">
        <v>301692</v>
      </c>
      <c r="I360" s="11">
        <v>9946</v>
      </c>
      <c r="J360" s="11">
        <v>0</v>
      </c>
      <c r="K360" s="11">
        <v>0</v>
      </c>
      <c r="L360" s="11">
        <f t="shared" si="5"/>
        <v>0.032967397213051725</v>
      </c>
    </row>
    <row r="361" spans="1:12" ht="15">
      <c r="A361" s="11">
        <v>356</v>
      </c>
      <c r="B361" s="11" t="s">
        <v>130</v>
      </c>
      <c r="C361" s="11">
        <v>268</v>
      </c>
      <c r="D361" s="11" t="s">
        <v>102</v>
      </c>
      <c r="E361" s="11">
        <v>1876</v>
      </c>
      <c r="F361" s="11" t="s">
        <v>41</v>
      </c>
      <c r="G361" s="11" t="s">
        <v>42</v>
      </c>
      <c r="H361" s="11">
        <v>340017</v>
      </c>
      <c r="I361" s="11">
        <v>11994</v>
      </c>
      <c r="J361" s="11">
        <v>0</v>
      </c>
      <c r="K361" s="11">
        <v>0</v>
      </c>
      <c r="L361" s="11">
        <f t="shared" si="5"/>
        <v>0.03527470685289265</v>
      </c>
    </row>
    <row r="362" spans="1:12" ht="15">
      <c r="A362" s="11">
        <v>357</v>
      </c>
      <c r="B362" s="11" t="s">
        <v>130</v>
      </c>
      <c r="C362" s="11">
        <v>268</v>
      </c>
      <c r="D362" s="11" t="s">
        <v>102</v>
      </c>
      <c r="E362" s="11">
        <v>1877</v>
      </c>
      <c r="F362" s="11" t="s">
        <v>41</v>
      </c>
      <c r="G362" s="11" t="s">
        <v>42</v>
      </c>
      <c r="H362" s="11">
        <v>448145</v>
      </c>
      <c r="I362" s="11">
        <v>15427</v>
      </c>
      <c r="J362" s="11">
        <v>0</v>
      </c>
      <c r="K362" s="11">
        <v>0</v>
      </c>
      <c r="L362" s="11">
        <f t="shared" si="5"/>
        <v>0.03442412611989423</v>
      </c>
    </row>
    <row r="363" spans="1:12" ht="15">
      <c r="A363" s="11">
        <v>358</v>
      </c>
      <c r="B363" s="11" t="s">
        <v>130</v>
      </c>
      <c r="C363" s="11">
        <v>268</v>
      </c>
      <c r="D363" s="11" t="s">
        <v>102</v>
      </c>
      <c r="E363" s="11">
        <v>1878</v>
      </c>
      <c r="F363" s="11" t="s">
        <v>41</v>
      </c>
      <c r="G363" s="11" t="s">
        <v>42</v>
      </c>
      <c r="H363" s="11">
        <v>555415</v>
      </c>
      <c r="I363" s="11">
        <v>19088</v>
      </c>
      <c r="J363" s="11">
        <v>0</v>
      </c>
      <c r="K363" s="11">
        <v>0</v>
      </c>
      <c r="L363" s="11">
        <f t="shared" si="5"/>
        <v>0.034367094875003376</v>
      </c>
    </row>
    <row r="364" spans="1:12" ht="15">
      <c r="A364" s="11">
        <v>359</v>
      </c>
      <c r="B364" s="11" t="s">
        <v>131</v>
      </c>
      <c r="C364" s="11">
        <v>318</v>
      </c>
      <c r="D364" s="11" t="s">
        <v>102</v>
      </c>
      <c r="E364" s="11">
        <v>1879</v>
      </c>
      <c r="F364" s="11" t="s">
        <v>41</v>
      </c>
      <c r="G364" s="11" t="s">
        <v>42</v>
      </c>
      <c r="H364" s="11">
        <v>611597</v>
      </c>
      <c r="I364" s="11">
        <v>18539</v>
      </c>
      <c r="J364" s="11">
        <v>0</v>
      </c>
      <c r="K364" s="11">
        <v>0</v>
      </c>
      <c r="L364" s="11">
        <f t="shared" si="5"/>
        <v>0.03031244430564571</v>
      </c>
    </row>
    <row r="365" spans="1:12" ht="15">
      <c r="A365" s="11">
        <v>360</v>
      </c>
      <c r="B365" s="11" t="s">
        <v>131</v>
      </c>
      <c r="C365" s="11">
        <v>318</v>
      </c>
      <c r="D365" s="11" t="s">
        <v>102</v>
      </c>
      <c r="E365" s="11">
        <v>1880</v>
      </c>
      <c r="F365" s="11" t="s">
        <v>41</v>
      </c>
      <c r="G365" s="11" t="s">
        <v>42</v>
      </c>
      <c r="H365" s="11">
        <v>573642</v>
      </c>
      <c r="I365" s="11">
        <v>17823</v>
      </c>
      <c r="J365" s="11">
        <v>0</v>
      </c>
      <c r="K365" s="11">
        <v>0</v>
      </c>
      <c r="L365" s="11">
        <f t="shared" si="5"/>
        <v>0.031069900739485602</v>
      </c>
    </row>
    <row r="366" spans="1:12" ht="15">
      <c r="A366" s="11">
        <v>361</v>
      </c>
      <c r="B366" s="11" t="s">
        <v>131</v>
      </c>
      <c r="C366" s="11">
        <v>318</v>
      </c>
      <c r="D366" s="11" t="s">
        <v>102</v>
      </c>
      <c r="E366" s="11">
        <v>1881</v>
      </c>
      <c r="F366" s="11" t="s">
        <v>41</v>
      </c>
      <c r="G366" s="11" t="s">
        <v>42</v>
      </c>
      <c r="H366" s="11">
        <v>632709</v>
      </c>
      <c r="I366" s="11">
        <v>17463</v>
      </c>
      <c r="J366" s="11">
        <v>0</v>
      </c>
      <c r="K366" s="11">
        <v>0</v>
      </c>
      <c r="L366" s="11">
        <f t="shared" si="5"/>
        <v>0.02760036604505389</v>
      </c>
    </row>
    <row r="367" spans="1:12" ht="15">
      <c r="A367" s="11">
        <v>362</v>
      </c>
      <c r="B367" s="11" t="s">
        <v>132</v>
      </c>
      <c r="C367" s="11">
        <v>295</v>
      </c>
      <c r="D367" s="11" t="s">
        <v>102</v>
      </c>
      <c r="E367" s="11">
        <v>1882</v>
      </c>
      <c r="F367" s="11" t="s">
        <v>41</v>
      </c>
      <c r="G367" s="11" t="s">
        <v>42</v>
      </c>
      <c r="H367" s="11">
        <v>603060</v>
      </c>
      <c r="I367" s="11">
        <v>16912</v>
      </c>
      <c r="J367" s="11">
        <v>0</v>
      </c>
      <c r="K367" s="11">
        <v>0</v>
      </c>
      <c r="L367" s="11">
        <f t="shared" si="5"/>
        <v>0.028043644081849235</v>
      </c>
    </row>
    <row r="368" spans="1:12" ht="15">
      <c r="A368" s="11">
        <v>363</v>
      </c>
      <c r="B368" s="11" t="s">
        <v>132</v>
      </c>
      <c r="C368" s="11">
        <v>295</v>
      </c>
      <c r="D368" s="11" t="s">
        <v>102</v>
      </c>
      <c r="E368" s="11">
        <v>1883</v>
      </c>
      <c r="F368" s="11" t="s">
        <v>41</v>
      </c>
      <c r="G368" s="11" t="s">
        <v>42</v>
      </c>
      <c r="H368" s="11">
        <v>396528</v>
      </c>
      <c r="I368" s="11">
        <v>11745</v>
      </c>
      <c r="J368" s="11">
        <v>0</v>
      </c>
      <c r="K368" s="11">
        <v>0</v>
      </c>
      <c r="L368" s="11">
        <f t="shared" si="5"/>
        <v>0.029619598111608764</v>
      </c>
    </row>
    <row r="369" spans="1:12" ht="15">
      <c r="A369" s="11">
        <v>364</v>
      </c>
      <c r="B369" s="11" t="s">
        <v>132</v>
      </c>
      <c r="C369" s="11">
        <v>295</v>
      </c>
      <c r="D369" s="11" t="s">
        <v>102</v>
      </c>
      <c r="E369" s="11">
        <v>1884</v>
      </c>
      <c r="F369" s="11" t="s">
        <v>41</v>
      </c>
      <c r="G369" s="11" t="s">
        <v>42</v>
      </c>
      <c r="H369" s="11">
        <v>409340</v>
      </c>
      <c r="I369" s="11">
        <v>12526</v>
      </c>
      <c r="J369" s="11">
        <v>0</v>
      </c>
      <c r="K369" s="11">
        <v>0</v>
      </c>
      <c r="L369" s="11">
        <f t="shared" si="5"/>
        <v>0.0306004788195632</v>
      </c>
    </row>
    <row r="370" spans="1:12" ht="15">
      <c r="A370" s="11">
        <v>365</v>
      </c>
      <c r="B370" s="11" t="s">
        <v>133</v>
      </c>
      <c r="C370" s="11">
        <v>311</v>
      </c>
      <c r="D370" s="11" t="s">
        <v>102</v>
      </c>
      <c r="E370" s="11">
        <v>1885</v>
      </c>
      <c r="F370" s="11" t="s">
        <v>41</v>
      </c>
      <c r="G370" s="11" t="s">
        <v>42</v>
      </c>
      <c r="H370" s="11">
        <v>635699</v>
      </c>
      <c r="I370" s="11">
        <v>18127</v>
      </c>
      <c r="J370" s="11">
        <v>0</v>
      </c>
      <c r="K370" s="11">
        <v>0</v>
      </c>
      <c r="L370" s="11">
        <f t="shared" si="5"/>
        <v>0.02851506766567196</v>
      </c>
    </row>
    <row r="371" spans="1:12" ht="15">
      <c r="A371" s="11">
        <v>366</v>
      </c>
      <c r="B371" s="11" t="s">
        <v>133</v>
      </c>
      <c r="C371" s="11">
        <v>311</v>
      </c>
      <c r="D371" s="11" t="s">
        <v>102</v>
      </c>
      <c r="E371" s="11">
        <v>1886</v>
      </c>
      <c r="F371" s="11" t="s">
        <v>41</v>
      </c>
      <c r="G371" s="11" t="s">
        <v>42</v>
      </c>
      <c r="H371" s="11">
        <v>611414</v>
      </c>
      <c r="I371" s="11">
        <v>14813</v>
      </c>
      <c r="J371" s="11">
        <v>0</v>
      </c>
      <c r="K371" s="11">
        <v>0</v>
      </c>
      <c r="L371" s="11">
        <f t="shared" si="5"/>
        <v>0.0242274465419503</v>
      </c>
    </row>
    <row r="372" spans="1:12" ht="15">
      <c r="A372" s="11">
        <v>367</v>
      </c>
      <c r="B372" s="11" t="s">
        <v>133</v>
      </c>
      <c r="C372" s="11">
        <v>311</v>
      </c>
      <c r="D372" s="11" t="s">
        <v>102</v>
      </c>
      <c r="E372" s="11">
        <v>1887</v>
      </c>
      <c r="F372" s="11" t="s">
        <v>41</v>
      </c>
      <c r="G372" s="11" t="s">
        <v>42</v>
      </c>
      <c r="H372" s="11">
        <v>620379</v>
      </c>
      <c r="I372" s="11">
        <v>12822</v>
      </c>
      <c r="J372" s="11">
        <v>0</v>
      </c>
      <c r="K372" s="11">
        <v>0</v>
      </c>
      <c r="L372" s="11">
        <f t="shared" si="5"/>
        <v>0.020668011006175258</v>
      </c>
    </row>
    <row r="373" spans="1:12" ht="15">
      <c r="A373" s="11">
        <v>368</v>
      </c>
      <c r="B373" s="11" t="s">
        <v>134</v>
      </c>
      <c r="C373" s="11">
        <v>317</v>
      </c>
      <c r="D373" s="11" t="s">
        <v>102</v>
      </c>
      <c r="E373" s="11">
        <v>1888</v>
      </c>
      <c r="F373" s="11" t="s">
        <v>41</v>
      </c>
      <c r="G373" s="11" t="s">
        <v>42</v>
      </c>
      <c r="H373" s="11">
        <v>1192644</v>
      </c>
      <c r="I373" s="11">
        <v>23375</v>
      </c>
      <c r="J373" s="11">
        <v>0</v>
      </c>
      <c r="K373" s="11">
        <v>0</v>
      </c>
      <c r="L373" s="11">
        <f t="shared" si="5"/>
        <v>0.019599310439661795</v>
      </c>
    </row>
    <row r="374" spans="1:12" ht="15">
      <c r="A374" s="11">
        <v>369</v>
      </c>
      <c r="B374" s="11" t="s">
        <v>134</v>
      </c>
      <c r="C374" s="11">
        <v>317</v>
      </c>
      <c r="D374" s="11" t="s">
        <v>102</v>
      </c>
      <c r="E374" s="11">
        <v>1889</v>
      </c>
      <c r="F374" s="11" t="s">
        <v>41</v>
      </c>
      <c r="G374" s="11" t="s">
        <v>42</v>
      </c>
      <c r="H374" s="11">
        <v>1885844</v>
      </c>
      <c r="I374" s="11">
        <v>36590</v>
      </c>
      <c r="J374" s="11">
        <v>0</v>
      </c>
      <c r="K374" s="11">
        <v>0</v>
      </c>
      <c r="L374" s="11">
        <f t="shared" si="5"/>
        <v>0.019402453225187237</v>
      </c>
    </row>
    <row r="375" spans="1:12" ht="15">
      <c r="A375" s="11">
        <v>370</v>
      </c>
      <c r="B375" s="11" t="s">
        <v>134</v>
      </c>
      <c r="C375" s="11">
        <v>317</v>
      </c>
      <c r="D375" s="11" t="s">
        <v>102</v>
      </c>
      <c r="E375" s="11">
        <v>1890</v>
      </c>
      <c r="F375" s="11" t="s">
        <v>41</v>
      </c>
      <c r="G375" s="11" t="s">
        <v>42</v>
      </c>
      <c r="H375" s="11">
        <v>1619447</v>
      </c>
      <c r="I375" s="11">
        <v>34215</v>
      </c>
      <c r="J375" s="11">
        <v>0</v>
      </c>
      <c r="K375" s="11">
        <v>0</v>
      </c>
      <c r="L375" s="11">
        <f t="shared" si="5"/>
        <v>0.021127582440178653</v>
      </c>
    </row>
    <row r="376" spans="1:12" ht="15">
      <c r="A376" s="11">
        <v>371</v>
      </c>
      <c r="B376" s="11" t="s">
        <v>135</v>
      </c>
      <c r="C376" s="11">
        <v>344</v>
      </c>
      <c r="D376" s="11" t="s">
        <v>102</v>
      </c>
      <c r="E376" s="11">
        <v>1891</v>
      </c>
      <c r="F376" s="11" t="s">
        <v>41</v>
      </c>
      <c r="G376" s="11" t="s">
        <v>42</v>
      </c>
      <c r="H376" s="11">
        <v>2815513</v>
      </c>
      <c r="I376" s="11">
        <v>60297</v>
      </c>
      <c r="J376" s="11">
        <v>0</v>
      </c>
      <c r="K376" s="11">
        <v>0</v>
      </c>
      <c r="L376" s="11">
        <f t="shared" si="5"/>
        <v>0.021415990620537003</v>
      </c>
    </row>
    <row r="377" spans="1:12" ht="15">
      <c r="A377" s="11">
        <v>372</v>
      </c>
      <c r="B377" s="11" t="s">
        <v>135</v>
      </c>
      <c r="C377" s="11">
        <v>344</v>
      </c>
      <c r="D377" s="11" t="s">
        <v>102</v>
      </c>
      <c r="E377" s="11">
        <v>1892</v>
      </c>
      <c r="F377" s="11" t="s">
        <v>41</v>
      </c>
      <c r="G377" s="11" t="s">
        <v>42</v>
      </c>
      <c r="H377" s="11">
        <v>1193561</v>
      </c>
      <c r="I377" s="11">
        <v>22639</v>
      </c>
      <c r="J377" s="11">
        <v>0</v>
      </c>
      <c r="K377" s="11">
        <v>0</v>
      </c>
      <c r="L377" s="11">
        <f t="shared" si="5"/>
        <v>0.018967610369306637</v>
      </c>
    </row>
    <row r="378" spans="1:12" ht="15">
      <c r="A378" s="11">
        <v>373</v>
      </c>
      <c r="B378" s="11" t="s">
        <v>135</v>
      </c>
      <c r="C378" s="11">
        <v>344</v>
      </c>
      <c r="D378" s="11" t="s">
        <v>102</v>
      </c>
      <c r="E378" s="11">
        <v>1893</v>
      </c>
      <c r="F378" s="11" t="s">
        <v>41</v>
      </c>
      <c r="G378" s="11" t="s">
        <v>42</v>
      </c>
      <c r="H378" s="11">
        <v>1086253</v>
      </c>
      <c r="I378" s="11">
        <v>20192</v>
      </c>
      <c r="J378" s="11">
        <v>0</v>
      </c>
      <c r="K378" s="11">
        <v>0</v>
      </c>
      <c r="L378" s="11">
        <f t="shared" si="5"/>
        <v>0.018588671331632688</v>
      </c>
    </row>
    <row r="379" spans="1:12" ht="15">
      <c r="A379" s="11">
        <v>374</v>
      </c>
      <c r="B379" s="11" t="s">
        <v>136</v>
      </c>
      <c r="C379" s="11">
        <v>410</v>
      </c>
      <c r="D379" s="11" t="s">
        <v>102</v>
      </c>
      <c r="E379" s="11">
        <v>1894</v>
      </c>
      <c r="F379" s="11" t="s">
        <v>41</v>
      </c>
      <c r="G379" s="11" t="s">
        <v>42</v>
      </c>
      <c r="H379" s="11">
        <v>1323336</v>
      </c>
      <c r="I379" s="11">
        <v>23275</v>
      </c>
      <c r="J379" s="11">
        <v>0</v>
      </c>
      <c r="K379" s="11">
        <v>0</v>
      </c>
      <c r="L379" s="11">
        <f t="shared" si="5"/>
        <v>0.017588125767000973</v>
      </c>
    </row>
    <row r="380" spans="1:12" ht="15">
      <c r="A380" s="11">
        <v>375</v>
      </c>
      <c r="B380" s="11" t="s">
        <v>136</v>
      </c>
      <c r="C380" s="11">
        <v>410</v>
      </c>
      <c r="D380" s="11" t="s">
        <v>102</v>
      </c>
      <c r="E380" s="11">
        <v>1896</v>
      </c>
      <c r="F380" s="11" t="s">
        <v>41</v>
      </c>
      <c r="G380" s="11" t="s">
        <v>42</v>
      </c>
      <c r="H380" s="11">
        <v>2457426</v>
      </c>
      <c r="I380" s="11">
        <v>41310</v>
      </c>
      <c r="J380" s="11">
        <v>0</v>
      </c>
      <c r="K380" s="11">
        <v>0</v>
      </c>
      <c r="L380" s="11">
        <f t="shared" si="5"/>
        <v>0.01681027221165561</v>
      </c>
    </row>
    <row r="381" spans="1:12" ht="15">
      <c r="A381" s="11">
        <v>376</v>
      </c>
      <c r="B381" s="11" t="s">
        <v>136</v>
      </c>
      <c r="C381" s="11">
        <v>410</v>
      </c>
      <c r="D381" s="11" t="s">
        <v>102</v>
      </c>
      <c r="E381" s="11">
        <v>1897</v>
      </c>
      <c r="F381" s="11" t="s">
        <v>41</v>
      </c>
      <c r="G381" s="11" t="s">
        <v>42</v>
      </c>
      <c r="H381" s="11">
        <v>2650490</v>
      </c>
      <c r="I381" s="11">
        <v>35977</v>
      </c>
      <c r="J381" s="11">
        <v>0</v>
      </c>
      <c r="K381" s="11">
        <v>0</v>
      </c>
      <c r="L381" s="11">
        <f t="shared" si="5"/>
        <v>0.013573716558070395</v>
      </c>
    </row>
    <row r="382" spans="1:12" ht="15">
      <c r="A382" s="11">
        <v>377</v>
      </c>
      <c r="B382" s="11" t="s">
        <v>137</v>
      </c>
      <c r="C382" s="11">
        <v>411</v>
      </c>
      <c r="D382" s="11" t="s">
        <v>102</v>
      </c>
      <c r="E382" s="11">
        <v>1898</v>
      </c>
      <c r="F382" s="11" t="s">
        <v>41</v>
      </c>
      <c r="G382" s="11" t="s">
        <v>43</v>
      </c>
      <c r="H382" s="11">
        <v>2127520</v>
      </c>
      <c r="I382" s="11">
        <v>27142</v>
      </c>
      <c r="J382" s="11">
        <v>0</v>
      </c>
      <c r="K382" s="11">
        <v>0</v>
      </c>
      <c r="L382" s="11">
        <f t="shared" si="5"/>
        <v>0.012757576897044445</v>
      </c>
    </row>
    <row r="383" spans="1:12" ht="15">
      <c r="A383" s="11">
        <v>378</v>
      </c>
      <c r="B383" s="11" t="s">
        <v>45</v>
      </c>
      <c r="C383" s="11">
        <v>330</v>
      </c>
      <c r="D383" s="11" t="s">
        <v>102</v>
      </c>
      <c r="E383" s="11">
        <v>1899</v>
      </c>
      <c r="F383" s="11" t="s">
        <v>41</v>
      </c>
      <c r="G383" s="11" t="s">
        <v>43</v>
      </c>
      <c r="H383" s="11">
        <v>2627077</v>
      </c>
      <c r="I383" s="11">
        <v>33767</v>
      </c>
      <c r="J383" s="11">
        <v>0</v>
      </c>
      <c r="K383" s="11">
        <v>0</v>
      </c>
      <c r="L383" s="11">
        <f t="shared" si="5"/>
        <v>0.012853448909186903</v>
      </c>
    </row>
    <row r="384" spans="1:12" ht="15">
      <c r="A384" s="11">
        <v>379</v>
      </c>
      <c r="B384" s="11" t="s">
        <v>101</v>
      </c>
      <c r="C384" s="11">
        <v>428</v>
      </c>
      <c r="D384" s="11" t="s">
        <v>102</v>
      </c>
      <c r="E384" s="11">
        <v>1900</v>
      </c>
      <c r="F384" s="11" t="s">
        <v>41</v>
      </c>
      <c r="G384" s="11" t="s">
        <v>109</v>
      </c>
      <c r="H384" s="11">
        <v>1</v>
      </c>
      <c r="I384" s="11">
        <v>0</v>
      </c>
      <c r="J384" s="11">
        <v>0</v>
      </c>
      <c r="K384" s="11">
        <v>9</v>
      </c>
      <c r="L384" s="11">
        <f t="shared" si="5"/>
        <v>0.0375</v>
      </c>
    </row>
    <row r="385" spans="1:12" ht="15">
      <c r="A385" s="11">
        <v>380</v>
      </c>
      <c r="B385" s="11" t="s">
        <v>101</v>
      </c>
      <c r="C385" s="11">
        <v>428</v>
      </c>
      <c r="D385" s="11" t="s">
        <v>102</v>
      </c>
      <c r="E385" s="11">
        <v>1901</v>
      </c>
      <c r="F385" s="11" t="s">
        <v>41</v>
      </c>
      <c r="G385" s="11" t="s">
        <v>109</v>
      </c>
      <c r="H385" s="11">
        <v>1</v>
      </c>
      <c r="I385" s="11">
        <v>0</v>
      </c>
      <c r="J385" s="11">
        <v>0</v>
      </c>
      <c r="K385" s="11">
        <v>9</v>
      </c>
      <c r="L385" s="11">
        <f t="shared" si="5"/>
        <v>0.0375</v>
      </c>
    </row>
    <row r="386" spans="1:12" ht="15">
      <c r="A386" s="11">
        <v>381</v>
      </c>
      <c r="B386" s="11" t="s">
        <v>101</v>
      </c>
      <c r="C386" s="11">
        <v>428</v>
      </c>
      <c r="D386" s="11" t="s">
        <v>102</v>
      </c>
      <c r="E386" s="11">
        <v>1902</v>
      </c>
      <c r="F386" s="11" t="s">
        <v>41</v>
      </c>
      <c r="G386" s="11" t="s">
        <v>109</v>
      </c>
      <c r="H386" s="11">
        <v>1</v>
      </c>
      <c r="I386" s="11">
        <v>0</v>
      </c>
      <c r="J386" s="11">
        <v>0</v>
      </c>
      <c r="K386" s="11">
        <v>9</v>
      </c>
      <c r="L386" s="11">
        <f t="shared" si="5"/>
        <v>0.0375</v>
      </c>
    </row>
    <row r="387" spans="1:12" ht="15">
      <c r="A387" s="11">
        <v>382</v>
      </c>
      <c r="B387" s="11" t="s">
        <v>110</v>
      </c>
      <c r="C387" s="11">
        <v>345</v>
      </c>
      <c r="D387" s="11" t="s">
        <v>102</v>
      </c>
      <c r="E387" s="11">
        <v>1903</v>
      </c>
      <c r="F387" s="11" t="s">
        <v>41</v>
      </c>
      <c r="G387" s="11" t="s">
        <v>109</v>
      </c>
      <c r="H387" s="11">
        <v>1</v>
      </c>
      <c r="I387" s="11">
        <v>0</v>
      </c>
      <c r="J387" s="11">
        <v>0</v>
      </c>
      <c r="K387" s="11">
        <v>9</v>
      </c>
      <c r="L387" s="11">
        <f t="shared" si="5"/>
        <v>0.0375</v>
      </c>
    </row>
    <row r="388" spans="1:12" ht="15">
      <c r="A388" s="11">
        <v>383</v>
      </c>
      <c r="B388" s="11" t="s">
        <v>110</v>
      </c>
      <c r="C388" s="11">
        <v>345</v>
      </c>
      <c r="D388" s="11" t="s">
        <v>102</v>
      </c>
      <c r="E388" s="11">
        <v>1904</v>
      </c>
      <c r="F388" s="11" t="s">
        <v>41</v>
      </c>
      <c r="G388" s="11" t="s">
        <v>109</v>
      </c>
      <c r="H388" s="11">
        <v>1</v>
      </c>
      <c r="I388" s="11">
        <v>0</v>
      </c>
      <c r="J388" s="11">
        <v>0</v>
      </c>
      <c r="K388" s="11">
        <v>8</v>
      </c>
      <c r="L388" s="11">
        <f t="shared" si="5"/>
        <v>0.03333333333333333</v>
      </c>
    </row>
    <row r="389" spans="1:12" ht="15">
      <c r="A389" s="11">
        <v>384</v>
      </c>
      <c r="B389" s="11" t="s">
        <v>110</v>
      </c>
      <c r="C389" s="11">
        <v>345</v>
      </c>
      <c r="D389" s="11" t="s">
        <v>102</v>
      </c>
      <c r="E389" s="11">
        <v>1905</v>
      </c>
      <c r="F389" s="11" t="s">
        <v>41</v>
      </c>
      <c r="G389" s="11" t="s">
        <v>109</v>
      </c>
      <c r="H389" s="11">
        <v>1</v>
      </c>
      <c r="I389" s="11">
        <v>0</v>
      </c>
      <c r="J389" s="11">
        <v>0</v>
      </c>
      <c r="K389" s="11">
        <v>8</v>
      </c>
      <c r="L389" s="11">
        <f t="shared" si="5"/>
        <v>0.03333333333333333</v>
      </c>
    </row>
    <row r="390" spans="1:12" ht="15">
      <c r="A390" s="11">
        <v>385</v>
      </c>
      <c r="B390" s="11" t="s">
        <v>111</v>
      </c>
      <c r="C390" s="11">
        <v>280</v>
      </c>
      <c r="D390" s="11" t="s">
        <v>102</v>
      </c>
      <c r="E390" s="11">
        <v>1906</v>
      </c>
      <c r="F390" s="11" t="s">
        <v>41</v>
      </c>
      <c r="G390" s="11" t="s">
        <v>109</v>
      </c>
      <c r="H390" s="11">
        <v>1</v>
      </c>
      <c r="I390" s="11">
        <v>0</v>
      </c>
      <c r="J390" s="11">
        <v>0</v>
      </c>
      <c r="K390" s="11">
        <v>8</v>
      </c>
      <c r="L390" s="11">
        <f aca="true" t="shared" si="6" ref="L390:L453">(I390+J390/20+K390/240)/H390</f>
        <v>0.03333333333333333</v>
      </c>
    </row>
    <row r="391" spans="1:12" ht="15">
      <c r="A391" s="11">
        <v>386</v>
      </c>
      <c r="B391" s="11" t="s">
        <v>111</v>
      </c>
      <c r="C391" s="11">
        <v>280</v>
      </c>
      <c r="D391" s="11" t="s">
        <v>102</v>
      </c>
      <c r="E391" s="11">
        <v>1907</v>
      </c>
      <c r="F391" s="11" t="s">
        <v>41</v>
      </c>
      <c r="G391" s="11" t="s">
        <v>109</v>
      </c>
      <c r="H391" s="11">
        <v>1</v>
      </c>
      <c r="I391" s="11">
        <v>0</v>
      </c>
      <c r="J391" s="11">
        <v>0</v>
      </c>
      <c r="K391" s="11">
        <v>8</v>
      </c>
      <c r="L391" s="11">
        <f t="shared" si="6"/>
        <v>0.03333333333333333</v>
      </c>
    </row>
    <row r="392" spans="1:12" ht="15">
      <c r="A392" s="11">
        <v>387</v>
      </c>
      <c r="B392" s="11" t="s">
        <v>111</v>
      </c>
      <c r="C392" s="11">
        <v>280</v>
      </c>
      <c r="D392" s="11" t="s">
        <v>102</v>
      </c>
      <c r="E392" s="11">
        <v>1908</v>
      </c>
      <c r="F392" s="11" t="s">
        <v>41</v>
      </c>
      <c r="G392" s="11" t="s">
        <v>109</v>
      </c>
      <c r="H392" s="11">
        <v>1</v>
      </c>
      <c r="I392" s="11">
        <v>0</v>
      </c>
      <c r="J392" s="11">
        <v>0</v>
      </c>
      <c r="K392" s="11">
        <v>8</v>
      </c>
      <c r="L392" s="11">
        <f t="shared" si="6"/>
        <v>0.03333333333333333</v>
      </c>
    </row>
    <row r="393" spans="1:12" ht="15">
      <c r="A393" s="11">
        <v>388</v>
      </c>
      <c r="B393" s="11" t="s">
        <v>112</v>
      </c>
      <c r="C393" s="11">
        <v>283</v>
      </c>
      <c r="D393" s="11" t="s">
        <v>102</v>
      </c>
      <c r="E393" s="11">
        <v>1909</v>
      </c>
      <c r="F393" s="11" t="s">
        <v>41</v>
      </c>
      <c r="G393" s="11" t="s">
        <v>109</v>
      </c>
      <c r="H393" s="11">
        <v>1</v>
      </c>
      <c r="I393" s="11">
        <v>0</v>
      </c>
      <c r="J393" s="11">
        <v>0</v>
      </c>
      <c r="K393" s="11">
        <v>8</v>
      </c>
      <c r="L393" s="11">
        <f t="shared" si="6"/>
        <v>0.03333333333333333</v>
      </c>
    </row>
    <row r="394" spans="1:12" ht="15">
      <c r="A394" s="11">
        <v>389</v>
      </c>
      <c r="B394" s="11" t="s">
        <v>113</v>
      </c>
      <c r="C394" s="11">
        <v>300</v>
      </c>
      <c r="D394" s="11" t="s">
        <v>102</v>
      </c>
      <c r="E394" s="11">
        <v>1910</v>
      </c>
      <c r="F394" s="11" t="s">
        <v>41</v>
      </c>
      <c r="G394" s="11" t="s">
        <v>109</v>
      </c>
      <c r="H394" s="11">
        <v>1</v>
      </c>
      <c r="I394" s="11">
        <v>0</v>
      </c>
      <c r="J394" s="11">
        <v>0</v>
      </c>
      <c r="K394" s="11">
        <v>8</v>
      </c>
      <c r="L394" s="11">
        <f t="shared" si="6"/>
        <v>0.03333333333333333</v>
      </c>
    </row>
    <row r="395" spans="1:12" ht="15">
      <c r="A395" s="11">
        <v>390</v>
      </c>
      <c r="B395" s="11" t="s">
        <v>114</v>
      </c>
      <c r="C395" s="11">
        <v>309</v>
      </c>
      <c r="D395" s="11" t="s">
        <v>102</v>
      </c>
      <c r="E395" s="11">
        <v>1911</v>
      </c>
      <c r="F395" s="11" t="s">
        <v>41</v>
      </c>
      <c r="G395" s="11" t="s">
        <v>109</v>
      </c>
      <c r="H395" s="11">
        <v>1</v>
      </c>
      <c r="I395" s="11">
        <v>0</v>
      </c>
      <c r="J395" s="11">
        <v>0</v>
      </c>
      <c r="K395" s="11">
        <v>8</v>
      </c>
      <c r="L395" s="11">
        <f t="shared" si="6"/>
        <v>0.03333333333333333</v>
      </c>
    </row>
    <row r="396" spans="1:12" ht="15">
      <c r="A396" s="11">
        <v>391</v>
      </c>
      <c r="B396" s="11" t="s">
        <v>115</v>
      </c>
      <c r="C396" s="11">
        <v>340</v>
      </c>
      <c r="D396" s="11" t="s">
        <v>102</v>
      </c>
      <c r="E396" s="11">
        <v>1913</v>
      </c>
      <c r="F396" s="11" t="s">
        <v>41</v>
      </c>
      <c r="G396" s="11" t="s">
        <v>109</v>
      </c>
      <c r="H396" s="11">
        <v>1</v>
      </c>
      <c r="I396" s="11">
        <v>0</v>
      </c>
      <c r="J396" s="11">
        <v>0</v>
      </c>
      <c r="K396" s="11">
        <v>8</v>
      </c>
      <c r="L396" s="11">
        <f t="shared" si="6"/>
        <v>0.03333333333333333</v>
      </c>
    </row>
    <row r="397" spans="1:12" ht="15">
      <c r="A397" s="11">
        <v>392</v>
      </c>
      <c r="B397" s="11" t="s">
        <v>116</v>
      </c>
      <c r="C397" s="11">
        <v>398</v>
      </c>
      <c r="D397" s="11" t="s">
        <v>102</v>
      </c>
      <c r="E397" s="11">
        <v>1852</v>
      </c>
      <c r="F397" s="11" t="s">
        <v>46</v>
      </c>
      <c r="G397" s="11" t="s">
        <v>109</v>
      </c>
      <c r="H397" s="11">
        <v>1</v>
      </c>
      <c r="I397" s="11">
        <v>0</v>
      </c>
      <c r="J397" s="11">
        <v>1</v>
      </c>
      <c r="K397" s="11">
        <v>3</v>
      </c>
      <c r="L397" s="11">
        <f t="shared" si="6"/>
        <v>0.0625</v>
      </c>
    </row>
    <row r="398" spans="1:12" ht="15">
      <c r="A398" s="11">
        <v>393</v>
      </c>
      <c r="B398" s="11" t="s">
        <v>116</v>
      </c>
      <c r="C398" s="11">
        <v>398</v>
      </c>
      <c r="D398" s="11" t="s">
        <v>102</v>
      </c>
      <c r="E398" s="11">
        <v>1853</v>
      </c>
      <c r="F398" s="11" t="s">
        <v>46</v>
      </c>
      <c r="G398" s="11" t="s">
        <v>109</v>
      </c>
      <c r="H398" s="11">
        <v>1</v>
      </c>
      <c r="I398" s="11">
        <v>0</v>
      </c>
      <c r="J398" s="11">
        <v>0</v>
      </c>
      <c r="K398" s="11">
        <v>9</v>
      </c>
      <c r="L398" s="11">
        <f t="shared" si="6"/>
        <v>0.0375</v>
      </c>
    </row>
    <row r="399" spans="1:12" ht="15">
      <c r="A399" s="11">
        <v>394</v>
      </c>
      <c r="B399" s="11" t="s">
        <v>116</v>
      </c>
      <c r="C399" s="11">
        <v>398</v>
      </c>
      <c r="D399" s="11" t="s">
        <v>102</v>
      </c>
      <c r="E399" s="11">
        <v>1854</v>
      </c>
      <c r="F399" s="11" t="s">
        <v>46</v>
      </c>
      <c r="G399" s="11" t="s">
        <v>109</v>
      </c>
      <c r="H399" s="11">
        <v>1</v>
      </c>
      <c r="I399" s="11">
        <v>0</v>
      </c>
      <c r="J399" s="11">
        <v>1</v>
      </c>
      <c r="K399" s="11">
        <v>3</v>
      </c>
      <c r="L399" s="11">
        <f t="shared" si="6"/>
        <v>0.0625</v>
      </c>
    </row>
    <row r="400" spans="1:12" ht="15">
      <c r="A400" s="11">
        <v>395</v>
      </c>
      <c r="B400" s="11" t="s">
        <v>126</v>
      </c>
      <c r="C400" s="11">
        <v>369</v>
      </c>
      <c r="D400" s="11" t="s">
        <v>102</v>
      </c>
      <c r="E400" s="11">
        <v>1855</v>
      </c>
      <c r="F400" s="11" t="s">
        <v>46</v>
      </c>
      <c r="G400" s="11" t="s">
        <v>109</v>
      </c>
      <c r="H400" s="11">
        <v>1</v>
      </c>
      <c r="I400" s="11">
        <v>0</v>
      </c>
      <c r="J400" s="11">
        <v>1</v>
      </c>
      <c r="K400" s="11">
        <v>3</v>
      </c>
      <c r="L400" s="11">
        <f t="shared" si="6"/>
        <v>0.0625</v>
      </c>
    </row>
    <row r="401" spans="1:12" ht="15">
      <c r="A401" s="11">
        <v>396</v>
      </c>
      <c r="B401" s="11" t="s">
        <v>126</v>
      </c>
      <c r="C401" s="11">
        <v>369</v>
      </c>
      <c r="D401" s="11" t="s">
        <v>102</v>
      </c>
      <c r="E401" s="11">
        <v>1856</v>
      </c>
      <c r="F401" s="11" t="s">
        <v>46</v>
      </c>
      <c r="G401" s="11" t="s">
        <v>109</v>
      </c>
      <c r="H401" s="11">
        <v>1</v>
      </c>
      <c r="I401" s="11">
        <v>0</v>
      </c>
      <c r="J401" s="11">
        <v>1</v>
      </c>
      <c r="K401" s="11">
        <v>0</v>
      </c>
      <c r="L401" s="11">
        <f t="shared" si="6"/>
        <v>0.05</v>
      </c>
    </row>
    <row r="402" spans="1:12" ht="15">
      <c r="A402" s="11">
        <v>397</v>
      </c>
      <c r="B402" s="11" t="s">
        <v>126</v>
      </c>
      <c r="C402" s="11">
        <v>369</v>
      </c>
      <c r="D402" s="11" t="s">
        <v>102</v>
      </c>
      <c r="E402" s="11">
        <v>1857</v>
      </c>
      <c r="F402" s="11" t="s">
        <v>46</v>
      </c>
      <c r="G402" s="11" t="s">
        <v>109</v>
      </c>
      <c r="H402" s="11">
        <v>1</v>
      </c>
      <c r="I402" s="11">
        <v>0</v>
      </c>
      <c r="J402" s="11">
        <v>1</v>
      </c>
      <c r="K402" s="11">
        <v>0</v>
      </c>
      <c r="L402" s="11">
        <f t="shared" si="6"/>
        <v>0.05</v>
      </c>
    </row>
    <row r="403" spans="1:12" ht="15">
      <c r="A403" s="11">
        <v>398</v>
      </c>
      <c r="B403" s="11" t="s">
        <v>127</v>
      </c>
      <c r="C403" s="11">
        <v>397</v>
      </c>
      <c r="D403" s="11" t="s">
        <v>102</v>
      </c>
      <c r="E403" s="11">
        <v>1859</v>
      </c>
      <c r="F403" s="11" t="s">
        <v>46</v>
      </c>
      <c r="G403" s="11" t="s">
        <v>109</v>
      </c>
      <c r="H403" s="11">
        <v>1</v>
      </c>
      <c r="I403" s="11">
        <v>0</v>
      </c>
      <c r="J403" s="11">
        <v>1</v>
      </c>
      <c r="K403" s="11">
        <v>0</v>
      </c>
      <c r="L403" s="11">
        <f t="shared" si="6"/>
        <v>0.05</v>
      </c>
    </row>
    <row r="404" spans="1:12" ht="15">
      <c r="A404" s="11">
        <v>399</v>
      </c>
      <c r="B404" s="11" t="s">
        <v>127</v>
      </c>
      <c r="C404" s="11">
        <v>397</v>
      </c>
      <c r="D404" s="11" t="s">
        <v>102</v>
      </c>
      <c r="E404" s="11">
        <v>1860</v>
      </c>
      <c r="F404" s="11" t="s">
        <v>46</v>
      </c>
      <c r="G404" s="11" t="s">
        <v>109</v>
      </c>
      <c r="H404" s="11">
        <v>1</v>
      </c>
      <c r="I404" s="11">
        <v>0</v>
      </c>
      <c r="J404" s="11">
        <v>1</v>
      </c>
      <c r="K404" s="11">
        <v>2</v>
      </c>
      <c r="L404" s="11">
        <f t="shared" si="6"/>
        <v>0.058333333333333334</v>
      </c>
    </row>
    <row r="405" spans="1:12" ht="15">
      <c r="A405" s="11">
        <v>400</v>
      </c>
      <c r="B405" s="11" t="s">
        <v>118</v>
      </c>
      <c r="C405" s="11">
        <v>470</v>
      </c>
      <c r="D405" s="11" t="s">
        <v>102</v>
      </c>
      <c r="E405" s="11">
        <v>1861</v>
      </c>
      <c r="F405" s="11" t="s">
        <v>46</v>
      </c>
      <c r="G405" s="11" t="s">
        <v>109</v>
      </c>
      <c r="H405" s="11">
        <v>1</v>
      </c>
      <c r="I405" s="11">
        <v>0</v>
      </c>
      <c r="J405" s="11">
        <v>1</v>
      </c>
      <c r="K405" s="11">
        <v>9</v>
      </c>
      <c r="L405" s="11">
        <f t="shared" si="6"/>
        <v>0.0875</v>
      </c>
    </row>
    <row r="406" spans="1:12" ht="15">
      <c r="A406" s="11">
        <v>401</v>
      </c>
      <c r="B406" s="11" t="s">
        <v>118</v>
      </c>
      <c r="C406" s="11">
        <v>470</v>
      </c>
      <c r="D406" s="11" t="s">
        <v>102</v>
      </c>
      <c r="E406" s="11">
        <v>1862</v>
      </c>
      <c r="F406" s="11" t="s">
        <v>46</v>
      </c>
      <c r="G406" s="11" t="s">
        <v>109</v>
      </c>
      <c r="H406" s="11">
        <v>1</v>
      </c>
      <c r="I406" s="11">
        <v>0</v>
      </c>
      <c r="J406" s="11">
        <v>1</v>
      </c>
      <c r="K406" s="11">
        <v>4</v>
      </c>
      <c r="L406" s="11">
        <f t="shared" si="6"/>
        <v>0.06666666666666667</v>
      </c>
    </row>
    <row r="407" spans="1:12" ht="15">
      <c r="A407" s="11">
        <v>402</v>
      </c>
      <c r="B407" s="11" t="s">
        <v>118</v>
      </c>
      <c r="C407" s="11">
        <v>470</v>
      </c>
      <c r="D407" s="11" t="s">
        <v>102</v>
      </c>
      <c r="E407" s="11">
        <v>1863</v>
      </c>
      <c r="F407" s="11" t="s">
        <v>46</v>
      </c>
      <c r="G407" s="11" t="s">
        <v>109</v>
      </c>
      <c r="H407" s="11">
        <v>1</v>
      </c>
      <c r="I407" s="11">
        <v>0</v>
      </c>
      <c r="J407" s="11">
        <v>1</v>
      </c>
      <c r="K407" s="11">
        <v>2</v>
      </c>
      <c r="L407" s="11">
        <f t="shared" si="6"/>
        <v>0.058333333333333334</v>
      </c>
    </row>
    <row r="408" spans="1:12" ht="15">
      <c r="A408" s="11">
        <v>403</v>
      </c>
      <c r="B408" s="11" t="s">
        <v>121</v>
      </c>
      <c r="C408" s="11">
        <v>556</v>
      </c>
      <c r="D408" s="11" t="s">
        <v>102</v>
      </c>
      <c r="E408" s="11">
        <v>1864</v>
      </c>
      <c r="F408" s="11" t="s">
        <v>46</v>
      </c>
      <c r="G408" s="11" t="s">
        <v>109</v>
      </c>
      <c r="H408" s="11">
        <v>1</v>
      </c>
      <c r="I408" s="11">
        <v>0</v>
      </c>
      <c r="J408" s="11">
        <v>1</v>
      </c>
      <c r="K408" s="11">
        <v>7</v>
      </c>
      <c r="L408" s="11">
        <f t="shared" si="6"/>
        <v>0.07916666666666666</v>
      </c>
    </row>
    <row r="409" spans="1:12" ht="15">
      <c r="A409" s="11">
        <v>404</v>
      </c>
      <c r="B409" s="11" t="s">
        <v>121</v>
      </c>
      <c r="C409" s="11">
        <v>556</v>
      </c>
      <c r="D409" s="11" t="s">
        <v>102</v>
      </c>
      <c r="E409" s="11">
        <v>1865</v>
      </c>
      <c r="F409" s="11" t="s">
        <v>46</v>
      </c>
      <c r="G409" s="11" t="s">
        <v>109</v>
      </c>
      <c r="H409" s="11">
        <v>1</v>
      </c>
      <c r="I409" s="11">
        <v>0</v>
      </c>
      <c r="J409" s="11">
        <v>1</v>
      </c>
      <c r="K409" s="11">
        <v>3</v>
      </c>
      <c r="L409" s="11">
        <f t="shared" si="6"/>
        <v>0.0625</v>
      </c>
    </row>
    <row r="410" spans="1:12" ht="15">
      <c r="A410" s="11">
        <v>405</v>
      </c>
      <c r="B410" s="11" t="s">
        <v>122</v>
      </c>
      <c r="C410" s="11">
        <v>275</v>
      </c>
      <c r="D410" s="11" t="s">
        <v>102</v>
      </c>
      <c r="E410" s="11">
        <v>1866</v>
      </c>
      <c r="F410" s="11" t="s">
        <v>46</v>
      </c>
      <c r="G410" s="11" t="s">
        <v>109</v>
      </c>
      <c r="H410" s="11">
        <v>1</v>
      </c>
      <c r="I410" s="11">
        <v>0</v>
      </c>
      <c r="J410" s="11">
        <v>1</v>
      </c>
      <c r="K410" s="11">
        <v>3</v>
      </c>
      <c r="L410" s="11">
        <f t="shared" si="6"/>
        <v>0.0625</v>
      </c>
    </row>
    <row r="411" spans="1:12" ht="15">
      <c r="A411" s="11">
        <v>406</v>
      </c>
      <c r="B411" s="11" t="s">
        <v>122</v>
      </c>
      <c r="C411" s="11">
        <v>275</v>
      </c>
      <c r="D411" s="11" t="s">
        <v>102</v>
      </c>
      <c r="E411" s="11">
        <v>1867</v>
      </c>
      <c r="F411" s="11" t="s">
        <v>46</v>
      </c>
      <c r="G411" s="11" t="s">
        <v>109</v>
      </c>
      <c r="H411" s="11">
        <v>1</v>
      </c>
      <c r="I411" s="11">
        <v>0</v>
      </c>
      <c r="J411" s="11">
        <v>1</v>
      </c>
      <c r="K411" s="11">
        <v>0.75</v>
      </c>
      <c r="L411" s="11">
        <f t="shared" si="6"/>
        <v>0.053125000000000006</v>
      </c>
    </row>
    <row r="412" spans="1:12" ht="15">
      <c r="A412" s="11">
        <v>407</v>
      </c>
      <c r="B412" s="11" t="s">
        <v>128</v>
      </c>
      <c r="C412" s="11">
        <v>340</v>
      </c>
      <c r="D412" s="11" t="s">
        <v>102</v>
      </c>
      <c r="E412" s="11">
        <v>1868</v>
      </c>
      <c r="F412" s="11" t="s">
        <v>46</v>
      </c>
      <c r="G412" s="11" t="s">
        <v>109</v>
      </c>
      <c r="H412" s="11">
        <v>1</v>
      </c>
      <c r="I412" s="11">
        <v>0</v>
      </c>
      <c r="J412" s="11">
        <v>1</v>
      </c>
      <c r="K412" s="11">
        <v>1</v>
      </c>
      <c r="L412" s="11">
        <f t="shared" si="6"/>
        <v>0.05416666666666667</v>
      </c>
    </row>
    <row r="413" spans="1:12" ht="15">
      <c r="A413" s="11">
        <v>408</v>
      </c>
      <c r="B413" s="11" t="s">
        <v>128</v>
      </c>
      <c r="C413" s="11">
        <v>340</v>
      </c>
      <c r="D413" s="11" t="s">
        <v>102</v>
      </c>
      <c r="E413" s="11">
        <v>1869</v>
      </c>
      <c r="F413" s="11" t="s">
        <v>46</v>
      </c>
      <c r="G413" s="11" t="s">
        <v>109</v>
      </c>
      <c r="H413" s="11">
        <v>1</v>
      </c>
      <c r="I413" s="11">
        <v>0</v>
      </c>
      <c r="J413" s="11">
        <v>0</v>
      </c>
      <c r="K413" s="11">
        <v>11.25</v>
      </c>
      <c r="L413" s="11">
        <f t="shared" si="6"/>
        <v>0.046875</v>
      </c>
    </row>
    <row r="414" spans="1:12" ht="15">
      <c r="A414" s="11">
        <v>409</v>
      </c>
      <c r="B414" s="11" t="s">
        <v>128</v>
      </c>
      <c r="C414" s="11">
        <v>340</v>
      </c>
      <c r="D414" s="11" t="s">
        <v>102</v>
      </c>
      <c r="E414" s="11">
        <v>1870</v>
      </c>
      <c r="F414" s="11" t="s">
        <v>46</v>
      </c>
      <c r="G414" s="11" t="s">
        <v>109</v>
      </c>
      <c r="H414" s="11">
        <v>1</v>
      </c>
      <c r="I414" s="11">
        <v>0</v>
      </c>
      <c r="J414" s="11">
        <v>0</v>
      </c>
      <c r="K414" s="11">
        <v>11.75</v>
      </c>
      <c r="L414" s="11">
        <f t="shared" si="6"/>
        <v>0.04895833333333333</v>
      </c>
    </row>
    <row r="415" spans="1:12" ht="15">
      <c r="A415" s="11">
        <v>410</v>
      </c>
      <c r="B415" s="11" t="s">
        <v>129</v>
      </c>
      <c r="C415" s="11">
        <v>285</v>
      </c>
      <c r="D415" s="11" t="s">
        <v>102</v>
      </c>
      <c r="E415" s="11">
        <v>1871</v>
      </c>
      <c r="F415" s="11" t="s">
        <v>46</v>
      </c>
      <c r="G415" s="11" t="s">
        <v>109</v>
      </c>
      <c r="H415" s="11">
        <v>1</v>
      </c>
      <c r="I415" s="11">
        <v>0</v>
      </c>
      <c r="J415" s="11">
        <v>0</v>
      </c>
      <c r="K415" s="11">
        <v>10.5</v>
      </c>
      <c r="L415" s="11">
        <f t="shared" si="6"/>
        <v>0.04375</v>
      </c>
    </row>
    <row r="416" spans="1:12" ht="15">
      <c r="A416" s="11">
        <v>411</v>
      </c>
      <c r="B416" s="11" t="s">
        <v>129</v>
      </c>
      <c r="C416" s="11">
        <v>285</v>
      </c>
      <c r="D416" s="11" t="s">
        <v>102</v>
      </c>
      <c r="E416" s="11">
        <v>1872</v>
      </c>
      <c r="F416" s="11" t="s">
        <v>46</v>
      </c>
      <c r="G416" s="11" t="s">
        <v>109</v>
      </c>
      <c r="H416" s="11">
        <v>1</v>
      </c>
      <c r="I416" s="11">
        <v>0</v>
      </c>
      <c r="J416" s="11">
        <v>1</v>
      </c>
      <c r="K416" s="11">
        <v>1.75</v>
      </c>
      <c r="L416" s="11">
        <f t="shared" si="6"/>
        <v>0.05729166666666667</v>
      </c>
    </row>
    <row r="417" spans="1:12" ht="15">
      <c r="A417" s="11">
        <v>412</v>
      </c>
      <c r="B417" s="11" t="s">
        <v>129</v>
      </c>
      <c r="C417" s="11">
        <v>285</v>
      </c>
      <c r="D417" s="11" t="s">
        <v>102</v>
      </c>
      <c r="E417" s="11">
        <v>1873</v>
      </c>
      <c r="F417" s="11" t="s">
        <v>46</v>
      </c>
      <c r="G417" s="11" t="s">
        <v>109</v>
      </c>
      <c r="H417" s="11">
        <v>1</v>
      </c>
      <c r="I417" s="11">
        <v>0</v>
      </c>
      <c r="J417" s="11">
        <v>1</v>
      </c>
      <c r="K417" s="11">
        <v>3.5</v>
      </c>
      <c r="L417" s="11">
        <f t="shared" si="6"/>
        <v>0.06458333333333334</v>
      </c>
    </row>
    <row r="418" spans="1:12" ht="15">
      <c r="A418" s="11">
        <v>413</v>
      </c>
      <c r="B418" s="11" t="s">
        <v>129</v>
      </c>
      <c r="C418" s="11">
        <v>285</v>
      </c>
      <c r="D418" s="11" t="s">
        <v>102</v>
      </c>
      <c r="E418" s="11">
        <v>1874</v>
      </c>
      <c r="F418" s="11" t="s">
        <v>46</v>
      </c>
      <c r="G418" s="11" t="s">
        <v>109</v>
      </c>
      <c r="H418" s="11">
        <v>1</v>
      </c>
      <c r="I418" s="11">
        <v>0</v>
      </c>
      <c r="J418" s="11">
        <v>1</v>
      </c>
      <c r="K418" s="11">
        <v>5.75</v>
      </c>
      <c r="L418" s="11">
        <f t="shared" si="6"/>
        <v>0.07395833333333333</v>
      </c>
    </row>
    <row r="419" spans="1:12" ht="15">
      <c r="A419" s="11">
        <v>414</v>
      </c>
      <c r="B419" s="11" t="s">
        <v>129</v>
      </c>
      <c r="C419" s="11">
        <v>285</v>
      </c>
      <c r="D419" s="11" t="s">
        <v>102</v>
      </c>
      <c r="E419" s="11">
        <v>1875</v>
      </c>
      <c r="F419" s="11" t="s">
        <v>46</v>
      </c>
      <c r="G419" s="11" t="s">
        <v>109</v>
      </c>
      <c r="H419" s="11">
        <v>1</v>
      </c>
      <c r="I419" s="11">
        <v>0</v>
      </c>
      <c r="J419" s="11">
        <v>1</v>
      </c>
      <c r="K419" s="11">
        <v>3.75</v>
      </c>
      <c r="L419" s="11">
        <f t="shared" si="6"/>
        <v>0.065625</v>
      </c>
    </row>
    <row r="420" spans="1:12" ht="15">
      <c r="A420" s="11">
        <v>415</v>
      </c>
      <c r="B420" s="11" t="s">
        <v>130</v>
      </c>
      <c r="C420" s="11">
        <v>272</v>
      </c>
      <c r="D420" s="11" t="s">
        <v>102</v>
      </c>
      <c r="E420" s="11">
        <v>1876</v>
      </c>
      <c r="F420" s="11" t="s">
        <v>46</v>
      </c>
      <c r="G420" s="11" t="s">
        <v>109</v>
      </c>
      <c r="H420" s="11">
        <v>1</v>
      </c>
      <c r="I420" s="11">
        <v>0</v>
      </c>
      <c r="J420" s="11">
        <v>1</v>
      </c>
      <c r="K420" s="15">
        <v>3.75</v>
      </c>
      <c r="L420" s="11">
        <f t="shared" si="6"/>
        <v>0.065625</v>
      </c>
    </row>
    <row r="421" spans="1:12" ht="15">
      <c r="A421" s="11">
        <v>416</v>
      </c>
      <c r="B421" s="11" t="s">
        <v>130</v>
      </c>
      <c r="C421" s="11">
        <v>272</v>
      </c>
      <c r="D421" s="11" t="s">
        <v>102</v>
      </c>
      <c r="E421" s="11">
        <v>1877</v>
      </c>
      <c r="F421" s="11" t="s">
        <v>46</v>
      </c>
      <c r="G421" s="11" t="s">
        <v>109</v>
      </c>
      <c r="H421" s="11">
        <v>1</v>
      </c>
      <c r="I421" s="11">
        <v>0</v>
      </c>
      <c r="J421" s="11">
        <v>1</v>
      </c>
      <c r="K421" s="15">
        <v>3.3636363636363638</v>
      </c>
      <c r="L421" s="11">
        <f t="shared" si="6"/>
        <v>0.06401515151515152</v>
      </c>
    </row>
    <row r="422" spans="1:12" ht="15">
      <c r="A422" s="11">
        <v>417</v>
      </c>
      <c r="B422" s="11" t="s">
        <v>130</v>
      </c>
      <c r="C422" s="11">
        <v>272</v>
      </c>
      <c r="D422" s="11" t="s">
        <v>102</v>
      </c>
      <c r="E422" s="11">
        <v>1878</v>
      </c>
      <c r="F422" s="11" t="s">
        <v>46</v>
      </c>
      <c r="G422" s="11" t="s">
        <v>109</v>
      </c>
      <c r="H422" s="11">
        <v>1</v>
      </c>
      <c r="I422" s="11">
        <v>0</v>
      </c>
      <c r="J422" s="11">
        <v>1</v>
      </c>
      <c r="K422" s="15">
        <v>5.142857142857143</v>
      </c>
      <c r="L422" s="11">
        <f t="shared" si="6"/>
        <v>0.07142857142857142</v>
      </c>
    </row>
    <row r="423" spans="1:12" ht="15">
      <c r="A423" s="11">
        <v>418</v>
      </c>
      <c r="B423" s="11" t="s">
        <v>131</v>
      </c>
      <c r="C423" s="11">
        <v>325</v>
      </c>
      <c r="D423" s="11" t="s">
        <v>102</v>
      </c>
      <c r="E423" s="11">
        <v>1879</v>
      </c>
      <c r="F423" s="11" t="s">
        <v>46</v>
      </c>
      <c r="G423" s="11" t="s">
        <v>109</v>
      </c>
      <c r="H423" s="11">
        <v>1</v>
      </c>
      <c r="I423" s="11">
        <v>0</v>
      </c>
      <c r="J423" s="11">
        <v>1</v>
      </c>
      <c r="K423" s="15">
        <v>6</v>
      </c>
      <c r="L423" s="11">
        <f t="shared" si="6"/>
        <v>0.07500000000000001</v>
      </c>
    </row>
    <row r="424" spans="1:12" ht="15">
      <c r="A424" s="11">
        <v>419</v>
      </c>
      <c r="B424" s="11" t="s">
        <v>131</v>
      </c>
      <c r="C424" s="11">
        <v>325</v>
      </c>
      <c r="D424" s="11" t="s">
        <v>102</v>
      </c>
      <c r="E424" s="11">
        <v>1880</v>
      </c>
      <c r="F424" s="11" t="s">
        <v>46</v>
      </c>
      <c r="G424" s="11" t="s">
        <v>109</v>
      </c>
      <c r="H424" s="11">
        <v>1</v>
      </c>
      <c r="I424" s="11">
        <v>0</v>
      </c>
      <c r="J424" s="11">
        <v>1</v>
      </c>
      <c r="K424" s="15">
        <v>9</v>
      </c>
      <c r="L424" s="11">
        <f t="shared" si="6"/>
        <v>0.0875</v>
      </c>
    </row>
    <row r="425" spans="1:12" ht="15">
      <c r="A425" s="11">
        <v>420</v>
      </c>
      <c r="B425" s="11" t="s">
        <v>131</v>
      </c>
      <c r="C425" s="11">
        <v>325</v>
      </c>
      <c r="D425" s="11" t="s">
        <v>102</v>
      </c>
      <c r="E425" s="11">
        <v>1881</v>
      </c>
      <c r="F425" s="11" t="s">
        <v>46</v>
      </c>
      <c r="G425" s="11" t="s">
        <v>109</v>
      </c>
      <c r="H425" s="11">
        <v>1</v>
      </c>
      <c r="I425" s="11">
        <v>0</v>
      </c>
      <c r="J425" s="11">
        <v>1</v>
      </c>
      <c r="K425" s="15">
        <v>10</v>
      </c>
      <c r="L425" s="11">
        <f t="shared" si="6"/>
        <v>0.09166666666666667</v>
      </c>
    </row>
    <row r="426" spans="1:12" ht="15">
      <c r="A426" s="11">
        <v>421</v>
      </c>
      <c r="B426" s="11" t="s">
        <v>132</v>
      </c>
      <c r="C426" s="11">
        <v>304</v>
      </c>
      <c r="D426" s="11" t="s">
        <v>102</v>
      </c>
      <c r="E426" s="11">
        <v>1882</v>
      </c>
      <c r="F426" s="11" t="s">
        <v>46</v>
      </c>
      <c r="G426" s="11" t="s">
        <v>109</v>
      </c>
      <c r="H426" s="11">
        <v>1</v>
      </c>
      <c r="I426" s="11">
        <v>0</v>
      </c>
      <c r="J426" s="11">
        <v>1</v>
      </c>
      <c r="K426" s="15">
        <v>6</v>
      </c>
      <c r="L426" s="11">
        <f t="shared" si="6"/>
        <v>0.07500000000000001</v>
      </c>
    </row>
    <row r="427" spans="1:12" ht="15">
      <c r="A427" s="11">
        <v>422</v>
      </c>
      <c r="B427" s="11" t="s">
        <v>132</v>
      </c>
      <c r="C427" s="11">
        <v>304</v>
      </c>
      <c r="D427" s="11" t="s">
        <v>102</v>
      </c>
      <c r="E427" s="11">
        <v>1883</v>
      </c>
      <c r="F427" s="11" t="s">
        <v>46</v>
      </c>
      <c r="G427" s="11" t="s">
        <v>109</v>
      </c>
      <c r="H427" s="11">
        <v>1</v>
      </c>
      <c r="I427" s="11">
        <v>0</v>
      </c>
      <c r="J427" s="11">
        <v>1</v>
      </c>
      <c r="K427" s="15">
        <v>6</v>
      </c>
      <c r="L427" s="11">
        <f t="shared" si="6"/>
        <v>0.07500000000000001</v>
      </c>
    </row>
    <row r="428" spans="1:12" ht="15">
      <c r="A428" s="11">
        <v>423</v>
      </c>
      <c r="B428" s="11" t="s">
        <v>132</v>
      </c>
      <c r="C428" s="11">
        <v>304</v>
      </c>
      <c r="D428" s="11" t="s">
        <v>102</v>
      </c>
      <c r="E428" s="11">
        <v>1884</v>
      </c>
      <c r="F428" s="11" t="s">
        <v>46</v>
      </c>
      <c r="G428" s="11" t="s">
        <v>109</v>
      </c>
      <c r="H428" s="11">
        <v>1</v>
      </c>
      <c r="I428" s="11">
        <v>0</v>
      </c>
      <c r="J428" s="11">
        <v>1</v>
      </c>
      <c r="K428" s="15">
        <v>6</v>
      </c>
      <c r="L428" s="11">
        <f t="shared" si="6"/>
        <v>0.07500000000000001</v>
      </c>
    </row>
    <row r="429" spans="1:12" ht="15">
      <c r="A429" s="11">
        <v>424</v>
      </c>
      <c r="B429" s="11" t="s">
        <v>133</v>
      </c>
      <c r="C429" s="11">
        <v>318</v>
      </c>
      <c r="D429" s="11" t="s">
        <v>102</v>
      </c>
      <c r="E429" s="11">
        <v>1885</v>
      </c>
      <c r="F429" s="11" t="s">
        <v>46</v>
      </c>
      <c r="G429" s="11" t="s">
        <v>109</v>
      </c>
      <c r="H429" s="11">
        <v>1</v>
      </c>
      <c r="I429" s="11">
        <v>0</v>
      </c>
      <c r="J429" s="11">
        <v>1</v>
      </c>
      <c r="K429" s="11">
        <v>6</v>
      </c>
      <c r="L429" s="11">
        <f t="shared" si="6"/>
        <v>0.07500000000000001</v>
      </c>
    </row>
    <row r="430" spans="1:12" ht="15">
      <c r="A430" s="11">
        <v>425</v>
      </c>
      <c r="B430" s="11" t="s">
        <v>133</v>
      </c>
      <c r="C430" s="11">
        <v>318</v>
      </c>
      <c r="D430" s="11" t="s">
        <v>102</v>
      </c>
      <c r="E430" s="11">
        <v>1886</v>
      </c>
      <c r="F430" s="11" t="s">
        <v>46</v>
      </c>
      <c r="G430" s="11" t="s">
        <v>109</v>
      </c>
      <c r="H430" s="11">
        <v>1</v>
      </c>
      <c r="I430" s="11">
        <v>0</v>
      </c>
      <c r="J430" s="11">
        <v>1</v>
      </c>
      <c r="K430" s="11">
        <v>5</v>
      </c>
      <c r="L430" s="11">
        <f t="shared" si="6"/>
        <v>0.07083333333333333</v>
      </c>
    </row>
    <row r="431" spans="1:12" ht="15">
      <c r="A431" s="11">
        <v>426</v>
      </c>
      <c r="B431" s="11" t="s">
        <v>133</v>
      </c>
      <c r="C431" s="11">
        <v>318</v>
      </c>
      <c r="D431" s="11" t="s">
        <v>102</v>
      </c>
      <c r="E431" s="11">
        <v>1887</v>
      </c>
      <c r="F431" s="11" t="s">
        <v>46</v>
      </c>
      <c r="G431" s="11" t="s">
        <v>109</v>
      </c>
      <c r="H431" s="11">
        <v>1</v>
      </c>
      <c r="I431" s="11">
        <v>0</v>
      </c>
      <c r="J431" s="11">
        <v>1</v>
      </c>
      <c r="K431" s="11">
        <v>5.5</v>
      </c>
      <c r="L431" s="11">
        <f t="shared" si="6"/>
        <v>0.07291666666666667</v>
      </c>
    </row>
    <row r="432" spans="1:12" ht="15">
      <c r="A432" s="11">
        <v>427</v>
      </c>
      <c r="B432" s="11" t="s">
        <v>134</v>
      </c>
      <c r="C432" s="11">
        <v>325</v>
      </c>
      <c r="D432" s="11" t="s">
        <v>102</v>
      </c>
      <c r="E432" s="11">
        <v>1888</v>
      </c>
      <c r="F432" s="11" t="s">
        <v>46</v>
      </c>
      <c r="G432" s="11" t="s">
        <v>109</v>
      </c>
      <c r="H432" s="11">
        <v>1</v>
      </c>
      <c r="I432" s="11">
        <v>0</v>
      </c>
      <c r="J432" s="11">
        <v>1</v>
      </c>
      <c r="K432" s="11">
        <v>5</v>
      </c>
      <c r="L432" s="11">
        <f t="shared" si="6"/>
        <v>0.07083333333333333</v>
      </c>
    </row>
    <row r="433" spans="1:12" ht="15">
      <c r="A433" s="11">
        <v>428</v>
      </c>
      <c r="B433" s="11" t="s">
        <v>134</v>
      </c>
      <c r="C433" s="11">
        <v>325</v>
      </c>
      <c r="D433" s="11" t="s">
        <v>102</v>
      </c>
      <c r="E433" s="11">
        <v>1889</v>
      </c>
      <c r="F433" s="11" t="s">
        <v>46</v>
      </c>
      <c r="G433" s="11" t="s">
        <v>109</v>
      </c>
      <c r="H433" s="11">
        <v>1</v>
      </c>
      <c r="I433" s="11">
        <v>0</v>
      </c>
      <c r="J433" s="11">
        <v>1</v>
      </c>
      <c r="K433" s="11">
        <v>4.5</v>
      </c>
      <c r="L433" s="11">
        <f t="shared" si="6"/>
        <v>0.06875</v>
      </c>
    </row>
    <row r="434" spans="1:12" ht="15">
      <c r="A434" s="11">
        <v>429</v>
      </c>
      <c r="B434" s="11" t="s">
        <v>134</v>
      </c>
      <c r="C434" s="11">
        <v>325</v>
      </c>
      <c r="D434" s="11" t="s">
        <v>102</v>
      </c>
      <c r="E434" s="11">
        <v>1890</v>
      </c>
      <c r="F434" s="11" t="s">
        <v>46</v>
      </c>
      <c r="G434" s="11" t="s">
        <v>109</v>
      </c>
      <c r="H434" s="11">
        <v>1</v>
      </c>
      <c r="I434" s="11">
        <v>0</v>
      </c>
      <c r="J434" s="11">
        <v>1</v>
      </c>
      <c r="K434" s="11">
        <v>5</v>
      </c>
      <c r="L434" s="11">
        <f t="shared" si="6"/>
        <v>0.07083333333333333</v>
      </c>
    </row>
    <row r="435" spans="1:12" ht="15">
      <c r="A435" s="11">
        <v>430</v>
      </c>
      <c r="B435" s="11" t="s">
        <v>135</v>
      </c>
      <c r="C435" s="11">
        <v>354</v>
      </c>
      <c r="D435" s="11" t="s">
        <v>102</v>
      </c>
      <c r="E435" s="11">
        <v>1891</v>
      </c>
      <c r="F435" s="11" t="s">
        <v>46</v>
      </c>
      <c r="G435" s="11" t="s">
        <v>109</v>
      </c>
      <c r="H435" s="11">
        <v>1</v>
      </c>
      <c r="I435" s="11">
        <v>0</v>
      </c>
      <c r="J435" s="11">
        <v>1</v>
      </c>
      <c r="K435" s="11">
        <v>4</v>
      </c>
      <c r="L435" s="11">
        <f t="shared" si="6"/>
        <v>0.06666666666666667</v>
      </c>
    </row>
    <row r="436" spans="1:12" ht="15">
      <c r="A436" s="11">
        <v>431</v>
      </c>
      <c r="B436" s="11" t="s">
        <v>135</v>
      </c>
      <c r="C436" s="11">
        <v>354</v>
      </c>
      <c r="D436" s="11" t="s">
        <v>102</v>
      </c>
      <c r="E436" s="11">
        <v>1892</v>
      </c>
      <c r="F436" s="11" t="s">
        <v>46</v>
      </c>
      <c r="G436" s="11" t="s">
        <v>109</v>
      </c>
      <c r="H436" s="11">
        <v>1</v>
      </c>
      <c r="I436" s="11">
        <v>0</v>
      </c>
      <c r="J436" s="11">
        <v>1</v>
      </c>
      <c r="K436" s="11">
        <v>4.5</v>
      </c>
      <c r="L436" s="11">
        <f t="shared" si="6"/>
        <v>0.06875</v>
      </c>
    </row>
    <row r="437" spans="1:12" ht="15">
      <c r="A437" s="11">
        <v>432</v>
      </c>
      <c r="B437" s="11" t="s">
        <v>135</v>
      </c>
      <c r="C437" s="11">
        <v>354</v>
      </c>
      <c r="D437" s="11" t="s">
        <v>102</v>
      </c>
      <c r="E437" s="11">
        <v>1893</v>
      </c>
      <c r="F437" s="11" t="s">
        <v>46</v>
      </c>
      <c r="G437" s="11" t="s">
        <v>109</v>
      </c>
      <c r="H437" s="11">
        <v>1</v>
      </c>
      <c r="I437" s="11">
        <v>0</v>
      </c>
      <c r="J437" s="11">
        <v>1</v>
      </c>
      <c r="K437" s="11">
        <v>4</v>
      </c>
      <c r="L437" s="11">
        <f t="shared" si="6"/>
        <v>0.06666666666666667</v>
      </c>
    </row>
    <row r="438" spans="1:12" ht="15">
      <c r="A438" s="11">
        <v>433</v>
      </c>
      <c r="B438" s="11" t="s">
        <v>136</v>
      </c>
      <c r="C438" s="11">
        <v>417</v>
      </c>
      <c r="D438" s="11" t="s">
        <v>102</v>
      </c>
      <c r="E438" s="11">
        <v>1894</v>
      </c>
      <c r="F438" s="11" t="s">
        <v>46</v>
      </c>
      <c r="G438" s="11" t="s">
        <v>109</v>
      </c>
      <c r="H438" s="11">
        <v>1</v>
      </c>
      <c r="I438" s="11">
        <v>0</v>
      </c>
      <c r="J438" s="11">
        <v>1</v>
      </c>
      <c r="K438" s="11">
        <v>4.5</v>
      </c>
      <c r="L438" s="11">
        <f t="shared" si="6"/>
        <v>0.06875</v>
      </c>
    </row>
    <row r="439" spans="1:12" ht="15">
      <c r="A439" s="11">
        <v>434</v>
      </c>
      <c r="B439" s="11" t="s">
        <v>136</v>
      </c>
      <c r="C439" s="11">
        <v>417</v>
      </c>
      <c r="D439" s="11" t="s">
        <v>102</v>
      </c>
      <c r="E439" s="11">
        <v>1895</v>
      </c>
      <c r="F439" s="11" t="s">
        <v>46</v>
      </c>
      <c r="G439" s="11" t="s">
        <v>109</v>
      </c>
      <c r="H439" s="11">
        <v>1</v>
      </c>
      <c r="I439" s="11">
        <v>0</v>
      </c>
      <c r="J439" s="11">
        <v>1</v>
      </c>
      <c r="K439" s="11">
        <v>4.5</v>
      </c>
      <c r="L439" s="11">
        <f t="shared" si="6"/>
        <v>0.06875</v>
      </c>
    </row>
    <row r="440" spans="1:12" ht="15">
      <c r="A440" s="11">
        <v>435</v>
      </c>
      <c r="B440" s="11" t="s">
        <v>136</v>
      </c>
      <c r="C440" s="11">
        <v>417</v>
      </c>
      <c r="D440" s="11" t="s">
        <v>102</v>
      </c>
      <c r="E440" s="11">
        <v>1896</v>
      </c>
      <c r="F440" s="11" t="s">
        <v>46</v>
      </c>
      <c r="G440" s="11" t="s">
        <v>109</v>
      </c>
      <c r="H440" s="11">
        <v>1</v>
      </c>
      <c r="I440" s="11">
        <v>0</v>
      </c>
      <c r="J440" s="11">
        <v>1</v>
      </c>
      <c r="K440" s="11">
        <v>6</v>
      </c>
      <c r="L440" s="11">
        <f t="shared" si="6"/>
        <v>0.07500000000000001</v>
      </c>
    </row>
    <row r="441" spans="1:12" ht="15">
      <c r="A441" s="11">
        <v>436</v>
      </c>
      <c r="B441" s="11" t="s">
        <v>136</v>
      </c>
      <c r="C441" s="11">
        <v>417</v>
      </c>
      <c r="D441" s="11" t="s">
        <v>102</v>
      </c>
      <c r="E441" s="11">
        <v>1897</v>
      </c>
      <c r="F441" s="11" t="s">
        <v>46</v>
      </c>
      <c r="G441" s="11" t="s">
        <v>109</v>
      </c>
      <c r="H441" s="11">
        <v>1</v>
      </c>
      <c r="I441" s="11">
        <v>0</v>
      </c>
      <c r="J441" s="11">
        <v>1</v>
      </c>
      <c r="K441" s="11">
        <v>5</v>
      </c>
      <c r="L441" s="11">
        <f t="shared" si="6"/>
        <v>0.07083333333333333</v>
      </c>
    </row>
    <row r="442" spans="1:12" ht="15">
      <c r="A442" s="11">
        <v>437</v>
      </c>
      <c r="B442" s="11" t="s">
        <v>137</v>
      </c>
      <c r="C442" s="11">
        <v>420</v>
      </c>
      <c r="D442" s="11" t="s">
        <v>102</v>
      </c>
      <c r="E442" s="11">
        <v>1898</v>
      </c>
      <c r="F442" s="11" t="s">
        <v>46</v>
      </c>
      <c r="G442" s="11" t="s">
        <v>109</v>
      </c>
      <c r="H442" s="11">
        <v>1</v>
      </c>
      <c r="I442" s="11">
        <v>0</v>
      </c>
      <c r="J442" s="11">
        <v>0</v>
      </c>
      <c r="K442" s="11">
        <v>4.25</v>
      </c>
      <c r="L442" s="11">
        <f t="shared" si="6"/>
        <v>0.017708333333333333</v>
      </c>
    </row>
    <row r="443" spans="1:12" ht="15">
      <c r="A443" s="11">
        <v>438</v>
      </c>
      <c r="B443" s="11" t="s">
        <v>138</v>
      </c>
      <c r="C443" s="11">
        <v>357</v>
      </c>
      <c r="D443" s="11" t="s">
        <v>102</v>
      </c>
      <c r="E443" s="11">
        <v>1900</v>
      </c>
      <c r="F443" s="11" t="s">
        <v>46</v>
      </c>
      <c r="G443" s="11" t="s">
        <v>109</v>
      </c>
      <c r="H443" s="11">
        <v>1</v>
      </c>
      <c r="I443" s="11">
        <v>0</v>
      </c>
      <c r="J443" s="11">
        <v>1</v>
      </c>
      <c r="K443" s="11">
        <v>4</v>
      </c>
      <c r="L443" s="11">
        <f t="shared" si="6"/>
        <v>0.06666666666666667</v>
      </c>
    </row>
    <row r="444" spans="1:12" ht="15">
      <c r="A444" s="11">
        <v>439</v>
      </c>
      <c r="B444" s="11" t="s">
        <v>139</v>
      </c>
      <c r="C444" s="11">
        <v>381</v>
      </c>
      <c r="D444" s="11" t="s">
        <v>102</v>
      </c>
      <c r="E444" s="11">
        <v>1901</v>
      </c>
      <c r="F444" s="11" t="s">
        <v>46</v>
      </c>
      <c r="G444" s="11" t="s">
        <v>109</v>
      </c>
      <c r="H444" s="11">
        <v>1</v>
      </c>
      <c r="I444" s="11">
        <v>0</v>
      </c>
      <c r="J444" s="11">
        <v>1</v>
      </c>
      <c r="K444" s="11">
        <v>3</v>
      </c>
      <c r="L444" s="11">
        <f t="shared" si="6"/>
        <v>0.0625</v>
      </c>
    </row>
    <row r="445" spans="1:12" ht="15">
      <c r="A445" s="11">
        <v>440</v>
      </c>
      <c r="B445" s="11" t="s">
        <v>101</v>
      </c>
      <c r="C445" s="11">
        <v>428</v>
      </c>
      <c r="D445" s="11" t="s">
        <v>102</v>
      </c>
      <c r="E445" s="11">
        <v>1902</v>
      </c>
      <c r="F445" s="11" t="s">
        <v>46</v>
      </c>
      <c r="G445" s="11" t="s">
        <v>109</v>
      </c>
      <c r="H445" s="11">
        <v>1</v>
      </c>
      <c r="I445" s="11">
        <v>0</v>
      </c>
      <c r="J445" s="11">
        <v>1</v>
      </c>
      <c r="K445" s="11">
        <v>4</v>
      </c>
      <c r="L445" s="11">
        <f t="shared" si="6"/>
        <v>0.06666666666666667</v>
      </c>
    </row>
    <row r="446" spans="1:12" ht="15">
      <c r="A446" s="11">
        <v>441</v>
      </c>
      <c r="B446" s="11" t="s">
        <v>110</v>
      </c>
      <c r="C446" s="11">
        <v>345</v>
      </c>
      <c r="D446" s="11" t="s">
        <v>102</v>
      </c>
      <c r="E446" s="11">
        <v>1903</v>
      </c>
      <c r="F446" s="11" t="s">
        <v>46</v>
      </c>
      <c r="G446" s="11" t="s">
        <v>109</v>
      </c>
      <c r="H446" s="11">
        <v>1</v>
      </c>
      <c r="I446" s="11">
        <v>0</v>
      </c>
      <c r="J446" s="11">
        <v>1</v>
      </c>
      <c r="K446" s="11">
        <v>4</v>
      </c>
      <c r="L446" s="11">
        <f t="shared" si="6"/>
        <v>0.06666666666666667</v>
      </c>
    </row>
    <row r="447" spans="1:12" ht="15">
      <c r="A447" s="11">
        <v>442</v>
      </c>
      <c r="B447" s="11" t="s">
        <v>110</v>
      </c>
      <c r="C447" s="11">
        <v>345</v>
      </c>
      <c r="D447" s="11" t="s">
        <v>102</v>
      </c>
      <c r="E447" s="11">
        <v>1904</v>
      </c>
      <c r="F447" s="11" t="s">
        <v>46</v>
      </c>
      <c r="G447" s="11" t="s">
        <v>109</v>
      </c>
      <c r="H447" s="11">
        <v>1</v>
      </c>
      <c r="I447" s="11">
        <v>0</v>
      </c>
      <c r="J447" s="11">
        <v>1</v>
      </c>
      <c r="K447" s="11">
        <v>4</v>
      </c>
      <c r="L447" s="11">
        <f t="shared" si="6"/>
        <v>0.06666666666666667</v>
      </c>
    </row>
    <row r="448" spans="1:12" ht="15">
      <c r="A448" s="11">
        <v>443</v>
      </c>
      <c r="B448" s="11" t="s">
        <v>110</v>
      </c>
      <c r="C448" s="11">
        <v>345</v>
      </c>
      <c r="D448" s="11" t="s">
        <v>102</v>
      </c>
      <c r="E448" s="11">
        <v>1905</v>
      </c>
      <c r="F448" s="11" t="s">
        <v>46</v>
      </c>
      <c r="G448" s="11" t="s">
        <v>109</v>
      </c>
      <c r="H448" s="11">
        <v>1</v>
      </c>
      <c r="I448" s="11">
        <v>0</v>
      </c>
      <c r="J448" s="11">
        <v>1</v>
      </c>
      <c r="K448" s="11">
        <v>3</v>
      </c>
      <c r="L448" s="11">
        <f t="shared" si="6"/>
        <v>0.0625</v>
      </c>
    </row>
    <row r="449" spans="1:12" ht="15">
      <c r="A449" s="11">
        <v>444</v>
      </c>
      <c r="B449" s="11" t="s">
        <v>111</v>
      </c>
      <c r="C449" s="11">
        <v>280</v>
      </c>
      <c r="D449" s="11" t="s">
        <v>102</v>
      </c>
      <c r="E449" s="11">
        <v>1906</v>
      </c>
      <c r="F449" s="11" t="s">
        <v>46</v>
      </c>
      <c r="G449" s="11" t="s">
        <v>109</v>
      </c>
      <c r="H449" s="11">
        <v>1</v>
      </c>
      <c r="I449" s="11">
        <v>0</v>
      </c>
      <c r="J449" s="11">
        <v>1</v>
      </c>
      <c r="K449" s="11">
        <v>3</v>
      </c>
      <c r="L449" s="11">
        <f t="shared" si="6"/>
        <v>0.0625</v>
      </c>
    </row>
    <row r="450" spans="1:12" ht="15">
      <c r="A450" s="11">
        <v>445</v>
      </c>
      <c r="B450" s="11" t="s">
        <v>111</v>
      </c>
      <c r="C450" s="11">
        <v>280</v>
      </c>
      <c r="D450" s="11" t="s">
        <v>102</v>
      </c>
      <c r="E450" s="11">
        <v>1907</v>
      </c>
      <c r="F450" s="11" t="s">
        <v>46</v>
      </c>
      <c r="G450" s="11" t="s">
        <v>109</v>
      </c>
      <c r="H450" s="11">
        <v>1</v>
      </c>
      <c r="I450" s="11">
        <v>0</v>
      </c>
      <c r="J450" s="11">
        <v>1</v>
      </c>
      <c r="K450" s="11">
        <v>3</v>
      </c>
      <c r="L450" s="11">
        <f t="shared" si="6"/>
        <v>0.0625</v>
      </c>
    </row>
    <row r="451" spans="1:12" ht="15">
      <c r="A451" s="11">
        <v>446</v>
      </c>
      <c r="B451" s="11" t="s">
        <v>111</v>
      </c>
      <c r="C451" s="11">
        <v>280</v>
      </c>
      <c r="D451" s="11" t="s">
        <v>102</v>
      </c>
      <c r="E451" s="11">
        <v>1908</v>
      </c>
      <c r="F451" s="11" t="s">
        <v>46</v>
      </c>
      <c r="G451" s="11" t="s">
        <v>109</v>
      </c>
      <c r="H451" s="11">
        <v>1</v>
      </c>
      <c r="I451" s="11">
        <v>0</v>
      </c>
      <c r="J451" s="11">
        <v>1</v>
      </c>
      <c r="K451" s="11">
        <v>3</v>
      </c>
      <c r="L451" s="11">
        <f t="shared" si="6"/>
        <v>0.0625</v>
      </c>
    </row>
    <row r="452" spans="1:12" ht="15">
      <c r="A452" s="11">
        <v>447</v>
      </c>
      <c r="B452" s="11" t="s">
        <v>112</v>
      </c>
      <c r="C452" s="11">
        <v>283</v>
      </c>
      <c r="D452" s="11" t="s">
        <v>102</v>
      </c>
      <c r="E452" s="11">
        <v>1909</v>
      </c>
      <c r="F452" s="11" t="s">
        <v>46</v>
      </c>
      <c r="G452" s="11" t="s">
        <v>109</v>
      </c>
      <c r="H452" s="11">
        <v>1</v>
      </c>
      <c r="I452" s="11">
        <v>0</v>
      </c>
      <c r="J452" s="11">
        <v>1</v>
      </c>
      <c r="K452" s="11">
        <v>3</v>
      </c>
      <c r="L452" s="11">
        <f t="shared" si="6"/>
        <v>0.0625</v>
      </c>
    </row>
    <row r="453" spans="1:12" ht="15">
      <c r="A453" s="11">
        <v>448</v>
      </c>
      <c r="B453" s="11" t="s">
        <v>113</v>
      </c>
      <c r="C453" s="11">
        <v>300</v>
      </c>
      <c r="D453" s="11" t="s">
        <v>102</v>
      </c>
      <c r="E453" s="11">
        <v>1910</v>
      </c>
      <c r="F453" s="11" t="s">
        <v>46</v>
      </c>
      <c r="G453" s="11" t="s">
        <v>109</v>
      </c>
      <c r="H453" s="11">
        <v>1</v>
      </c>
      <c r="I453" s="11">
        <v>0</v>
      </c>
      <c r="J453" s="11">
        <v>1</v>
      </c>
      <c r="K453" s="11">
        <v>3</v>
      </c>
      <c r="L453" s="11">
        <f t="shared" si="6"/>
        <v>0.0625</v>
      </c>
    </row>
    <row r="454" spans="1:12" ht="15">
      <c r="A454" s="11">
        <v>449</v>
      </c>
      <c r="B454" s="11" t="s">
        <v>114</v>
      </c>
      <c r="C454" s="11">
        <v>309</v>
      </c>
      <c r="D454" s="11" t="s">
        <v>102</v>
      </c>
      <c r="E454" s="11">
        <v>1911</v>
      </c>
      <c r="F454" s="11" t="s">
        <v>46</v>
      </c>
      <c r="G454" s="11" t="s">
        <v>109</v>
      </c>
      <c r="H454" s="11">
        <v>1</v>
      </c>
      <c r="I454" s="11">
        <v>0</v>
      </c>
      <c r="J454" s="11">
        <v>1</v>
      </c>
      <c r="K454" s="11">
        <v>3</v>
      </c>
      <c r="L454" s="11">
        <f aca="true" t="shared" si="7" ref="L454:L517">(I454+J454/20+K454/240)/H454</f>
        <v>0.0625</v>
      </c>
    </row>
    <row r="455" spans="1:12" ht="15">
      <c r="A455" s="11">
        <v>450</v>
      </c>
      <c r="B455" s="11" t="s">
        <v>115</v>
      </c>
      <c r="C455" s="11">
        <v>340</v>
      </c>
      <c r="D455" s="11" t="s">
        <v>102</v>
      </c>
      <c r="E455" s="11">
        <v>1913</v>
      </c>
      <c r="F455" s="11" t="s">
        <v>46</v>
      </c>
      <c r="G455" s="11" t="s">
        <v>109</v>
      </c>
      <c r="H455" s="11">
        <v>1</v>
      </c>
      <c r="I455" s="11">
        <v>0</v>
      </c>
      <c r="J455" s="11">
        <v>1</v>
      </c>
      <c r="K455" s="11">
        <v>3</v>
      </c>
      <c r="L455" s="11">
        <f t="shared" si="7"/>
        <v>0.0625</v>
      </c>
    </row>
    <row r="456" spans="1:13" ht="15">
      <c r="A456" s="11">
        <v>451</v>
      </c>
      <c r="B456" s="11" t="s">
        <v>135</v>
      </c>
      <c r="C456" s="11">
        <v>344</v>
      </c>
      <c r="D456" s="11" t="s">
        <v>102</v>
      </c>
      <c r="E456" s="11">
        <v>1891</v>
      </c>
      <c r="F456" s="11" t="s">
        <v>47</v>
      </c>
      <c r="G456" s="11" t="s">
        <v>48</v>
      </c>
      <c r="H456" s="11">
        <v>49296</v>
      </c>
      <c r="I456" s="11">
        <v>49275</v>
      </c>
      <c r="J456" s="11">
        <v>0</v>
      </c>
      <c r="K456" s="11">
        <v>0</v>
      </c>
      <c r="L456" s="11">
        <f t="shared" si="7"/>
        <v>0.9995740019474196</v>
      </c>
      <c r="M456" s="11">
        <f>L456/2240</f>
        <v>0.00044623839372652665</v>
      </c>
    </row>
    <row r="457" spans="1:13" ht="15">
      <c r="A457" s="11">
        <v>452</v>
      </c>
      <c r="B457" s="11" t="s">
        <v>135</v>
      </c>
      <c r="C457" s="11">
        <v>344</v>
      </c>
      <c r="D457" s="11" t="s">
        <v>102</v>
      </c>
      <c r="E457" s="11">
        <v>1892</v>
      </c>
      <c r="F457" s="11" t="s">
        <v>47</v>
      </c>
      <c r="G457" s="11" t="s">
        <v>48</v>
      </c>
      <c r="H457" s="11">
        <v>52312</v>
      </c>
      <c r="I457" s="11">
        <v>52012</v>
      </c>
      <c r="J457" s="11">
        <v>0</v>
      </c>
      <c r="K457" s="11">
        <v>0</v>
      </c>
      <c r="L457" s="11">
        <f t="shared" si="7"/>
        <v>0.9942651781617985</v>
      </c>
      <c r="M457" s="11">
        <f aca="true" t="shared" si="8" ref="M457:M469">L457/2240</f>
        <v>0.00044386838310794574</v>
      </c>
    </row>
    <row r="458" spans="1:13" ht="15">
      <c r="A458" s="11">
        <v>453</v>
      </c>
      <c r="B458" s="11" t="s">
        <v>135</v>
      </c>
      <c r="C458" s="11">
        <v>344</v>
      </c>
      <c r="D458" s="11" t="s">
        <v>102</v>
      </c>
      <c r="E458" s="11">
        <v>1893</v>
      </c>
      <c r="F458" s="11" t="s">
        <v>49</v>
      </c>
      <c r="G458" s="11" t="s">
        <v>48</v>
      </c>
      <c r="H458" s="11">
        <v>67649</v>
      </c>
      <c r="I458" s="11">
        <v>67191</v>
      </c>
      <c r="J458" s="11">
        <v>0</v>
      </c>
      <c r="K458" s="11">
        <v>0</v>
      </c>
      <c r="L458" s="11">
        <f t="shared" si="7"/>
        <v>0.993229759493858</v>
      </c>
      <c r="M458" s="11">
        <f t="shared" si="8"/>
        <v>0.0004434061426311866</v>
      </c>
    </row>
    <row r="459" spans="1:13" ht="15">
      <c r="A459" s="11">
        <v>454</v>
      </c>
      <c r="B459" s="11" t="s">
        <v>136</v>
      </c>
      <c r="C459" s="11">
        <v>410</v>
      </c>
      <c r="D459" s="11" t="s">
        <v>102</v>
      </c>
      <c r="E459" s="11">
        <v>1894</v>
      </c>
      <c r="F459" s="11" t="s">
        <v>49</v>
      </c>
      <c r="G459" s="11" t="s">
        <v>48</v>
      </c>
      <c r="H459" s="11">
        <v>63551</v>
      </c>
      <c r="I459" s="11">
        <v>62946</v>
      </c>
      <c r="J459" s="11">
        <v>0</v>
      </c>
      <c r="K459" s="11">
        <v>0</v>
      </c>
      <c r="L459" s="11">
        <f t="shared" si="7"/>
        <v>0.9904800868593728</v>
      </c>
      <c r="M459" s="11">
        <f t="shared" si="8"/>
        <v>0.00044217861020507716</v>
      </c>
    </row>
    <row r="460" spans="1:13" ht="15">
      <c r="A460" s="11">
        <v>455</v>
      </c>
      <c r="B460" s="11" t="s">
        <v>136</v>
      </c>
      <c r="C460" s="11">
        <v>410</v>
      </c>
      <c r="D460" s="11" t="s">
        <v>102</v>
      </c>
      <c r="E460" s="11">
        <v>1896</v>
      </c>
      <c r="F460" s="11" t="s">
        <v>49</v>
      </c>
      <c r="G460" s="11" t="s">
        <v>48</v>
      </c>
      <c r="H460" s="11">
        <v>89835</v>
      </c>
      <c r="I460" s="11">
        <v>88334</v>
      </c>
      <c r="J460" s="11">
        <v>0</v>
      </c>
      <c r="K460" s="11">
        <v>0</v>
      </c>
      <c r="L460" s="11">
        <f t="shared" si="7"/>
        <v>0.9832915901374742</v>
      </c>
      <c r="M460" s="11">
        <f t="shared" si="8"/>
        <v>0.000438969459882801</v>
      </c>
    </row>
    <row r="461" spans="1:13" ht="15">
      <c r="A461" s="11">
        <v>456</v>
      </c>
      <c r="B461" s="11" t="s">
        <v>136</v>
      </c>
      <c r="C461" s="11">
        <v>410</v>
      </c>
      <c r="D461" s="11" t="s">
        <v>102</v>
      </c>
      <c r="E461" s="11">
        <v>1897</v>
      </c>
      <c r="F461" s="11" t="s">
        <v>47</v>
      </c>
      <c r="G461" s="11" t="s">
        <v>48</v>
      </c>
      <c r="H461" s="11">
        <v>90014</v>
      </c>
      <c r="I461" s="11">
        <v>89863</v>
      </c>
      <c r="J461" s="11">
        <v>0</v>
      </c>
      <c r="K461" s="11">
        <v>0</v>
      </c>
      <c r="L461" s="11">
        <f t="shared" si="7"/>
        <v>0.9983224831692847</v>
      </c>
      <c r="M461" s="11">
        <f t="shared" si="8"/>
        <v>0.0004456796799862878</v>
      </c>
    </row>
    <row r="462" spans="1:13" ht="15">
      <c r="A462" s="11">
        <v>457</v>
      </c>
      <c r="B462" s="11" t="s">
        <v>137</v>
      </c>
      <c r="C462" s="11">
        <v>411</v>
      </c>
      <c r="D462" s="11" t="s">
        <v>102</v>
      </c>
      <c r="E462" s="11">
        <v>1898</v>
      </c>
      <c r="F462" s="11" t="s">
        <v>47</v>
      </c>
      <c r="G462" s="11" t="s">
        <v>48</v>
      </c>
      <c r="H462" s="11">
        <v>125664</v>
      </c>
      <c r="I462" s="11">
        <v>124521</v>
      </c>
      <c r="J462" s="11">
        <v>0</v>
      </c>
      <c r="K462" s="11">
        <v>0</v>
      </c>
      <c r="L462" s="11">
        <f t="shared" si="7"/>
        <v>0.9909043162719633</v>
      </c>
      <c r="M462" s="11">
        <f t="shared" si="8"/>
        <v>0.0004423679983356979</v>
      </c>
    </row>
    <row r="463" spans="1:13" ht="15">
      <c r="A463" s="11">
        <v>458</v>
      </c>
      <c r="B463" s="11" t="s">
        <v>45</v>
      </c>
      <c r="C463" s="11">
        <v>330</v>
      </c>
      <c r="D463" s="11" t="s">
        <v>102</v>
      </c>
      <c r="E463" s="11">
        <v>1899</v>
      </c>
      <c r="F463" s="11" t="s">
        <v>49</v>
      </c>
      <c r="G463" s="11" t="s">
        <v>48</v>
      </c>
      <c r="H463" s="11">
        <v>163610</v>
      </c>
      <c r="I463" s="11">
        <v>155043</v>
      </c>
      <c r="J463" s="11">
        <v>0</v>
      </c>
      <c r="K463" s="11">
        <v>0</v>
      </c>
      <c r="L463" s="11">
        <f t="shared" si="7"/>
        <v>0.9476376749587434</v>
      </c>
      <c r="M463" s="11">
        <f t="shared" si="8"/>
        <v>0.00042305253346372473</v>
      </c>
    </row>
    <row r="464" spans="1:13" ht="15">
      <c r="A464" s="11">
        <v>459</v>
      </c>
      <c r="B464" s="11" t="s">
        <v>138</v>
      </c>
      <c r="C464" s="11">
        <v>344</v>
      </c>
      <c r="D464" s="11" t="s">
        <v>102</v>
      </c>
      <c r="E464" s="11">
        <v>1900</v>
      </c>
      <c r="F464" s="11" t="s">
        <v>47</v>
      </c>
      <c r="G464" s="11" t="s">
        <v>48</v>
      </c>
      <c r="H464" s="11">
        <v>88609</v>
      </c>
      <c r="I464" s="11">
        <v>73374</v>
      </c>
      <c r="J464" s="11">
        <v>0</v>
      </c>
      <c r="K464" s="11">
        <v>0</v>
      </c>
      <c r="L464" s="11">
        <f t="shared" si="7"/>
        <v>0.8280648692570732</v>
      </c>
      <c r="M464" s="11">
        <f t="shared" si="8"/>
        <v>0.000369671816632622</v>
      </c>
    </row>
    <row r="465" spans="1:13" ht="15">
      <c r="A465" s="11">
        <v>460</v>
      </c>
      <c r="B465" s="11" t="s">
        <v>139</v>
      </c>
      <c r="C465" s="11">
        <v>374</v>
      </c>
      <c r="D465" s="11" t="s">
        <v>102</v>
      </c>
      <c r="E465" s="11">
        <v>1901</v>
      </c>
      <c r="F465" s="11" t="s">
        <v>49</v>
      </c>
      <c r="G465" s="11" t="s">
        <v>48</v>
      </c>
      <c r="H465" s="11">
        <v>55755</v>
      </c>
      <c r="I465" s="11">
        <v>60735</v>
      </c>
      <c r="J465" s="11">
        <v>0</v>
      </c>
      <c r="K465" s="11">
        <v>0</v>
      </c>
      <c r="L465" s="11">
        <f t="shared" si="7"/>
        <v>1.0893193435566317</v>
      </c>
      <c r="M465" s="11">
        <f t="shared" si="8"/>
        <v>0.0004863032783734963</v>
      </c>
    </row>
    <row r="466" spans="1:13" ht="15">
      <c r="A466" s="11">
        <v>461</v>
      </c>
      <c r="B466" s="11" t="s">
        <v>101</v>
      </c>
      <c r="C466" s="11">
        <v>408</v>
      </c>
      <c r="D466" s="11" t="s">
        <v>102</v>
      </c>
      <c r="E466" s="11">
        <v>1902</v>
      </c>
      <c r="F466" s="11" t="s">
        <v>47</v>
      </c>
      <c r="G466" s="11" t="s">
        <v>48</v>
      </c>
      <c r="H466" s="11">
        <v>11822</v>
      </c>
      <c r="I466" s="11">
        <v>13596</v>
      </c>
      <c r="J466" s="11">
        <v>0</v>
      </c>
      <c r="K466" s="11">
        <v>0</v>
      </c>
      <c r="L466" s="11">
        <f t="shared" si="7"/>
        <v>1.1500592116393165</v>
      </c>
      <c r="M466" s="11">
        <f t="shared" si="8"/>
        <v>0.0005134192909104091</v>
      </c>
    </row>
    <row r="467" spans="1:13" ht="15">
      <c r="A467" s="11">
        <v>462</v>
      </c>
      <c r="B467" s="11" t="s">
        <v>110</v>
      </c>
      <c r="C467" s="11">
        <v>335</v>
      </c>
      <c r="D467" s="11" t="s">
        <v>102</v>
      </c>
      <c r="E467" s="11">
        <v>1904</v>
      </c>
      <c r="F467" s="11" t="s">
        <v>49</v>
      </c>
      <c r="G467" s="11" t="s">
        <v>48</v>
      </c>
      <c r="H467" s="11">
        <v>12431</v>
      </c>
      <c r="I467" s="11">
        <v>12659</v>
      </c>
      <c r="J467" s="11">
        <v>0</v>
      </c>
      <c r="K467" s="11">
        <v>0</v>
      </c>
      <c r="L467" s="11">
        <f t="shared" si="7"/>
        <v>1.018341243665031</v>
      </c>
      <c r="M467" s="11">
        <f t="shared" si="8"/>
        <v>0.00045461662663617456</v>
      </c>
    </row>
    <row r="468" spans="1:13" ht="15">
      <c r="A468" s="11">
        <v>463</v>
      </c>
      <c r="B468" s="11" t="s">
        <v>110</v>
      </c>
      <c r="C468" s="11">
        <v>335</v>
      </c>
      <c r="D468" s="11" t="s">
        <v>102</v>
      </c>
      <c r="E468" s="11">
        <v>1905</v>
      </c>
      <c r="F468" s="11" t="s">
        <v>47</v>
      </c>
      <c r="G468" s="11" t="s">
        <v>48</v>
      </c>
      <c r="H468" s="11">
        <v>42617</v>
      </c>
      <c r="I468" s="11">
        <v>32100</v>
      </c>
      <c r="J468" s="11">
        <v>0</v>
      </c>
      <c r="K468" s="11">
        <v>0</v>
      </c>
      <c r="L468" s="11">
        <f t="shared" si="7"/>
        <v>0.7532205457915855</v>
      </c>
      <c r="M468" s="11">
        <f t="shared" si="8"/>
        <v>0.0003362591722283864</v>
      </c>
    </row>
    <row r="469" spans="1:13" ht="15">
      <c r="A469" s="11">
        <v>464</v>
      </c>
      <c r="B469" s="11" t="s">
        <v>113</v>
      </c>
      <c r="C469" s="11">
        <v>297</v>
      </c>
      <c r="D469" s="11" t="s">
        <v>102</v>
      </c>
      <c r="E469" s="11">
        <v>1908</v>
      </c>
      <c r="F469" s="11" t="s">
        <v>47</v>
      </c>
      <c r="G469" s="11" t="s">
        <v>50</v>
      </c>
      <c r="H469" s="11">
        <v>1669774</v>
      </c>
      <c r="I469" s="11">
        <v>737170</v>
      </c>
      <c r="J469" s="11">
        <v>0</v>
      </c>
      <c r="K469" s="11">
        <v>0</v>
      </c>
      <c r="L469" s="11">
        <f t="shared" si="7"/>
        <v>0.44147890672629947</v>
      </c>
      <c r="M469" s="11">
        <f t="shared" si="8"/>
        <v>0.0001970887976456694</v>
      </c>
    </row>
    <row r="470" spans="1:13" ht="15">
      <c r="A470" s="11">
        <v>465</v>
      </c>
      <c r="B470" s="11" t="s">
        <v>112</v>
      </c>
      <c r="C470" s="11">
        <v>341</v>
      </c>
      <c r="D470" s="11" t="s">
        <v>102</v>
      </c>
      <c r="E470" s="11">
        <v>1909</v>
      </c>
      <c r="F470" s="11" t="s">
        <v>49</v>
      </c>
      <c r="G470" s="11" t="s">
        <v>48</v>
      </c>
      <c r="H470" s="11">
        <v>4</v>
      </c>
      <c r="I470" s="11">
        <v>3</v>
      </c>
      <c r="J470" s="11">
        <v>0</v>
      </c>
      <c r="K470" s="11">
        <v>0</v>
      </c>
      <c r="L470" s="11">
        <f t="shared" si="7"/>
        <v>0.75</v>
      </c>
      <c r="M470" s="11">
        <f>L470/2240</f>
        <v>0.0003348214285714286</v>
      </c>
    </row>
    <row r="471" spans="1:13" ht="15">
      <c r="A471" s="11">
        <v>466</v>
      </c>
      <c r="B471" s="11" t="s">
        <v>113</v>
      </c>
      <c r="C471" s="11">
        <v>297</v>
      </c>
      <c r="D471" s="11" t="s">
        <v>102</v>
      </c>
      <c r="E471" s="11">
        <v>1909</v>
      </c>
      <c r="F471" s="11" t="s">
        <v>49</v>
      </c>
      <c r="G471" s="11" t="s">
        <v>50</v>
      </c>
      <c r="H471" s="11">
        <v>1786583</v>
      </c>
      <c r="I471" s="11">
        <v>633604</v>
      </c>
      <c r="J471" s="11">
        <v>0</v>
      </c>
      <c r="K471" s="11">
        <v>0</v>
      </c>
      <c r="L471" s="11">
        <f t="shared" si="7"/>
        <v>0.3546457119540486</v>
      </c>
      <c r="M471" s="11">
        <f>L471/2240</f>
        <v>0.00015832397855091454</v>
      </c>
    </row>
    <row r="472" spans="1:14" ht="15">
      <c r="A472" s="11">
        <v>467</v>
      </c>
      <c r="B472" s="11" t="s">
        <v>113</v>
      </c>
      <c r="C472" s="11">
        <v>300</v>
      </c>
      <c r="D472" s="11" t="s">
        <v>102</v>
      </c>
      <c r="E472" s="11">
        <v>1910</v>
      </c>
      <c r="F472" s="11" t="s">
        <v>47</v>
      </c>
      <c r="G472" s="11" t="s">
        <v>51</v>
      </c>
      <c r="H472" s="11">
        <v>1</v>
      </c>
      <c r="I472" s="11">
        <v>0</v>
      </c>
      <c r="J472" s="11">
        <v>1</v>
      </c>
      <c r="K472" s="11">
        <v>6</v>
      </c>
      <c r="L472" s="11">
        <f t="shared" si="7"/>
        <v>0.07500000000000001</v>
      </c>
      <c r="M472" s="11">
        <f>L472/100</f>
        <v>0.0007500000000000001</v>
      </c>
      <c r="N472" s="11" t="s">
        <v>52</v>
      </c>
    </row>
    <row r="473" spans="1:13" ht="15">
      <c r="A473" s="11">
        <v>468</v>
      </c>
      <c r="B473" s="11" t="s">
        <v>113</v>
      </c>
      <c r="C473" s="11">
        <v>297</v>
      </c>
      <c r="D473" s="11" t="s">
        <v>102</v>
      </c>
      <c r="E473" s="11">
        <v>1910</v>
      </c>
      <c r="F473" s="11" t="s">
        <v>49</v>
      </c>
      <c r="G473" s="11" t="s">
        <v>50</v>
      </c>
      <c r="H473" s="11">
        <v>2294746</v>
      </c>
      <c r="I473" s="11">
        <v>688424</v>
      </c>
      <c r="J473" s="11">
        <v>0</v>
      </c>
      <c r="K473" s="11">
        <v>0</v>
      </c>
      <c r="L473" s="11">
        <f t="shared" si="7"/>
        <v>0.3000000871556155</v>
      </c>
      <c r="M473" s="11">
        <f>L473/2240</f>
        <v>0.00013392861033732835</v>
      </c>
    </row>
    <row r="474" spans="1:14" ht="15">
      <c r="A474" s="11">
        <v>469</v>
      </c>
      <c r="B474" s="11" t="s">
        <v>114</v>
      </c>
      <c r="C474" s="11">
        <v>309</v>
      </c>
      <c r="D474" s="11" t="s">
        <v>102</v>
      </c>
      <c r="E474" s="11">
        <v>1911</v>
      </c>
      <c r="F474" s="11" t="s">
        <v>47</v>
      </c>
      <c r="G474" s="11" t="s">
        <v>51</v>
      </c>
      <c r="H474" s="11">
        <v>1</v>
      </c>
      <c r="I474" s="11">
        <v>0</v>
      </c>
      <c r="J474" s="11">
        <v>1</v>
      </c>
      <c r="K474" s="11">
        <v>6</v>
      </c>
      <c r="L474" s="11">
        <f t="shared" si="7"/>
        <v>0.07500000000000001</v>
      </c>
      <c r="M474" s="11">
        <f>L474/100</f>
        <v>0.0007500000000000001</v>
      </c>
      <c r="N474" s="11" t="s">
        <v>52</v>
      </c>
    </row>
    <row r="475" spans="1:14" ht="15">
      <c r="A475" s="11">
        <v>470</v>
      </c>
      <c r="B475" s="11" t="s">
        <v>115</v>
      </c>
      <c r="C475" s="11">
        <v>340</v>
      </c>
      <c r="D475" s="11" t="s">
        <v>102</v>
      </c>
      <c r="E475" s="11">
        <v>1913</v>
      </c>
      <c r="F475" s="11" t="s">
        <v>47</v>
      </c>
      <c r="G475" s="11" t="s">
        <v>51</v>
      </c>
      <c r="H475" s="11">
        <v>1</v>
      </c>
      <c r="I475" s="11">
        <v>0</v>
      </c>
      <c r="J475" s="11">
        <v>1</v>
      </c>
      <c r="K475" s="11">
        <v>6</v>
      </c>
      <c r="L475" s="11">
        <f t="shared" si="7"/>
        <v>0.07500000000000001</v>
      </c>
      <c r="M475" s="11">
        <f>L475/100</f>
        <v>0.0007500000000000001</v>
      </c>
      <c r="N475" s="11" t="s">
        <v>52</v>
      </c>
    </row>
    <row r="476" spans="1:12" ht="15">
      <c r="A476" s="11">
        <v>471</v>
      </c>
      <c r="B476" s="11" t="s">
        <v>116</v>
      </c>
      <c r="C476" s="11">
        <v>398</v>
      </c>
      <c r="D476" s="11" t="s">
        <v>102</v>
      </c>
      <c r="E476" s="11">
        <v>1852</v>
      </c>
      <c r="F476" s="11" t="s">
        <v>53</v>
      </c>
      <c r="G476" s="11" t="s">
        <v>109</v>
      </c>
      <c r="H476" s="11">
        <v>1</v>
      </c>
      <c r="I476" s="11">
        <v>0</v>
      </c>
      <c r="J476" s="11">
        <v>0</v>
      </c>
      <c r="K476" s="11">
        <v>10</v>
      </c>
      <c r="L476" s="11">
        <f t="shared" si="7"/>
        <v>0.041666666666666664</v>
      </c>
    </row>
    <row r="477" spans="1:12" ht="15">
      <c r="A477" s="11">
        <v>472</v>
      </c>
      <c r="B477" s="11" t="s">
        <v>116</v>
      </c>
      <c r="C477" s="11">
        <v>398</v>
      </c>
      <c r="D477" s="11" t="s">
        <v>102</v>
      </c>
      <c r="E477" s="11">
        <v>1853</v>
      </c>
      <c r="F477" s="11" t="s">
        <v>53</v>
      </c>
      <c r="G477" s="11" t="s">
        <v>109</v>
      </c>
      <c r="H477" s="11">
        <v>1</v>
      </c>
      <c r="I477" s="11">
        <v>0</v>
      </c>
      <c r="J477" s="11">
        <v>1</v>
      </c>
      <c r="K477" s="11">
        <v>0</v>
      </c>
      <c r="L477" s="11">
        <f t="shared" si="7"/>
        <v>0.05</v>
      </c>
    </row>
    <row r="478" spans="1:12" ht="15">
      <c r="A478" s="11">
        <v>473</v>
      </c>
      <c r="B478" s="11" t="s">
        <v>116</v>
      </c>
      <c r="C478" s="11">
        <v>398</v>
      </c>
      <c r="D478" s="11" t="s">
        <v>102</v>
      </c>
      <c r="E478" s="11">
        <v>1854</v>
      </c>
      <c r="F478" s="11" t="s">
        <v>53</v>
      </c>
      <c r="G478" s="11" t="s">
        <v>109</v>
      </c>
      <c r="H478" s="11">
        <v>1</v>
      </c>
      <c r="I478" s="11">
        <v>0</v>
      </c>
      <c r="J478" s="11">
        <v>1</v>
      </c>
      <c r="K478" s="11">
        <v>0</v>
      </c>
      <c r="L478" s="11">
        <f t="shared" si="7"/>
        <v>0.05</v>
      </c>
    </row>
    <row r="479" spans="1:12" ht="15">
      <c r="A479" s="11">
        <v>474</v>
      </c>
      <c r="B479" s="11" t="s">
        <v>126</v>
      </c>
      <c r="C479" s="11">
        <v>369</v>
      </c>
      <c r="D479" s="11" t="s">
        <v>102</v>
      </c>
      <c r="E479" s="11">
        <v>1855</v>
      </c>
      <c r="F479" s="11" t="s">
        <v>53</v>
      </c>
      <c r="G479" s="11" t="s">
        <v>109</v>
      </c>
      <c r="H479" s="11">
        <v>1</v>
      </c>
      <c r="I479" s="11">
        <v>0</v>
      </c>
      <c r="J479" s="11">
        <v>1</v>
      </c>
      <c r="K479" s="11">
        <v>0</v>
      </c>
      <c r="L479" s="11">
        <f t="shared" si="7"/>
        <v>0.05</v>
      </c>
    </row>
    <row r="480" spans="1:12" ht="15">
      <c r="A480" s="11">
        <v>475</v>
      </c>
      <c r="B480" s="11" t="s">
        <v>126</v>
      </c>
      <c r="C480" s="11">
        <v>369</v>
      </c>
      <c r="D480" s="11" t="s">
        <v>102</v>
      </c>
      <c r="E480" s="11">
        <v>1856</v>
      </c>
      <c r="F480" s="11" t="s">
        <v>53</v>
      </c>
      <c r="G480" s="11" t="s">
        <v>109</v>
      </c>
      <c r="H480" s="11">
        <v>1</v>
      </c>
      <c r="I480" s="11">
        <v>0</v>
      </c>
      <c r="J480" s="11">
        <v>1</v>
      </c>
      <c r="K480" s="11">
        <v>0.5</v>
      </c>
      <c r="L480" s="11">
        <f t="shared" si="7"/>
        <v>0.052083333333333336</v>
      </c>
    </row>
    <row r="481" spans="1:12" ht="15">
      <c r="A481" s="11">
        <v>476</v>
      </c>
      <c r="B481" s="11" t="s">
        <v>126</v>
      </c>
      <c r="C481" s="11">
        <v>369</v>
      </c>
      <c r="D481" s="11" t="s">
        <v>102</v>
      </c>
      <c r="E481" s="11">
        <v>1857</v>
      </c>
      <c r="F481" s="11" t="s">
        <v>53</v>
      </c>
      <c r="G481" s="11" t="s">
        <v>109</v>
      </c>
      <c r="H481" s="11">
        <v>1</v>
      </c>
      <c r="I481" s="11">
        <v>0</v>
      </c>
      <c r="J481" s="11">
        <v>1</v>
      </c>
      <c r="K481" s="11">
        <v>0</v>
      </c>
      <c r="L481" s="11">
        <f t="shared" si="7"/>
        <v>0.05</v>
      </c>
    </row>
    <row r="482" spans="1:12" ht="15">
      <c r="A482" s="11">
        <v>477</v>
      </c>
      <c r="B482" s="11" t="s">
        <v>127</v>
      </c>
      <c r="C482" s="11">
        <v>397</v>
      </c>
      <c r="D482" s="11" t="s">
        <v>102</v>
      </c>
      <c r="E482" s="11">
        <v>1859</v>
      </c>
      <c r="F482" s="11" t="s">
        <v>53</v>
      </c>
      <c r="G482" s="11" t="s">
        <v>109</v>
      </c>
      <c r="H482" s="11">
        <v>1</v>
      </c>
      <c r="I482" s="11">
        <v>0</v>
      </c>
      <c r="J482" s="11">
        <v>1</v>
      </c>
      <c r="K482" s="11">
        <v>1.5</v>
      </c>
      <c r="L482" s="11">
        <f t="shared" si="7"/>
        <v>0.05625</v>
      </c>
    </row>
    <row r="483" spans="1:12" ht="15">
      <c r="A483" s="11">
        <v>478</v>
      </c>
      <c r="B483" s="11" t="s">
        <v>127</v>
      </c>
      <c r="C483" s="11">
        <v>397</v>
      </c>
      <c r="D483" s="11" t="s">
        <v>102</v>
      </c>
      <c r="E483" s="11">
        <v>1860</v>
      </c>
      <c r="F483" s="11" t="s">
        <v>53</v>
      </c>
      <c r="G483" s="11" t="s">
        <v>109</v>
      </c>
      <c r="H483" s="11">
        <v>1</v>
      </c>
      <c r="I483" s="11">
        <v>0</v>
      </c>
      <c r="J483" s="11">
        <v>1</v>
      </c>
      <c r="K483" s="11">
        <v>0</v>
      </c>
      <c r="L483" s="11">
        <f t="shared" si="7"/>
        <v>0.05</v>
      </c>
    </row>
    <row r="484" spans="1:12" ht="15">
      <c r="A484" s="11">
        <v>479</v>
      </c>
      <c r="B484" s="11" t="s">
        <v>118</v>
      </c>
      <c r="C484" s="11">
        <v>469</v>
      </c>
      <c r="D484" s="11" t="s">
        <v>102</v>
      </c>
      <c r="E484" s="11">
        <v>1861</v>
      </c>
      <c r="F484" s="11" t="s">
        <v>53</v>
      </c>
      <c r="G484" s="11" t="s">
        <v>109</v>
      </c>
      <c r="H484" s="11">
        <v>1</v>
      </c>
      <c r="I484" s="11">
        <v>0</v>
      </c>
      <c r="J484" s="11">
        <v>0</v>
      </c>
      <c r="K484" s="11">
        <v>11.5</v>
      </c>
      <c r="L484" s="11">
        <f t="shared" si="7"/>
        <v>0.04791666666666667</v>
      </c>
    </row>
    <row r="485" spans="1:12" ht="15">
      <c r="A485" s="11">
        <v>480</v>
      </c>
      <c r="B485" s="11" t="s">
        <v>118</v>
      </c>
      <c r="C485" s="11">
        <v>470</v>
      </c>
      <c r="D485" s="11" t="s">
        <v>102</v>
      </c>
      <c r="E485" s="11">
        <v>1861</v>
      </c>
      <c r="F485" s="11" t="s">
        <v>53</v>
      </c>
      <c r="G485" s="11" t="s">
        <v>109</v>
      </c>
      <c r="H485" s="11">
        <v>1</v>
      </c>
      <c r="I485" s="11">
        <v>0</v>
      </c>
      <c r="J485" s="11">
        <v>1</v>
      </c>
      <c r="K485" s="11">
        <v>0</v>
      </c>
      <c r="L485" s="11">
        <f t="shared" si="7"/>
        <v>0.05</v>
      </c>
    </row>
    <row r="486" spans="1:12" ht="15">
      <c r="A486" s="11">
        <v>481</v>
      </c>
      <c r="B486" s="11" t="s">
        <v>118</v>
      </c>
      <c r="C486" s="11">
        <v>470</v>
      </c>
      <c r="D486" s="11" t="s">
        <v>102</v>
      </c>
      <c r="E486" s="11">
        <v>1862</v>
      </c>
      <c r="F486" s="11" t="s">
        <v>53</v>
      </c>
      <c r="G486" s="11" t="s">
        <v>109</v>
      </c>
      <c r="H486" s="11">
        <v>1</v>
      </c>
      <c r="I486" s="11">
        <v>0</v>
      </c>
      <c r="J486" s="11">
        <v>1</v>
      </c>
      <c r="K486" s="11">
        <v>2</v>
      </c>
      <c r="L486" s="11">
        <f t="shared" si="7"/>
        <v>0.058333333333333334</v>
      </c>
    </row>
    <row r="487" spans="1:12" ht="15">
      <c r="A487" s="11">
        <v>482</v>
      </c>
      <c r="B487" s="11" t="s">
        <v>118</v>
      </c>
      <c r="C487" s="11">
        <v>470</v>
      </c>
      <c r="D487" s="11" t="s">
        <v>102</v>
      </c>
      <c r="E487" s="11">
        <v>1863</v>
      </c>
      <c r="F487" s="11" t="s">
        <v>53</v>
      </c>
      <c r="G487" s="11" t="s">
        <v>109</v>
      </c>
      <c r="H487" s="11">
        <v>1</v>
      </c>
      <c r="I487" s="11">
        <v>0</v>
      </c>
      <c r="J487" s="11">
        <v>1</v>
      </c>
      <c r="K487" s="11">
        <v>2</v>
      </c>
      <c r="L487" s="11">
        <f t="shared" si="7"/>
        <v>0.058333333333333334</v>
      </c>
    </row>
    <row r="488" spans="1:12" ht="15">
      <c r="A488" s="11">
        <v>483</v>
      </c>
      <c r="B488" s="11" t="s">
        <v>121</v>
      </c>
      <c r="C488" s="11">
        <v>556</v>
      </c>
      <c r="D488" s="11" t="s">
        <v>102</v>
      </c>
      <c r="E488" s="11">
        <v>1864</v>
      </c>
      <c r="F488" s="11" t="s">
        <v>53</v>
      </c>
      <c r="G488" s="11" t="s">
        <v>109</v>
      </c>
      <c r="H488" s="11">
        <v>1</v>
      </c>
      <c r="I488" s="11">
        <v>0</v>
      </c>
      <c r="J488" s="11">
        <v>1</v>
      </c>
      <c r="K488" s="11">
        <v>3</v>
      </c>
      <c r="L488" s="11">
        <f t="shared" si="7"/>
        <v>0.0625</v>
      </c>
    </row>
    <row r="489" spans="1:12" ht="15">
      <c r="A489" s="11">
        <v>484</v>
      </c>
      <c r="B489" s="11" t="s">
        <v>121</v>
      </c>
      <c r="C489" s="11">
        <v>556</v>
      </c>
      <c r="D489" s="11" t="s">
        <v>102</v>
      </c>
      <c r="E489" s="11">
        <v>1865</v>
      </c>
      <c r="F489" s="11" t="s">
        <v>53</v>
      </c>
      <c r="G489" s="11" t="s">
        <v>109</v>
      </c>
      <c r="H489" s="11">
        <v>1</v>
      </c>
      <c r="I489" s="11">
        <v>0</v>
      </c>
      <c r="J489" s="11">
        <v>1</v>
      </c>
      <c r="K489" s="11">
        <v>2.25</v>
      </c>
      <c r="L489" s="11">
        <f t="shared" si="7"/>
        <v>0.059375000000000004</v>
      </c>
    </row>
    <row r="490" spans="1:12" ht="15">
      <c r="A490" s="11">
        <v>485</v>
      </c>
      <c r="B490" s="11" t="s">
        <v>122</v>
      </c>
      <c r="C490" s="11">
        <v>275</v>
      </c>
      <c r="D490" s="11" t="s">
        <v>102</v>
      </c>
      <c r="E490" s="11">
        <v>1866</v>
      </c>
      <c r="F490" s="11" t="s">
        <v>53</v>
      </c>
      <c r="G490" s="11" t="s">
        <v>109</v>
      </c>
      <c r="H490" s="11">
        <v>1</v>
      </c>
      <c r="I490" s="11">
        <v>0</v>
      </c>
      <c r="J490" s="11">
        <v>1</v>
      </c>
      <c r="K490" s="11">
        <v>3.5</v>
      </c>
      <c r="L490" s="11">
        <f t="shared" si="7"/>
        <v>0.06458333333333334</v>
      </c>
    </row>
    <row r="491" spans="1:12" ht="15">
      <c r="A491" s="11">
        <v>486</v>
      </c>
      <c r="B491" s="11" t="s">
        <v>122</v>
      </c>
      <c r="C491" s="11">
        <v>275</v>
      </c>
      <c r="D491" s="11" t="s">
        <v>102</v>
      </c>
      <c r="E491" s="11">
        <v>1867</v>
      </c>
      <c r="F491" s="11" t="s">
        <v>53</v>
      </c>
      <c r="G491" s="11" t="s">
        <v>109</v>
      </c>
      <c r="H491" s="11">
        <v>1</v>
      </c>
      <c r="I491" s="11">
        <v>0</v>
      </c>
      <c r="J491" s="11">
        <v>1</v>
      </c>
      <c r="K491" s="11">
        <v>4</v>
      </c>
      <c r="L491" s="11">
        <f t="shared" si="7"/>
        <v>0.06666666666666667</v>
      </c>
    </row>
    <row r="492" spans="1:12" ht="15">
      <c r="A492" s="11">
        <v>487</v>
      </c>
      <c r="B492" s="11" t="s">
        <v>128</v>
      </c>
      <c r="C492" s="11">
        <v>340</v>
      </c>
      <c r="D492" s="11" t="s">
        <v>102</v>
      </c>
      <c r="E492" s="11">
        <v>1868</v>
      </c>
      <c r="F492" s="11" t="s">
        <v>53</v>
      </c>
      <c r="G492" s="11" t="s">
        <v>109</v>
      </c>
      <c r="H492" s="11">
        <v>1</v>
      </c>
      <c r="I492" s="11">
        <v>0</v>
      </c>
      <c r="J492" s="11">
        <v>1</v>
      </c>
      <c r="K492" s="11">
        <v>1.5</v>
      </c>
      <c r="L492" s="11">
        <f t="shared" si="7"/>
        <v>0.05625</v>
      </c>
    </row>
    <row r="493" spans="1:12" ht="15">
      <c r="A493" s="11">
        <v>488</v>
      </c>
      <c r="B493" s="11" t="s">
        <v>128</v>
      </c>
      <c r="C493" s="11">
        <v>340</v>
      </c>
      <c r="D493" s="11" t="s">
        <v>102</v>
      </c>
      <c r="E493" s="11">
        <v>1869</v>
      </c>
      <c r="F493" s="11" t="s">
        <v>53</v>
      </c>
      <c r="G493" s="11" t="s">
        <v>109</v>
      </c>
      <c r="H493" s="11">
        <v>1</v>
      </c>
      <c r="I493" s="11">
        <v>0</v>
      </c>
      <c r="J493" s="11">
        <v>1</v>
      </c>
      <c r="K493" s="11">
        <v>1</v>
      </c>
      <c r="L493" s="11">
        <f t="shared" si="7"/>
        <v>0.05416666666666667</v>
      </c>
    </row>
    <row r="494" spans="1:12" ht="15">
      <c r="A494" s="11">
        <v>489</v>
      </c>
      <c r="B494" s="11" t="s">
        <v>128</v>
      </c>
      <c r="C494" s="11">
        <v>340</v>
      </c>
      <c r="D494" s="11" t="s">
        <v>102</v>
      </c>
      <c r="E494" s="11">
        <v>1870</v>
      </c>
      <c r="F494" s="11" t="s">
        <v>53</v>
      </c>
      <c r="G494" s="11" t="s">
        <v>109</v>
      </c>
      <c r="H494" s="11">
        <v>1</v>
      </c>
      <c r="I494" s="11">
        <v>0</v>
      </c>
      <c r="J494" s="11">
        <v>1</v>
      </c>
      <c r="K494" s="11">
        <v>1</v>
      </c>
      <c r="L494" s="11">
        <f t="shared" si="7"/>
        <v>0.05416666666666667</v>
      </c>
    </row>
    <row r="495" spans="1:12" ht="15">
      <c r="A495" s="11">
        <v>490</v>
      </c>
      <c r="B495" s="11" t="s">
        <v>129</v>
      </c>
      <c r="C495" s="11">
        <v>285</v>
      </c>
      <c r="D495" s="11" t="s">
        <v>102</v>
      </c>
      <c r="E495" s="11">
        <v>1871</v>
      </c>
      <c r="F495" s="11" t="s">
        <v>53</v>
      </c>
      <c r="G495" s="11" t="s">
        <v>109</v>
      </c>
      <c r="H495" s="11">
        <v>1</v>
      </c>
      <c r="I495" s="11">
        <v>0</v>
      </c>
      <c r="J495" s="11">
        <v>0</v>
      </c>
      <c r="K495" s="11">
        <v>11.25</v>
      </c>
      <c r="L495" s="11">
        <f t="shared" si="7"/>
        <v>0.046875</v>
      </c>
    </row>
    <row r="496" spans="1:12" ht="15">
      <c r="A496" s="11">
        <v>491</v>
      </c>
      <c r="B496" s="11" t="s">
        <v>129</v>
      </c>
      <c r="C496" s="11">
        <v>285</v>
      </c>
      <c r="D496" s="11" t="s">
        <v>102</v>
      </c>
      <c r="E496" s="11">
        <v>1872</v>
      </c>
      <c r="F496" s="11" t="s">
        <v>53</v>
      </c>
      <c r="G496" s="11" t="s">
        <v>109</v>
      </c>
      <c r="H496" s="11">
        <v>1</v>
      </c>
      <c r="I496" s="11">
        <v>0</v>
      </c>
      <c r="J496" s="11">
        <v>1</v>
      </c>
      <c r="K496" s="11">
        <v>1</v>
      </c>
      <c r="L496" s="11">
        <f t="shared" si="7"/>
        <v>0.05416666666666667</v>
      </c>
    </row>
    <row r="497" spans="1:12" ht="15">
      <c r="A497" s="11">
        <v>492</v>
      </c>
      <c r="B497" s="11" t="s">
        <v>129</v>
      </c>
      <c r="C497" s="11">
        <v>285</v>
      </c>
      <c r="D497" s="11" t="s">
        <v>102</v>
      </c>
      <c r="E497" s="11">
        <v>1873</v>
      </c>
      <c r="F497" s="11" t="s">
        <v>53</v>
      </c>
      <c r="G497" s="11" t="s">
        <v>109</v>
      </c>
      <c r="H497" s="11">
        <v>1</v>
      </c>
      <c r="I497" s="11">
        <v>0</v>
      </c>
      <c r="J497" s="11">
        <v>1</v>
      </c>
      <c r="K497" s="11">
        <v>3</v>
      </c>
      <c r="L497" s="11">
        <f t="shared" si="7"/>
        <v>0.0625</v>
      </c>
    </row>
    <row r="498" spans="1:12" ht="15">
      <c r="A498" s="11">
        <v>493</v>
      </c>
      <c r="B498" s="11" t="s">
        <v>129</v>
      </c>
      <c r="C498" s="11">
        <v>285</v>
      </c>
      <c r="D498" s="11" t="s">
        <v>102</v>
      </c>
      <c r="E498" s="11">
        <v>1874</v>
      </c>
      <c r="F498" s="11" t="s">
        <v>53</v>
      </c>
      <c r="G498" s="11" t="s">
        <v>109</v>
      </c>
      <c r="H498" s="11">
        <v>1</v>
      </c>
      <c r="I498" s="11">
        <v>0</v>
      </c>
      <c r="J498" s="11">
        <v>1</v>
      </c>
      <c r="K498" s="11">
        <v>3.5</v>
      </c>
      <c r="L498" s="11">
        <f t="shared" si="7"/>
        <v>0.06458333333333334</v>
      </c>
    </row>
    <row r="499" spans="1:12" ht="15">
      <c r="A499" s="11">
        <v>494</v>
      </c>
      <c r="B499" s="11" t="s">
        <v>129</v>
      </c>
      <c r="C499" s="11">
        <v>285</v>
      </c>
      <c r="D499" s="11" t="s">
        <v>102</v>
      </c>
      <c r="E499" s="11">
        <v>1875</v>
      </c>
      <c r="F499" s="11" t="s">
        <v>53</v>
      </c>
      <c r="G499" s="11" t="s">
        <v>109</v>
      </c>
      <c r="H499" s="11">
        <v>1</v>
      </c>
      <c r="I499" s="11">
        <v>0</v>
      </c>
      <c r="J499" s="11">
        <v>1</v>
      </c>
      <c r="K499" s="11">
        <v>4.25</v>
      </c>
      <c r="L499" s="11">
        <f t="shared" si="7"/>
        <v>0.06770833333333334</v>
      </c>
    </row>
    <row r="500" spans="1:12" ht="15">
      <c r="A500" s="11">
        <v>495</v>
      </c>
      <c r="B500" s="11" t="s">
        <v>130</v>
      </c>
      <c r="C500" s="11">
        <v>272</v>
      </c>
      <c r="D500" s="11" t="s">
        <v>102</v>
      </c>
      <c r="E500" s="11">
        <v>1876</v>
      </c>
      <c r="F500" s="11" t="s">
        <v>53</v>
      </c>
      <c r="G500" s="11" t="s">
        <v>109</v>
      </c>
      <c r="H500" s="11">
        <v>1</v>
      </c>
      <c r="I500" s="11">
        <v>0</v>
      </c>
      <c r="J500" s="11">
        <v>1</v>
      </c>
      <c r="K500" s="15">
        <v>4.7272727272727275</v>
      </c>
      <c r="L500" s="11">
        <f t="shared" si="7"/>
        <v>0.0696969696969697</v>
      </c>
    </row>
    <row r="501" spans="1:12" ht="15">
      <c r="A501" s="11">
        <v>496</v>
      </c>
      <c r="B501" s="11" t="s">
        <v>130</v>
      </c>
      <c r="C501" s="11">
        <v>272</v>
      </c>
      <c r="D501" s="11" t="s">
        <v>102</v>
      </c>
      <c r="E501" s="11">
        <v>1877</v>
      </c>
      <c r="F501" s="11" t="s">
        <v>53</v>
      </c>
      <c r="G501" s="11" t="s">
        <v>109</v>
      </c>
      <c r="H501" s="11">
        <v>1</v>
      </c>
      <c r="I501" s="11">
        <v>0</v>
      </c>
      <c r="J501" s="11">
        <v>1</v>
      </c>
      <c r="K501" s="15">
        <v>4.5</v>
      </c>
      <c r="L501" s="11">
        <f t="shared" si="7"/>
        <v>0.06875</v>
      </c>
    </row>
    <row r="502" spans="1:12" ht="15">
      <c r="A502" s="11">
        <v>497</v>
      </c>
      <c r="B502" s="11" t="s">
        <v>130</v>
      </c>
      <c r="C502" s="11">
        <v>272</v>
      </c>
      <c r="D502" s="11" t="s">
        <v>102</v>
      </c>
      <c r="E502" s="11">
        <v>1878</v>
      </c>
      <c r="F502" s="11" t="s">
        <v>53</v>
      </c>
      <c r="G502" s="11" t="s">
        <v>109</v>
      </c>
      <c r="H502" s="11">
        <v>1</v>
      </c>
      <c r="I502" s="11">
        <v>0</v>
      </c>
      <c r="J502" s="11">
        <v>1</v>
      </c>
      <c r="K502" s="15">
        <v>4.666666666666667</v>
      </c>
      <c r="L502" s="11">
        <f t="shared" si="7"/>
        <v>0.06944444444444445</v>
      </c>
    </row>
    <row r="503" spans="1:12" ht="15">
      <c r="A503" s="11">
        <v>498</v>
      </c>
      <c r="B503" s="11" t="s">
        <v>131</v>
      </c>
      <c r="C503" s="11">
        <v>325</v>
      </c>
      <c r="D503" s="11" t="s">
        <v>102</v>
      </c>
      <c r="E503" s="11">
        <v>1879</v>
      </c>
      <c r="F503" s="11" t="s">
        <v>53</v>
      </c>
      <c r="G503" s="11" t="s">
        <v>109</v>
      </c>
      <c r="H503" s="11">
        <v>1</v>
      </c>
      <c r="I503" s="11">
        <v>0</v>
      </c>
      <c r="J503" s="11">
        <v>1</v>
      </c>
      <c r="K503" s="15">
        <v>3.6666666666666665</v>
      </c>
      <c r="L503" s="11">
        <f t="shared" si="7"/>
        <v>0.06527777777777778</v>
      </c>
    </row>
    <row r="504" spans="1:12" ht="15">
      <c r="A504" s="11">
        <v>499</v>
      </c>
      <c r="B504" s="11" t="s">
        <v>131</v>
      </c>
      <c r="C504" s="11">
        <v>325</v>
      </c>
      <c r="D504" s="11" t="s">
        <v>102</v>
      </c>
      <c r="E504" s="11">
        <v>1880</v>
      </c>
      <c r="F504" s="11" t="s">
        <v>53</v>
      </c>
      <c r="G504" s="11" t="s">
        <v>109</v>
      </c>
      <c r="H504" s="11">
        <v>1</v>
      </c>
      <c r="I504" s="11">
        <v>0</v>
      </c>
      <c r="J504" s="11">
        <v>1</v>
      </c>
      <c r="K504" s="15">
        <v>4</v>
      </c>
      <c r="L504" s="11">
        <f t="shared" si="7"/>
        <v>0.06666666666666667</v>
      </c>
    </row>
    <row r="505" spans="1:12" ht="15">
      <c r="A505" s="11">
        <v>500</v>
      </c>
      <c r="B505" s="11" t="s">
        <v>131</v>
      </c>
      <c r="C505" s="11">
        <v>325</v>
      </c>
      <c r="D505" s="11" t="s">
        <v>102</v>
      </c>
      <c r="E505" s="11">
        <v>1881</v>
      </c>
      <c r="F505" s="11" t="s">
        <v>53</v>
      </c>
      <c r="G505" s="11" t="s">
        <v>109</v>
      </c>
      <c r="H505" s="11">
        <v>1</v>
      </c>
      <c r="I505" s="11">
        <v>0</v>
      </c>
      <c r="J505" s="11">
        <v>1</v>
      </c>
      <c r="K505" s="15">
        <v>4</v>
      </c>
      <c r="L505" s="11">
        <f t="shared" si="7"/>
        <v>0.06666666666666667</v>
      </c>
    </row>
    <row r="506" spans="1:12" ht="15">
      <c r="A506" s="11">
        <v>501</v>
      </c>
      <c r="B506" s="11" t="s">
        <v>132</v>
      </c>
      <c r="C506" s="11">
        <v>304</v>
      </c>
      <c r="D506" s="11" t="s">
        <v>102</v>
      </c>
      <c r="E506" s="11">
        <v>1882</v>
      </c>
      <c r="F506" s="11" t="s">
        <v>53</v>
      </c>
      <c r="G506" s="11" t="s">
        <v>109</v>
      </c>
      <c r="H506" s="11">
        <v>1</v>
      </c>
      <c r="I506" s="11">
        <v>0</v>
      </c>
      <c r="J506" s="11">
        <v>1</v>
      </c>
      <c r="K506" s="15">
        <v>3</v>
      </c>
      <c r="L506" s="11">
        <f t="shared" si="7"/>
        <v>0.0625</v>
      </c>
    </row>
    <row r="507" spans="1:12" ht="15">
      <c r="A507" s="11">
        <v>502</v>
      </c>
      <c r="B507" s="11" t="s">
        <v>132</v>
      </c>
      <c r="C507" s="11">
        <v>304</v>
      </c>
      <c r="D507" s="11" t="s">
        <v>102</v>
      </c>
      <c r="E507" s="11">
        <v>1883</v>
      </c>
      <c r="F507" s="11" t="s">
        <v>53</v>
      </c>
      <c r="G507" s="11" t="s">
        <v>109</v>
      </c>
      <c r="H507" s="11">
        <v>1</v>
      </c>
      <c r="I507" s="11">
        <v>0</v>
      </c>
      <c r="J507" s="11">
        <v>1</v>
      </c>
      <c r="K507" s="15">
        <v>2.5</v>
      </c>
      <c r="L507" s="11">
        <f t="shared" si="7"/>
        <v>0.06041666666666667</v>
      </c>
    </row>
    <row r="508" spans="1:12" ht="15">
      <c r="A508" s="11">
        <v>503</v>
      </c>
      <c r="B508" s="11" t="s">
        <v>132</v>
      </c>
      <c r="C508" s="11">
        <v>304</v>
      </c>
      <c r="D508" s="11" t="s">
        <v>102</v>
      </c>
      <c r="E508" s="11">
        <v>1884</v>
      </c>
      <c r="F508" s="11" t="s">
        <v>53</v>
      </c>
      <c r="G508" s="11" t="s">
        <v>109</v>
      </c>
      <c r="H508" s="11">
        <v>1</v>
      </c>
      <c r="I508" s="11">
        <v>0</v>
      </c>
      <c r="J508" s="11">
        <v>1</v>
      </c>
      <c r="K508" s="15">
        <v>3</v>
      </c>
      <c r="L508" s="11">
        <f t="shared" si="7"/>
        <v>0.0625</v>
      </c>
    </row>
    <row r="509" spans="1:12" ht="15">
      <c r="A509" s="11">
        <v>504</v>
      </c>
      <c r="B509" s="11" t="s">
        <v>133</v>
      </c>
      <c r="C509" s="11">
        <v>318</v>
      </c>
      <c r="D509" s="11" t="s">
        <v>102</v>
      </c>
      <c r="E509" s="11">
        <v>1885</v>
      </c>
      <c r="F509" s="11" t="s">
        <v>53</v>
      </c>
      <c r="G509" s="11" t="s">
        <v>109</v>
      </c>
      <c r="H509" s="11">
        <v>1</v>
      </c>
      <c r="I509" s="11">
        <v>0</v>
      </c>
      <c r="J509" s="11">
        <v>1</v>
      </c>
      <c r="K509" s="11">
        <v>2</v>
      </c>
      <c r="L509" s="11">
        <f t="shared" si="7"/>
        <v>0.058333333333333334</v>
      </c>
    </row>
    <row r="510" spans="1:12" ht="15">
      <c r="A510" s="11">
        <v>505</v>
      </c>
      <c r="B510" s="11" t="s">
        <v>133</v>
      </c>
      <c r="C510" s="11">
        <v>318</v>
      </c>
      <c r="D510" s="11" t="s">
        <v>102</v>
      </c>
      <c r="E510" s="11">
        <v>1886</v>
      </c>
      <c r="F510" s="11" t="s">
        <v>53</v>
      </c>
      <c r="G510" s="11" t="s">
        <v>109</v>
      </c>
      <c r="H510" s="11">
        <v>1</v>
      </c>
      <c r="I510" s="11">
        <v>0</v>
      </c>
      <c r="J510" s="11">
        <v>1</v>
      </c>
      <c r="K510" s="11">
        <v>2</v>
      </c>
      <c r="L510" s="11">
        <f t="shared" si="7"/>
        <v>0.058333333333333334</v>
      </c>
    </row>
    <row r="511" spans="1:12" ht="15">
      <c r="A511" s="11">
        <v>506</v>
      </c>
      <c r="B511" s="11" t="s">
        <v>133</v>
      </c>
      <c r="C511" s="11">
        <v>318</v>
      </c>
      <c r="D511" s="11" t="s">
        <v>102</v>
      </c>
      <c r="E511" s="11">
        <v>1887</v>
      </c>
      <c r="F511" s="11" t="s">
        <v>53</v>
      </c>
      <c r="G511" s="11" t="s">
        <v>109</v>
      </c>
      <c r="H511" s="11">
        <v>1</v>
      </c>
      <c r="I511" s="11">
        <v>0</v>
      </c>
      <c r="J511" s="11">
        <v>1</v>
      </c>
      <c r="K511" s="11">
        <v>3</v>
      </c>
      <c r="L511" s="11">
        <f t="shared" si="7"/>
        <v>0.0625</v>
      </c>
    </row>
    <row r="512" spans="1:12" ht="15">
      <c r="A512" s="11">
        <v>507</v>
      </c>
      <c r="B512" s="11" t="s">
        <v>134</v>
      </c>
      <c r="C512" s="11">
        <v>325</v>
      </c>
      <c r="D512" s="11" t="s">
        <v>102</v>
      </c>
      <c r="E512" s="11">
        <v>1888</v>
      </c>
      <c r="F512" s="11" t="s">
        <v>53</v>
      </c>
      <c r="G512" s="11" t="s">
        <v>109</v>
      </c>
      <c r="H512" s="11">
        <v>1</v>
      </c>
      <c r="I512" s="11">
        <v>0</v>
      </c>
      <c r="J512" s="11">
        <v>1</v>
      </c>
      <c r="K512" s="11">
        <v>3</v>
      </c>
      <c r="L512" s="11">
        <f t="shared" si="7"/>
        <v>0.0625</v>
      </c>
    </row>
    <row r="513" spans="1:12" ht="15">
      <c r="A513" s="11">
        <v>508</v>
      </c>
      <c r="B513" s="11" t="s">
        <v>134</v>
      </c>
      <c r="C513" s="11">
        <v>325</v>
      </c>
      <c r="D513" s="11" t="s">
        <v>102</v>
      </c>
      <c r="E513" s="11">
        <v>1889</v>
      </c>
      <c r="F513" s="11" t="s">
        <v>53</v>
      </c>
      <c r="G513" s="11" t="s">
        <v>109</v>
      </c>
      <c r="H513" s="11">
        <v>1</v>
      </c>
      <c r="I513" s="11">
        <v>0</v>
      </c>
      <c r="J513" s="11">
        <v>1</v>
      </c>
      <c r="K513" s="11">
        <v>4</v>
      </c>
      <c r="L513" s="11">
        <f t="shared" si="7"/>
        <v>0.06666666666666667</v>
      </c>
    </row>
    <row r="514" spans="1:12" ht="15">
      <c r="A514" s="11">
        <v>509</v>
      </c>
      <c r="B514" s="11" t="s">
        <v>134</v>
      </c>
      <c r="C514" s="11">
        <v>325</v>
      </c>
      <c r="D514" s="11" t="s">
        <v>102</v>
      </c>
      <c r="E514" s="11">
        <v>1890</v>
      </c>
      <c r="F514" s="11" t="s">
        <v>53</v>
      </c>
      <c r="G514" s="11" t="s">
        <v>109</v>
      </c>
      <c r="H514" s="11">
        <v>1</v>
      </c>
      <c r="I514" s="11">
        <v>0</v>
      </c>
      <c r="J514" s="11">
        <v>1</v>
      </c>
      <c r="K514" s="11">
        <v>5</v>
      </c>
      <c r="L514" s="11">
        <f t="shared" si="7"/>
        <v>0.07083333333333333</v>
      </c>
    </row>
    <row r="515" spans="1:12" ht="15">
      <c r="A515" s="11">
        <v>510</v>
      </c>
      <c r="B515" s="11" t="s">
        <v>135</v>
      </c>
      <c r="C515" s="11">
        <v>354</v>
      </c>
      <c r="D515" s="11" t="s">
        <v>102</v>
      </c>
      <c r="E515" s="11">
        <v>1891</v>
      </c>
      <c r="F515" s="11" t="s">
        <v>53</v>
      </c>
      <c r="G515" s="11" t="s">
        <v>109</v>
      </c>
      <c r="H515" s="11">
        <v>1</v>
      </c>
      <c r="I515" s="11">
        <v>0</v>
      </c>
      <c r="J515" s="11">
        <v>1</v>
      </c>
      <c r="K515" s="11">
        <v>4</v>
      </c>
      <c r="L515" s="11">
        <f t="shared" si="7"/>
        <v>0.06666666666666667</v>
      </c>
    </row>
    <row r="516" spans="1:12" ht="15">
      <c r="A516" s="11">
        <v>511</v>
      </c>
      <c r="B516" s="11" t="s">
        <v>135</v>
      </c>
      <c r="C516" s="11">
        <v>354</v>
      </c>
      <c r="D516" s="11" t="s">
        <v>102</v>
      </c>
      <c r="E516" s="11">
        <v>1892</v>
      </c>
      <c r="F516" s="11" t="s">
        <v>53</v>
      </c>
      <c r="G516" s="11" t="s">
        <v>109</v>
      </c>
      <c r="H516" s="11">
        <v>1</v>
      </c>
      <c r="I516" s="11">
        <v>0</v>
      </c>
      <c r="J516" s="11">
        <v>1</v>
      </c>
      <c r="K516" s="11">
        <v>6</v>
      </c>
      <c r="L516" s="11">
        <f t="shared" si="7"/>
        <v>0.07500000000000001</v>
      </c>
    </row>
    <row r="517" spans="1:12" ht="15">
      <c r="A517" s="11">
        <v>512</v>
      </c>
      <c r="B517" s="11" t="s">
        <v>135</v>
      </c>
      <c r="C517" s="11">
        <v>354</v>
      </c>
      <c r="D517" s="11" t="s">
        <v>102</v>
      </c>
      <c r="E517" s="11">
        <v>1893</v>
      </c>
      <c r="F517" s="11" t="s">
        <v>53</v>
      </c>
      <c r="G517" s="11" t="s">
        <v>109</v>
      </c>
      <c r="H517" s="11">
        <v>1</v>
      </c>
      <c r="I517" s="11">
        <v>0</v>
      </c>
      <c r="J517" s="11">
        <v>1</v>
      </c>
      <c r="K517" s="11">
        <v>4</v>
      </c>
      <c r="L517" s="11">
        <f t="shared" si="7"/>
        <v>0.06666666666666667</v>
      </c>
    </row>
    <row r="518" spans="1:12" ht="15">
      <c r="A518" s="11">
        <v>513</v>
      </c>
      <c r="B518" s="11" t="s">
        <v>136</v>
      </c>
      <c r="C518" s="11">
        <v>417</v>
      </c>
      <c r="D518" s="11" t="s">
        <v>102</v>
      </c>
      <c r="E518" s="11">
        <v>1894</v>
      </c>
      <c r="F518" s="11" t="s">
        <v>53</v>
      </c>
      <c r="G518" s="11" t="s">
        <v>109</v>
      </c>
      <c r="H518" s="11">
        <v>1</v>
      </c>
      <c r="I518" s="11">
        <v>0</v>
      </c>
      <c r="J518" s="11">
        <v>1</v>
      </c>
      <c r="K518" s="11">
        <v>4</v>
      </c>
      <c r="L518" s="11">
        <f aca="true" t="shared" si="9" ref="L518:L581">(I518+J518/20+K518/240)/H518</f>
        <v>0.06666666666666667</v>
      </c>
    </row>
    <row r="519" spans="1:12" ht="15">
      <c r="A519" s="11">
        <v>514</v>
      </c>
      <c r="B519" s="11" t="s">
        <v>136</v>
      </c>
      <c r="C519" s="11">
        <v>417</v>
      </c>
      <c r="D519" s="11" t="s">
        <v>102</v>
      </c>
      <c r="E519" s="11">
        <v>1895</v>
      </c>
      <c r="F519" s="11" t="s">
        <v>53</v>
      </c>
      <c r="G519" s="11" t="s">
        <v>109</v>
      </c>
      <c r="H519" s="11">
        <v>1</v>
      </c>
      <c r="I519" s="11">
        <v>0</v>
      </c>
      <c r="J519" s="11">
        <v>1</v>
      </c>
      <c r="K519" s="11">
        <v>4</v>
      </c>
      <c r="L519" s="11">
        <f t="shared" si="9"/>
        <v>0.06666666666666667</v>
      </c>
    </row>
    <row r="520" spans="1:12" ht="15">
      <c r="A520" s="11">
        <v>515</v>
      </c>
      <c r="B520" s="11" t="s">
        <v>136</v>
      </c>
      <c r="C520" s="11">
        <v>417</v>
      </c>
      <c r="D520" s="11" t="s">
        <v>102</v>
      </c>
      <c r="E520" s="11">
        <v>1896</v>
      </c>
      <c r="F520" s="11" t="s">
        <v>53</v>
      </c>
      <c r="G520" s="11" t="s">
        <v>109</v>
      </c>
      <c r="H520" s="11">
        <v>1</v>
      </c>
      <c r="I520" s="11">
        <v>0</v>
      </c>
      <c r="J520" s="11">
        <v>1</v>
      </c>
      <c r="K520" s="11">
        <v>3.5</v>
      </c>
      <c r="L520" s="11">
        <f t="shared" si="9"/>
        <v>0.06458333333333334</v>
      </c>
    </row>
    <row r="521" spans="1:12" ht="15">
      <c r="A521" s="11">
        <v>516</v>
      </c>
      <c r="B521" s="11" t="s">
        <v>136</v>
      </c>
      <c r="C521" s="11">
        <v>417</v>
      </c>
      <c r="D521" s="11" t="s">
        <v>102</v>
      </c>
      <c r="E521" s="11">
        <v>1897</v>
      </c>
      <c r="F521" s="11" t="s">
        <v>53</v>
      </c>
      <c r="G521" s="11" t="s">
        <v>109</v>
      </c>
      <c r="H521" s="11">
        <v>1</v>
      </c>
      <c r="I521" s="11">
        <v>0</v>
      </c>
      <c r="J521" s="11">
        <v>1</v>
      </c>
      <c r="K521" s="11">
        <v>3.75</v>
      </c>
      <c r="L521" s="11">
        <f t="shared" si="9"/>
        <v>0.065625</v>
      </c>
    </row>
    <row r="522" spans="1:12" ht="15">
      <c r="A522" s="11">
        <v>517</v>
      </c>
      <c r="B522" s="11" t="s">
        <v>137</v>
      </c>
      <c r="C522" s="11">
        <v>420</v>
      </c>
      <c r="D522" s="11" t="s">
        <v>102</v>
      </c>
      <c r="E522" s="11">
        <v>1898</v>
      </c>
      <c r="F522" s="11" t="s">
        <v>53</v>
      </c>
      <c r="G522" s="11" t="s">
        <v>109</v>
      </c>
      <c r="H522" s="11">
        <v>1</v>
      </c>
      <c r="I522" s="11">
        <v>0</v>
      </c>
      <c r="J522" s="11">
        <v>1</v>
      </c>
      <c r="K522" s="11">
        <v>4.75</v>
      </c>
      <c r="L522" s="11">
        <f t="shared" si="9"/>
        <v>0.06979166666666667</v>
      </c>
    </row>
    <row r="523" spans="1:12" ht="15">
      <c r="A523" s="11">
        <v>518</v>
      </c>
      <c r="B523" s="11" t="s">
        <v>138</v>
      </c>
      <c r="C523" s="11">
        <v>357</v>
      </c>
      <c r="D523" s="11" t="s">
        <v>102</v>
      </c>
      <c r="E523" s="11">
        <v>1900</v>
      </c>
      <c r="F523" s="11" t="s">
        <v>53</v>
      </c>
      <c r="G523" s="11" t="s">
        <v>109</v>
      </c>
      <c r="H523" s="11">
        <v>1</v>
      </c>
      <c r="I523" s="11">
        <v>0</v>
      </c>
      <c r="J523" s="11">
        <v>1</v>
      </c>
      <c r="K523" s="11">
        <v>5</v>
      </c>
      <c r="L523" s="11">
        <f t="shared" si="9"/>
        <v>0.07083333333333333</v>
      </c>
    </row>
    <row r="524" spans="1:12" ht="15">
      <c r="A524" s="11">
        <v>519</v>
      </c>
      <c r="B524" s="11" t="s">
        <v>139</v>
      </c>
      <c r="C524" s="11">
        <v>381</v>
      </c>
      <c r="D524" s="11" t="s">
        <v>102</v>
      </c>
      <c r="E524" s="11">
        <v>1901</v>
      </c>
      <c r="F524" s="11" t="s">
        <v>53</v>
      </c>
      <c r="G524" s="11" t="s">
        <v>109</v>
      </c>
      <c r="H524" s="11">
        <v>1</v>
      </c>
      <c r="I524" s="11">
        <v>0</v>
      </c>
      <c r="J524" s="11">
        <v>1</v>
      </c>
      <c r="K524" s="11">
        <v>4</v>
      </c>
      <c r="L524" s="11">
        <f t="shared" si="9"/>
        <v>0.06666666666666667</v>
      </c>
    </row>
    <row r="525" spans="1:12" ht="15">
      <c r="A525" s="11">
        <v>520</v>
      </c>
      <c r="B525" s="11" t="s">
        <v>101</v>
      </c>
      <c r="C525" s="11">
        <v>428</v>
      </c>
      <c r="D525" s="11" t="s">
        <v>102</v>
      </c>
      <c r="E525" s="11">
        <v>1902</v>
      </c>
      <c r="F525" s="11" t="s">
        <v>53</v>
      </c>
      <c r="G525" s="11" t="s">
        <v>109</v>
      </c>
      <c r="H525" s="11">
        <v>1</v>
      </c>
      <c r="I525" s="11">
        <v>0</v>
      </c>
      <c r="J525" s="11">
        <v>1</v>
      </c>
      <c r="K525" s="11">
        <v>4</v>
      </c>
      <c r="L525" s="11">
        <f t="shared" si="9"/>
        <v>0.06666666666666667</v>
      </c>
    </row>
    <row r="526" spans="1:12" ht="15">
      <c r="A526" s="11">
        <v>521</v>
      </c>
      <c r="B526" s="11" t="s">
        <v>110</v>
      </c>
      <c r="C526" s="11">
        <v>345</v>
      </c>
      <c r="D526" s="11" t="s">
        <v>102</v>
      </c>
      <c r="E526" s="11">
        <v>1903</v>
      </c>
      <c r="F526" s="11" t="s">
        <v>53</v>
      </c>
      <c r="G526" s="11" t="s">
        <v>109</v>
      </c>
      <c r="H526" s="11">
        <v>1</v>
      </c>
      <c r="I526" s="11">
        <v>0</v>
      </c>
      <c r="J526" s="11">
        <v>1</v>
      </c>
      <c r="K526" s="11">
        <v>4</v>
      </c>
      <c r="L526" s="11">
        <f t="shared" si="9"/>
        <v>0.06666666666666667</v>
      </c>
    </row>
    <row r="527" spans="1:12" ht="15">
      <c r="A527" s="11">
        <v>522</v>
      </c>
      <c r="B527" s="11" t="s">
        <v>110</v>
      </c>
      <c r="C527" s="11">
        <v>345</v>
      </c>
      <c r="D527" s="11" t="s">
        <v>102</v>
      </c>
      <c r="E527" s="11">
        <v>1904</v>
      </c>
      <c r="F527" s="11" t="s">
        <v>53</v>
      </c>
      <c r="G527" s="11" t="s">
        <v>109</v>
      </c>
      <c r="H527" s="11">
        <v>1</v>
      </c>
      <c r="I527" s="11">
        <v>0</v>
      </c>
      <c r="J527" s="11">
        <v>1</v>
      </c>
      <c r="K527" s="11">
        <v>4</v>
      </c>
      <c r="L527" s="11">
        <f t="shared" si="9"/>
        <v>0.06666666666666667</v>
      </c>
    </row>
    <row r="528" spans="1:12" ht="15">
      <c r="A528" s="11">
        <v>523</v>
      </c>
      <c r="B528" s="11" t="s">
        <v>110</v>
      </c>
      <c r="C528" s="11">
        <v>345</v>
      </c>
      <c r="D528" s="11" t="s">
        <v>102</v>
      </c>
      <c r="E528" s="11">
        <v>1905</v>
      </c>
      <c r="F528" s="11" t="s">
        <v>53</v>
      </c>
      <c r="G528" s="11" t="s">
        <v>109</v>
      </c>
      <c r="H528" s="11">
        <v>1</v>
      </c>
      <c r="I528" s="11">
        <v>0</v>
      </c>
      <c r="J528" s="11">
        <v>1</v>
      </c>
      <c r="K528" s="11">
        <v>4</v>
      </c>
      <c r="L528" s="11">
        <f t="shared" si="9"/>
        <v>0.06666666666666667</v>
      </c>
    </row>
    <row r="529" spans="1:12" ht="15">
      <c r="A529" s="11">
        <v>524</v>
      </c>
      <c r="B529" s="11" t="s">
        <v>111</v>
      </c>
      <c r="C529" s="11">
        <v>280</v>
      </c>
      <c r="D529" s="11" t="s">
        <v>102</v>
      </c>
      <c r="E529" s="11">
        <v>1906</v>
      </c>
      <c r="F529" s="11" t="s">
        <v>53</v>
      </c>
      <c r="G529" s="11" t="s">
        <v>109</v>
      </c>
      <c r="H529" s="11">
        <v>1</v>
      </c>
      <c r="I529" s="11">
        <v>0</v>
      </c>
      <c r="J529" s="11">
        <v>1</v>
      </c>
      <c r="K529" s="11">
        <v>4</v>
      </c>
      <c r="L529" s="11">
        <f t="shared" si="9"/>
        <v>0.06666666666666667</v>
      </c>
    </row>
    <row r="530" spans="1:12" ht="15">
      <c r="A530" s="11">
        <v>525</v>
      </c>
      <c r="B530" s="11" t="s">
        <v>111</v>
      </c>
      <c r="C530" s="11">
        <v>280</v>
      </c>
      <c r="D530" s="11" t="s">
        <v>102</v>
      </c>
      <c r="E530" s="11">
        <v>1907</v>
      </c>
      <c r="F530" s="11" t="s">
        <v>53</v>
      </c>
      <c r="G530" s="11" t="s">
        <v>109</v>
      </c>
      <c r="H530" s="11">
        <v>1</v>
      </c>
      <c r="I530" s="11">
        <v>0</v>
      </c>
      <c r="J530" s="11">
        <v>1</v>
      </c>
      <c r="K530" s="11">
        <v>4</v>
      </c>
      <c r="L530" s="11">
        <f t="shared" si="9"/>
        <v>0.06666666666666667</v>
      </c>
    </row>
    <row r="531" spans="1:12" ht="15">
      <c r="A531" s="11">
        <v>526</v>
      </c>
      <c r="B531" s="11" t="s">
        <v>111</v>
      </c>
      <c r="C531" s="11">
        <v>280</v>
      </c>
      <c r="D531" s="11" t="s">
        <v>102</v>
      </c>
      <c r="E531" s="11">
        <v>1908</v>
      </c>
      <c r="F531" s="11" t="s">
        <v>53</v>
      </c>
      <c r="G531" s="11" t="s">
        <v>109</v>
      </c>
      <c r="H531" s="11">
        <v>1</v>
      </c>
      <c r="I531" s="11">
        <v>0</v>
      </c>
      <c r="J531" s="11">
        <v>1</v>
      </c>
      <c r="K531" s="11">
        <v>4</v>
      </c>
      <c r="L531" s="11">
        <f t="shared" si="9"/>
        <v>0.06666666666666667</v>
      </c>
    </row>
    <row r="532" spans="1:12" ht="15">
      <c r="A532" s="11">
        <v>527</v>
      </c>
      <c r="B532" s="11" t="s">
        <v>112</v>
      </c>
      <c r="C532" s="11">
        <v>283</v>
      </c>
      <c r="D532" s="11" t="s">
        <v>102</v>
      </c>
      <c r="E532" s="11">
        <v>1909</v>
      </c>
      <c r="F532" s="11" t="s">
        <v>53</v>
      </c>
      <c r="G532" s="11" t="s">
        <v>109</v>
      </c>
      <c r="H532" s="11">
        <v>1</v>
      </c>
      <c r="I532" s="11">
        <v>0</v>
      </c>
      <c r="J532" s="11">
        <v>1</v>
      </c>
      <c r="K532" s="11">
        <v>4</v>
      </c>
      <c r="L532" s="11">
        <f t="shared" si="9"/>
        <v>0.06666666666666667</v>
      </c>
    </row>
    <row r="533" spans="1:12" ht="15">
      <c r="A533" s="11">
        <v>528</v>
      </c>
      <c r="B533" s="11" t="s">
        <v>113</v>
      </c>
      <c r="C533" s="11">
        <v>300</v>
      </c>
      <c r="D533" s="11" t="s">
        <v>102</v>
      </c>
      <c r="E533" s="11">
        <v>1910</v>
      </c>
      <c r="F533" s="11" t="s">
        <v>53</v>
      </c>
      <c r="G533" s="11" t="s">
        <v>109</v>
      </c>
      <c r="H533" s="11">
        <v>1</v>
      </c>
      <c r="I533" s="11">
        <v>0</v>
      </c>
      <c r="J533" s="11">
        <v>1</v>
      </c>
      <c r="K533" s="11">
        <v>3</v>
      </c>
      <c r="L533" s="11">
        <f t="shared" si="9"/>
        <v>0.0625</v>
      </c>
    </row>
    <row r="534" spans="1:12" ht="15">
      <c r="A534" s="11">
        <v>529</v>
      </c>
      <c r="B534" s="11" t="s">
        <v>114</v>
      </c>
      <c r="C534" s="11">
        <v>309</v>
      </c>
      <c r="D534" s="11" t="s">
        <v>102</v>
      </c>
      <c r="E534" s="11">
        <v>1911</v>
      </c>
      <c r="F534" s="11" t="s">
        <v>53</v>
      </c>
      <c r="G534" s="11" t="s">
        <v>109</v>
      </c>
      <c r="H534" s="11">
        <v>1</v>
      </c>
      <c r="I534" s="11">
        <v>0</v>
      </c>
      <c r="J534" s="11">
        <v>1</v>
      </c>
      <c r="K534" s="11">
        <v>3</v>
      </c>
      <c r="L534" s="11">
        <f t="shared" si="9"/>
        <v>0.0625</v>
      </c>
    </row>
    <row r="535" spans="1:12" ht="15">
      <c r="A535" s="11">
        <v>530</v>
      </c>
      <c r="B535" s="11" t="s">
        <v>115</v>
      </c>
      <c r="C535" s="11">
        <v>340</v>
      </c>
      <c r="D535" s="11" t="s">
        <v>102</v>
      </c>
      <c r="E535" s="11">
        <v>1913</v>
      </c>
      <c r="F535" s="11" t="s">
        <v>53</v>
      </c>
      <c r="G535" s="11" t="s">
        <v>109</v>
      </c>
      <c r="H535" s="11">
        <v>1</v>
      </c>
      <c r="I535" s="11">
        <v>0</v>
      </c>
      <c r="J535" s="11">
        <v>1</v>
      </c>
      <c r="K535" s="11">
        <v>3</v>
      </c>
      <c r="L535" s="11">
        <f t="shared" si="9"/>
        <v>0.0625</v>
      </c>
    </row>
    <row r="536" spans="1:12" ht="15">
      <c r="A536" s="11">
        <v>531</v>
      </c>
      <c r="B536" s="11" t="s">
        <v>118</v>
      </c>
      <c r="C536" s="11">
        <v>469</v>
      </c>
      <c r="D536" s="11" t="s">
        <v>102</v>
      </c>
      <c r="E536" s="11">
        <v>1862</v>
      </c>
      <c r="F536" s="11" t="s">
        <v>54</v>
      </c>
      <c r="G536" s="11" t="s">
        <v>109</v>
      </c>
      <c r="H536" s="11">
        <v>1</v>
      </c>
      <c r="I536" s="11">
        <v>0</v>
      </c>
      <c r="J536" s="11">
        <v>0</v>
      </c>
      <c r="K536" s="11">
        <v>6</v>
      </c>
      <c r="L536" s="11">
        <f t="shared" si="9"/>
        <v>0.025</v>
      </c>
    </row>
    <row r="537" spans="1:12" ht="15">
      <c r="A537" s="11">
        <v>532</v>
      </c>
      <c r="B537" s="11" t="s">
        <v>118</v>
      </c>
      <c r="C537" s="11">
        <v>469</v>
      </c>
      <c r="D537" s="11" t="s">
        <v>102</v>
      </c>
      <c r="E537" s="11">
        <v>1863</v>
      </c>
      <c r="F537" s="11" t="s">
        <v>54</v>
      </c>
      <c r="G537" s="11" t="s">
        <v>109</v>
      </c>
      <c r="H537" s="11">
        <v>1</v>
      </c>
      <c r="I537" s="11">
        <v>0</v>
      </c>
      <c r="J537" s="11">
        <v>1</v>
      </c>
      <c r="K537" s="11">
        <v>0</v>
      </c>
      <c r="L537" s="11">
        <f t="shared" si="9"/>
        <v>0.05</v>
      </c>
    </row>
    <row r="538" spans="1:12" ht="15">
      <c r="A538" s="11">
        <v>533</v>
      </c>
      <c r="B538" s="11" t="s">
        <v>121</v>
      </c>
      <c r="C538" s="11">
        <v>555</v>
      </c>
      <c r="D538" s="11" t="s">
        <v>102</v>
      </c>
      <c r="E538" s="11">
        <v>1864</v>
      </c>
      <c r="F538" s="11" t="s">
        <v>54</v>
      </c>
      <c r="G538" s="11" t="s">
        <v>109</v>
      </c>
      <c r="H538" s="11">
        <v>1</v>
      </c>
      <c r="I538" s="11">
        <v>0</v>
      </c>
      <c r="J538" s="11">
        <v>1</v>
      </c>
      <c r="K538" s="11">
        <v>1.5</v>
      </c>
      <c r="L538" s="11">
        <f t="shared" si="9"/>
        <v>0.05625</v>
      </c>
    </row>
    <row r="539" spans="1:12" ht="15">
      <c r="A539" s="11">
        <v>534</v>
      </c>
      <c r="B539" s="11" t="s">
        <v>121</v>
      </c>
      <c r="C539" s="11">
        <v>555</v>
      </c>
      <c r="D539" s="11" t="s">
        <v>102</v>
      </c>
      <c r="E539" s="11">
        <v>1865</v>
      </c>
      <c r="F539" s="11" t="s">
        <v>54</v>
      </c>
      <c r="G539" s="11" t="s">
        <v>109</v>
      </c>
      <c r="H539" s="11">
        <v>1</v>
      </c>
      <c r="I539" s="11">
        <v>0</v>
      </c>
      <c r="J539" s="11">
        <v>1</v>
      </c>
      <c r="K539" s="11">
        <v>0</v>
      </c>
      <c r="L539" s="11">
        <f t="shared" si="9"/>
        <v>0.05</v>
      </c>
    </row>
    <row r="540" spans="1:12" ht="15">
      <c r="A540" s="11">
        <v>535</v>
      </c>
      <c r="B540" s="11" t="s">
        <v>122</v>
      </c>
      <c r="C540" s="11">
        <v>274</v>
      </c>
      <c r="D540" s="11" t="s">
        <v>102</v>
      </c>
      <c r="E540" s="11">
        <v>1866</v>
      </c>
      <c r="F540" s="11" t="s">
        <v>54</v>
      </c>
      <c r="G540" s="11" t="s">
        <v>109</v>
      </c>
      <c r="H540" s="11">
        <v>1</v>
      </c>
      <c r="I540" s="11">
        <v>0</v>
      </c>
      <c r="J540" s="11">
        <v>0</v>
      </c>
      <c r="K540" s="11">
        <v>9</v>
      </c>
      <c r="L540" s="11">
        <f t="shared" si="9"/>
        <v>0.0375</v>
      </c>
    </row>
    <row r="541" spans="1:12" ht="15">
      <c r="A541" s="11">
        <v>536</v>
      </c>
      <c r="B541" s="11" t="s">
        <v>122</v>
      </c>
      <c r="C541" s="11">
        <v>274</v>
      </c>
      <c r="D541" s="11" t="s">
        <v>102</v>
      </c>
      <c r="E541" s="11">
        <v>1867</v>
      </c>
      <c r="F541" s="11" t="s">
        <v>54</v>
      </c>
      <c r="G541" s="11" t="s">
        <v>109</v>
      </c>
      <c r="H541" s="11">
        <v>1</v>
      </c>
      <c r="I541" s="11">
        <v>0</v>
      </c>
      <c r="J541" s="11">
        <v>0</v>
      </c>
      <c r="K541" s="11">
        <v>5</v>
      </c>
      <c r="L541" s="11">
        <f t="shared" si="9"/>
        <v>0.020833333333333332</v>
      </c>
    </row>
    <row r="542" spans="1:12" ht="15">
      <c r="A542" s="11">
        <v>537</v>
      </c>
      <c r="B542" s="11" t="s">
        <v>116</v>
      </c>
      <c r="C542" s="11">
        <v>396</v>
      </c>
      <c r="D542" s="11" t="s">
        <v>102</v>
      </c>
      <c r="E542" s="11">
        <v>1852</v>
      </c>
      <c r="F542" s="11" t="s">
        <v>55</v>
      </c>
      <c r="G542" s="11" t="s">
        <v>56</v>
      </c>
      <c r="H542" s="11">
        <v>738542</v>
      </c>
      <c r="I542" s="11">
        <v>19701</v>
      </c>
      <c r="J542" s="11">
        <v>0</v>
      </c>
      <c r="K542" s="11">
        <v>0</v>
      </c>
      <c r="L542" s="11">
        <f t="shared" si="9"/>
        <v>0.02667553097860379</v>
      </c>
    </row>
    <row r="543" spans="1:12" ht="15">
      <c r="A543" s="11">
        <v>538</v>
      </c>
      <c r="B543" s="11" t="s">
        <v>116</v>
      </c>
      <c r="C543" s="11">
        <v>396</v>
      </c>
      <c r="D543" s="11" t="s">
        <v>102</v>
      </c>
      <c r="E543" s="11">
        <v>1853</v>
      </c>
      <c r="F543" s="11" t="s">
        <v>55</v>
      </c>
      <c r="G543" s="11" t="s">
        <v>56</v>
      </c>
      <c r="H543" s="11">
        <v>585831</v>
      </c>
      <c r="I543" s="11">
        <v>15133</v>
      </c>
      <c r="J543" s="11">
        <v>0</v>
      </c>
      <c r="K543" s="11">
        <v>0</v>
      </c>
      <c r="L543" s="11">
        <f t="shared" si="9"/>
        <v>0.02583168183315666</v>
      </c>
    </row>
    <row r="544" spans="1:12" ht="15">
      <c r="A544" s="11">
        <v>539</v>
      </c>
      <c r="B544" s="11" t="s">
        <v>116</v>
      </c>
      <c r="C544" s="11">
        <v>397</v>
      </c>
      <c r="D544" s="11" t="s">
        <v>102</v>
      </c>
      <c r="E544" s="11">
        <v>1854</v>
      </c>
      <c r="F544" s="11" t="s">
        <v>55</v>
      </c>
      <c r="G544" s="11" t="s">
        <v>56</v>
      </c>
      <c r="H544" s="11">
        <v>487494</v>
      </c>
      <c r="I544" s="11">
        <v>13194</v>
      </c>
      <c r="J544" s="11">
        <v>0</v>
      </c>
      <c r="K544" s="11">
        <v>0</v>
      </c>
      <c r="L544" s="11">
        <f t="shared" si="9"/>
        <v>0.027064948491673745</v>
      </c>
    </row>
    <row r="545" spans="1:12" ht="15">
      <c r="A545" s="11">
        <v>540</v>
      </c>
      <c r="B545" s="11" t="s">
        <v>44</v>
      </c>
      <c r="C545" s="11">
        <v>263</v>
      </c>
      <c r="D545" s="11" t="s">
        <v>102</v>
      </c>
      <c r="E545" s="11">
        <v>1855</v>
      </c>
      <c r="F545" s="11" t="s">
        <v>55</v>
      </c>
      <c r="G545" s="11" t="s">
        <v>56</v>
      </c>
      <c r="H545" s="11">
        <v>298331</v>
      </c>
      <c r="I545" s="11">
        <v>6918</v>
      </c>
      <c r="J545" s="11">
        <v>0</v>
      </c>
      <c r="K545" s="11">
        <v>0</v>
      </c>
      <c r="L545" s="11">
        <f t="shared" si="9"/>
        <v>0.0231890081821869</v>
      </c>
    </row>
    <row r="546" spans="1:12" ht="15">
      <c r="A546" s="11">
        <v>541</v>
      </c>
      <c r="B546" s="11" t="s">
        <v>126</v>
      </c>
      <c r="C546" s="11">
        <v>369</v>
      </c>
      <c r="D546" s="11" t="s">
        <v>102</v>
      </c>
      <c r="E546" s="11">
        <v>1857</v>
      </c>
      <c r="F546" s="11" t="s">
        <v>55</v>
      </c>
      <c r="G546" s="11" t="s">
        <v>56</v>
      </c>
      <c r="H546" s="11">
        <v>1156396</v>
      </c>
      <c r="I546" s="11">
        <v>18295</v>
      </c>
      <c r="J546" s="11">
        <v>0</v>
      </c>
      <c r="K546" s="11">
        <v>0</v>
      </c>
      <c r="L546" s="11">
        <f t="shared" si="9"/>
        <v>0.015820705018004214</v>
      </c>
    </row>
    <row r="547" spans="1:12" ht="15">
      <c r="A547" s="11">
        <v>542</v>
      </c>
      <c r="B547" s="11" t="s">
        <v>127</v>
      </c>
      <c r="C547" s="11">
        <v>394</v>
      </c>
      <c r="D547" s="11" t="s">
        <v>102</v>
      </c>
      <c r="E547" s="11">
        <v>1859</v>
      </c>
      <c r="F547" s="11" t="s">
        <v>55</v>
      </c>
      <c r="G547" s="11" t="s">
        <v>56</v>
      </c>
      <c r="H547" s="11">
        <v>240128</v>
      </c>
      <c r="I547" s="11">
        <v>4688</v>
      </c>
      <c r="J547" s="11">
        <v>0</v>
      </c>
      <c r="K547" s="11">
        <v>0</v>
      </c>
      <c r="L547" s="11">
        <f t="shared" si="9"/>
        <v>0.019522921108742004</v>
      </c>
    </row>
    <row r="548" spans="1:12" ht="15">
      <c r="A548" s="11">
        <v>543</v>
      </c>
      <c r="B548" s="11" t="s">
        <v>127</v>
      </c>
      <c r="C548" s="11">
        <v>394</v>
      </c>
      <c r="D548" s="11" t="s">
        <v>102</v>
      </c>
      <c r="E548" s="11">
        <v>1860</v>
      </c>
      <c r="F548" s="11" t="s">
        <v>55</v>
      </c>
      <c r="G548" s="11" t="s">
        <v>56</v>
      </c>
      <c r="H548" s="11">
        <v>596183</v>
      </c>
      <c r="I548" s="11">
        <v>12111</v>
      </c>
      <c r="J548" s="11">
        <v>0</v>
      </c>
      <c r="K548" s="11">
        <v>0</v>
      </c>
      <c r="L548" s="11">
        <f t="shared" si="9"/>
        <v>0.020314232374958694</v>
      </c>
    </row>
    <row r="549" spans="1:12" ht="15">
      <c r="A549" s="11">
        <v>544</v>
      </c>
      <c r="B549" s="11" t="s">
        <v>118</v>
      </c>
      <c r="C549" s="11">
        <v>466</v>
      </c>
      <c r="D549" s="11" t="s">
        <v>102</v>
      </c>
      <c r="E549" s="11">
        <v>1861</v>
      </c>
      <c r="F549" s="11" t="s">
        <v>55</v>
      </c>
      <c r="G549" s="11" t="s">
        <v>56</v>
      </c>
      <c r="H549" s="11">
        <v>591538</v>
      </c>
      <c r="I549" s="11">
        <v>11975</v>
      </c>
      <c r="J549" s="11">
        <v>0</v>
      </c>
      <c r="K549" s="11">
        <v>0</v>
      </c>
      <c r="L549" s="11">
        <f t="shared" si="9"/>
        <v>0.020243838941876938</v>
      </c>
    </row>
    <row r="550" spans="1:12" ht="15">
      <c r="A550" s="11">
        <v>545</v>
      </c>
      <c r="B550" s="11" t="s">
        <v>118</v>
      </c>
      <c r="C550" s="11">
        <v>466</v>
      </c>
      <c r="D550" s="11" t="s">
        <v>102</v>
      </c>
      <c r="E550" s="11">
        <v>1862</v>
      </c>
      <c r="F550" s="11" t="s">
        <v>55</v>
      </c>
      <c r="G550" s="11" t="s">
        <v>56</v>
      </c>
      <c r="H550" s="11">
        <v>492256</v>
      </c>
      <c r="I550" s="11">
        <v>11694</v>
      </c>
      <c r="J550" s="11">
        <v>0</v>
      </c>
      <c r="K550" s="11">
        <v>0</v>
      </c>
      <c r="L550" s="11">
        <f t="shared" si="9"/>
        <v>0.02375593187284665</v>
      </c>
    </row>
    <row r="551" spans="1:12" ht="15">
      <c r="A551" s="11">
        <v>546</v>
      </c>
      <c r="B551" s="11" t="s">
        <v>118</v>
      </c>
      <c r="C551" s="11">
        <v>466</v>
      </c>
      <c r="D551" s="11" t="s">
        <v>102</v>
      </c>
      <c r="E551" s="11">
        <v>1863</v>
      </c>
      <c r="F551" s="11" t="s">
        <v>55</v>
      </c>
      <c r="G551" s="11" t="s">
        <v>56</v>
      </c>
      <c r="H551" s="11">
        <v>355923</v>
      </c>
      <c r="I551" s="11">
        <v>9676</v>
      </c>
      <c r="J551" s="11">
        <v>0</v>
      </c>
      <c r="K551" s="11">
        <v>0</v>
      </c>
      <c r="L551" s="11">
        <f t="shared" si="9"/>
        <v>0.027185655324325767</v>
      </c>
    </row>
    <row r="552" spans="1:12" ht="15">
      <c r="A552" s="11">
        <v>547</v>
      </c>
      <c r="B552" s="11" t="s">
        <v>121</v>
      </c>
      <c r="C552" s="11">
        <v>549</v>
      </c>
      <c r="D552" s="11" t="s">
        <v>102</v>
      </c>
      <c r="E552" s="11">
        <v>1864</v>
      </c>
      <c r="F552" s="11" t="s">
        <v>55</v>
      </c>
      <c r="G552" s="11" t="s">
        <v>56</v>
      </c>
      <c r="H552" s="11">
        <v>628116</v>
      </c>
      <c r="I552" s="11">
        <v>20063</v>
      </c>
      <c r="J552" s="11">
        <v>0</v>
      </c>
      <c r="K552" s="11">
        <v>0</v>
      </c>
      <c r="L552" s="11">
        <f t="shared" si="9"/>
        <v>0.03194155219736482</v>
      </c>
    </row>
    <row r="553" spans="1:12" ht="15">
      <c r="A553" s="11">
        <v>548</v>
      </c>
      <c r="B553" s="11" t="s">
        <v>121</v>
      </c>
      <c r="C553" s="11">
        <v>549</v>
      </c>
      <c r="D553" s="11" t="s">
        <v>102</v>
      </c>
      <c r="E553" s="11">
        <v>1865</v>
      </c>
      <c r="F553" s="11" t="s">
        <v>55</v>
      </c>
      <c r="G553" s="11" t="s">
        <v>56</v>
      </c>
      <c r="H553" s="11">
        <v>610048</v>
      </c>
      <c r="I553" s="11">
        <v>17022</v>
      </c>
      <c r="J553" s="11">
        <v>0</v>
      </c>
      <c r="K553" s="11">
        <v>0</v>
      </c>
      <c r="L553" s="11">
        <f t="shared" si="9"/>
        <v>0.027902722408728493</v>
      </c>
    </row>
    <row r="554" spans="1:12" ht="15">
      <c r="A554" s="11">
        <v>549</v>
      </c>
      <c r="B554" s="11" t="s">
        <v>122</v>
      </c>
      <c r="C554" s="11">
        <v>270</v>
      </c>
      <c r="D554" s="11" t="s">
        <v>102</v>
      </c>
      <c r="E554" s="11">
        <v>1866</v>
      </c>
      <c r="F554" s="11" t="s">
        <v>55</v>
      </c>
      <c r="G554" s="11" t="s">
        <v>56</v>
      </c>
      <c r="H554" s="11">
        <v>306771</v>
      </c>
      <c r="I554" s="11">
        <v>9137</v>
      </c>
      <c r="J554" s="11">
        <v>0</v>
      </c>
      <c r="K554" s="11">
        <v>0</v>
      </c>
      <c r="L554" s="11">
        <f t="shared" si="9"/>
        <v>0.029784432035622664</v>
      </c>
    </row>
    <row r="555" spans="1:12" ht="15">
      <c r="A555" s="11">
        <v>550</v>
      </c>
      <c r="B555" s="11" t="s">
        <v>122</v>
      </c>
      <c r="C555" s="11">
        <v>270</v>
      </c>
      <c r="D555" s="11" t="s">
        <v>102</v>
      </c>
      <c r="E555" s="11">
        <v>1867</v>
      </c>
      <c r="F555" s="11" t="s">
        <v>55</v>
      </c>
      <c r="G555" s="11" t="s">
        <v>56</v>
      </c>
      <c r="H555" s="11">
        <v>682853</v>
      </c>
      <c r="I555" s="11">
        <v>15989</v>
      </c>
      <c r="J555" s="11">
        <v>0</v>
      </c>
      <c r="K555" s="11">
        <v>0</v>
      </c>
      <c r="L555" s="11">
        <f t="shared" si="9"/>
        <v>0.023414995613990127</v>
      </c>
    </row>
    <row r="556" spans="1:12" ht="15">
      <c r="A556" s="11">
        <v>551</v>
      </c>
      <c r="B556" s="11" t="s">
        <v>128</v>
      </c>
      <c r="C556" s="11">
        <v>334</v>
      </c>
      <c r="D556" s="11" t="s">
        <v>102</v>
      </c>
      <c r="E556" s="11">
        <v>1868</v>
      </c>
      <c r="F556" s="11" t="s">
        <v>55</v>
      </c>
      <c r="G556" s="11" t="s">
        <v>56</v>
      </c>
      <c r="H556" s="11">
        <v>732555</v>
      </c>
      <c r="I556" s="11">
        <v>16303</v>
      </c>
      <c r="J556" s="11">
        <v>0</v>
      </c>
      <c r="K556" s="11">
        <v>0</v>
      </c>
      <c r="L556" s="11">
        <f t="shared" si="9"/>
        <v>0.02225498426739289</v>
      </c>
    </row>
    <row r="557" spans="1:12" ht="15">
      <c r="A557" s="11">
        <v>552</v>
      </c>
      <c r="B557" s="11" t="s">
        <v>128</v>
      </c>
      <c r="C557" s="11">
        <v>334</v>
      </c>
      <c r="D557" s="11" t="s">
        <v>102</v>
      </c>
      <c r="E557" s="11">
        <v>1869</v>
      </c>
      <c r="F557" s="11" t="s">
        <v>55</v>
      </c>
      <c r="G557" s="11" t="s">
        <v>56</v>
      </c>
      <c r="H557" s="11">
        <v>810725</v>
      </c>
      <c r="I557" s="11">
        <v>16404</v>
      </c>
      <c r="J557" s="11">
        <v>0</v>
      </c>
      <c r="K557" s="11">
        <v>0</v>
      </c>
      <c r="L557" s="11">
        <f t="shared" si="9"/>
        <v>0.020233741404298622</v>
      </c>
    </row>
    <row r="558" spans="1:12" ht="15">
      <c r="A558" s="11">
        <v>553</v>
      </c>
      <c r="B558" s="11" t="s">
        <v>128</v>
      </c>
      <c r="C558" s="11">
        <v>334</v>
      </c>
      <c r="D558" s="11" t="s">
        <v>102</v>
      </c>
      <c r="E558" s="11">
        <v>1870</v>
      </c>
      <c r="F558" s="11" t="s">
        <v>55</v>
      </c>
      <c r="G558" s="11" t="s">
        <v>56</v>
      </c>
      <c r="H558" s="11">
        <v>778073</v>
      </c>
      <c r="I558" s="11">
        <v>17913</v>
      </c>
      <c r="J558" s="11">
        <v>0</v>
      </c>
      <c r="K558" s="11">
        <v>0</v>
      </c>
      <c r="L558" s="11">
        <f t="shared" si="9"/>
        <v>0.023022261407348667</v>
      </c>
    </row>
    <row r="559" spans="1:12" ht="15">
      <c r="A559" s="11">
        <v>554</v>
      </c>
      <c r="B559" s="11" t="s">
        <v>129</v>
      </c>
      <c r="C559" s="11">
        <v>275</v>
      </c>
      <c r="D559" s="11" t="s">
        <v>102</v>
      </c>
      <c r="E559" s="11">
        <v>1871</v>
      </c>
      <c r="F559" s="11" t="s">
        <v>55</v>
      </c>
      <c r="G559" s="11" t="s">
        <v>56</v>
      </c>
      <c r="H559" s="11">
        <v>1317800</v>
      </c>
      <c r="I559" s="11">
        <v>25380</v>
      </c>
      <c r="J559" s="11">
        <v>0</v>
      </c>
      <c r="K559" s="11">
        <v>0</v>
      </c>
      <c r="L559" s="11">
        <f t="shared" si="9"/>
        <v>0.01925937168007285</v>
      </c>
    </row>
    <row r="560" spans="1:12" ht="15">
      <c r="A560" s="11">
        <v>555</v>
      </c>
      <c r="B560" s="11" t="s">
        <v>129</v>
      </c>
      <c r="C560" s="11">
        <v>275</v>
      </c>
      <c r="D560" s="11" t="s">
        <v>102</v>
      </c>
      <c r="E560" s="11">
        <v>1872</v>
      </c>
      <c r="F560" s="11" t="s">
        <v>55</v>
      </c>
      <c r="G560" s="11" t="s">
        <v>56</v>
      </c>
      <c r="H560" s="11">
        <v>1815716</v>
      </c>
      <c r="I560" s="11">
        <v>36717</v>
      </c>
      <c r="J560" s="11">
        <v>0</v>
      </c>
      <c r="K560" s="11">
        <v>0</v>
      </c>
      <c r="L560" s="11">
        <f t="shared" si="9"/>
        <v>0.020221774770944355</v>
      </c>
    </row>
    <row r="561" spans="1:12" ht="15">
      <c r="A561" s="11">
        <v>556</v>
      </c>
      <c r="B561" s="11" t="s">
        <v>129</v>
      </c>
      <c r="C561" s="11">
        <v>275</v>
      </c>
      <c r="D561" s="11" t="s">
        <v>102</v>
      </c>
      <c r="E561" s="11">
        <v>1873</v>
      </c>
      <c r="F561" s="11" t="s">
        <v>55</v>
      </c>
      <c r="G561" s="11" t="s">
        <v>56</v>
      </c>
      <c r="H561" s="11">
        <v>1039663</v>
      </c>
      <c r="I561" s="11">
        <v>21677</v>
      </c>
      <c r="J561" s="11">
        <v>0</v>
      </c>
      <c r="K561" s="11">
        <v>0</v>
      </c>
      <c r="L561" s="11">
        <f t="shared" si="9"/>
        <v>0.02085002544093615</v>
      </c>
    </row>
    <row r="562" spans="1:12" ht="15">
      <c r="A562" s="11">
        <v>557</v>
      </c>
      <c r="B562" s="11" t="s">
        <v>129</v>
      </c>
      <c r="C562" s="11">
        <v>275</v>
      </c>
      <c r="D562" s="11" t="s">
        <v>102</v>
      </c>
      <c r="E562" s="11">
        <v>1874</v>
      </c>
      <c r="F562" s="11" t="s">
        <v>55</v>
      </c>
      <c r="G562" s="11" t="s">
        <v>56</v>
      </c>
      <c r="H562" s="11">
        <v>1065083</v>
      </c>
      <c r="I562" s="11">
        <v>22915</v>
      </c>
      <c r="J562" s="11">
        <v>0</v>
      </c>
      <c r="K562" s="11">
        <v>0</v>
      </c>
      <c r="L562" s="11">
        <f t="shared" si="9"/>
        <v>0.021514755188093322</v>
      </c>
    </row>
    <row r="563" spans="1:12" ht="15">
      <c r="A563" s="11">
        <v>558</v>
      </c>
      <c r="B563" s="11" t="s">
        <v>129</v>
      </c>
      <c r="C563" s="11">
        <v>275</v>
      </c>
      <c r="D563" s="11" t="s">
        <v>102</v>
      </c>
      <c r="E563" s="11">
        <v>1875</v>
      </c>
      <c r="F563" s="11" t="s">
        <v>55</v>
      </c>
      <c r="G563" s="11" t="s">
        <v>56</v>
      </c>
      <c r="H563" s="11">
        <v>1523665</v>
      </c>
      <c r="I563" s="11">
        <v>31905</v>
      </c>
      <c r="J563" s="11">
        <v>0</v>
      </c>
      <c r="K563" s="11">
        <v>0</v>
      </c>
      <c r="L563" s="11">
        <f t="shared" si="9"/>
        <v>0.020939642244194097</v>
      </c>
    </row>
    <row r="564" spans="1:12" ht="15">
      <c r="A564" s="11">
        <v>559</v>
      </c>
      <c r="B564" s="11" t="s">
        <v>130</v>
      </c>
      <c r="C564" s="11">
        <v>268</v>
      </c>
      <c r="D564" s="11" t="s">
        <v>102</v>
      </c>
      <c r="E564" s="11">
        <v>1876</v>
      </c>
      <c r="F564" s="11" t="s">
        <v>55</v>
      </c>
      <c r="G564" s="11" t="s">
        <v>56</v>
      </c>
      <c r="H564" s="11">
        <v>870955</v>
      </c>
      <c r="I564" s="11">
        <v>17053</v>
      </c>
      <c r="J564" s="11">
        <v>0</v>
      </c>
      <c r="K564" s="11">
        <v>0</v>
      </c>
      <c r="L564" s="11">
        <f t="shared" si="9"/>
        <v>0.019579656813497825</v>
      </c>
    </row>
    <row r="565" spans="1:12" ht="15">
      <c r="A565" s="11">
        <v>560</v>
      </c>
      <c r="B565" s="11" t="s">
        <v>130</v>
      </c>
      <c r="C565" s="11">
        <v>268</v>
      </c>
      <c r="D565" s="11" t="s">
        <v>102</v>
      </c>
      <c r="E565" s="11">
        <v>1877</v>
      </c>
      <c r="F565" s="11" t="s">
        <v>55</v>
      </c>
      <c r="G565" s="11" t="s">
        <v>56</v>
      </c>
      <c r="H565" s="11">
        <v>991985</v>
      </c>
      <c r="I565" s="11">
        <v>17991</v>
      </c>
      <c r="J565" s="11">
        <v>0</v>
      </c>
      <c r="K565" s="11">
        <v>0</v>
      </c>
      <c r="L565" s="11">
        <f t="shared" si="9"/>
        <v>0.018136362949036526</v>
      </c>
    </row>
    <row r="566" spans="1:12" ht="15">
      <c r="A566" s="11">
        <v>561</v>
      </c>
      <c r="B566" s="11" t="s">
        <v>130</v>
      </c>
      <c r="C566" s="11">
        <v>268</v>
      </c>
      <c r="D566" s="11" t="s">
        <v>102</v>
      </c>
      <c r="E566" s="11">
        <v>1878</v>
      </c>
      <c r="F566" s="11" t="s">
        <v>55</v>
      </c>
      <c r="G566" s="11" t="s">
        <v>56</v>
      </c>
      <c r="H566" s="11">
        <v>1853089</v>
      </c>
      <c r="I566" s="11">
        <v>32879</v>
      </c>
      <c r="J566" s="11">
        <v>0</v>
      </c>
      <c r="K566" s="11">
        <v>0</v>
      </c>
      <c r="L566" s="11">
        <f t="shared" si="9"/>
        <v>0.017742806740528923</v>
      </c>
    </row>
    <row r="567" spans="1:12" ht="15">
      <c r="A567" s="11">
        <v>562</v>
      </c>
      <c r="B567" s="11" t="s">
        <v>131</v>
      </c>
      <c r="C567" s="11">
        <v>318</v>
      </c>
      <c r="D567" s="11" t="s">
        <v>102</v>
      </c>
      <c r="E567" s="11">
        <v>1879</v>
      </c>
      <c r="F567" s="11" t="s">
        <v>55</v>
      </c>
      <c r="G567" s="11" t="s">
        <v>56</v>
      </c>
      <c r="H567" s="11">
        <v>2048654</v>
      </c>
      <c r="I567" s="11">
        <v>34765</v>
      </c>
      <c r="J567" s="11">
        <v>0</v>
      </c>
      <c r="K567" s="11">
        <v>0</v>
      </c>
      <c r="L567" s="11">
        <f t="shared" si="9"/>
        <v>0.01696967862801625</v>
      </c>
    </row>
    <row r="568" spans="1:12" ht="15">
      <c r="A568" s="11">
        <v>563</v>
      </c>
      <c r="B568" s="11" t="s">
        <v>131</v>
      </c>
      <c r="C568" s="11">
        <v>318</v>
      </c>
      <c r="D568" s="11" t="s">
        <v>102</v>
      </c>
      <c r="E568" s="11">
        <v>1880</v>
      </c>
      <c r="F568" s="11" t="s">
        <v>55</v>
      </c>
      <c r="G568" s="11" t="s">
        <v>56</v>
      </c>
      <c r="H568" s="11">
        <v>1372280</v>
      </c>
      <c r="I568" s="11">
        <v>23839</v>
      </c>
      <c r="J568" s="11">
        <v>0</v>
      </c>
      <c r="K568" s="11">
        <v>0</v>
      </c>
      <c r="L568" s="11">
        <f t="shared" si="9"/>
        <v>0.01737181916227009</v>
      </c>
    </row>
    <row r="569" spans="1:12" ht="15">
      <c r="A569" s="11">
        <v>564</v>
      </c>
      <c r="B569" s="11" t="s">
        <v>131</v>
      </c>
      <c r="C569" s="11">
        <v>318</v>
      </c>
      <c r="D569" s="11" t="s">
        <v>102</v>
      </c>
      <c r="E569" s="11">
        <v>1881</v>
      </c>
      <c r="F569" s="11" t="s">
        <v>55</v>
      </c>
      <c r="G569" s="11" t="s">
        <v>56</v>
      </c>
      <c r="H569" s="11">
        <v>796131</v>
      </c>
      <c r="I569" s="11">
        <v>13405</v>
      </c>
      <c r="J569" s="11">
        <v>0</v>
      </c>
      <c r="K569" s="11">
        <v>0</v>
      </c>
      <c r="L569" s="11">
        <f t="shared" si="9"/>
        <v>0.01683768123587701</v>
      </c>
    </row>
    <row r="570" spans="1:12" ht="15">
      <c r="A570" s="11">
        <v>565</v>
      </c>
      <c r="B570" s="11" t="s">
        <v>132</v>
      </c>
      <c r="C570" s="11">
        <v>295</v>
      </c>
      <c r="D570" s="11" t="s">
        <v>102</v>
      </c>
      <c r="E570" s="11">
        <v>1882</v>
      </c>
      <c r="F570" s="11" t="s">
        <v>55</v>
      </c>
      <c r="G570" s="11" t="s">
        <v>56</v>
      </c>
      <c r="H570" s="11">
        <v>1132871</v>
      </c>
      <c r="I570" s="11">
        <v>18785</v>
      </c>
      <c r="J570" s="11">
        <v>0</v>
      </c>
      <c r="K570" s="11">
        <v>0</v>
      </c>
      <c r="L570" s="11">
        <f t="shared" si="9"/>
        <v>0.01658176438447096</v>
      </c>
    </row>
    <row r="571" spans="1:12" ht="15">
      <c r="A571" s="11">
        <v>566</v>
      </c>
      <c r="B571" s="11" t="s">
        <v>132</v>
      </c>
      <c r="C571" s="11">
        <v>295</v>
      </c>
      <c r="D571" s="11" t="s">
        <v>102</v>
      </c>
      <c r="E571" s="11">
        <v>1883</v>
      </c>
      <c r="F571" s="11" t="s">
        <v>55</v>
      </c>
      <c r="G571" s="11" t="s">
        <v>56</v>
      </c>
      <c r="H571" s="11">
        <v>1114583</v>
      </c>
      <c r="I571" s="11">
        <v>18110</v>
      </c>
      <c r="J571" s="11">
        <v>0</v>
      </c>
      <c r="K571" s="11">
        <v>0</v>
      </c>
      <c r="L571" s="11">
        <f t="shared" si="9"/>
        <v>0.016248229158348906</v>
      </c>
    </row>
    <row r="572" spans="1:12" ht="15">
      <c r="A572" s="11">
        <v>567</v>
      </c>
      <c r="B572" s="11" t="s">
        <v>132</v>
      </c>
      <c r="C572" s="11">
        <v>295</v>
      </c>
      <c r="D572" s="11" t="s">
        <v>102</v>
      </c>
      <c r="E572" s="11">
        <v>1884</v>
      </c>
      <c r="F572" s="11" t="s">
        <v>55</v>
      </c>
      <c r="G572" s="11" t="s">
        <v>56</v>
      </c>
      <c r="H572" s="11">
        <v>1273142</v>
      </c>
      <c r="I572" s="11">
        <v>18654</v>
      </c>
      <c r="J572" s="11">
        <v>0</v>
      </c>
      <c r="K572" s="11">
        <v>0</v>
      </c>
      <c r="L572" s="11">
        <f t="shared" si="9"/>
        <v>0.014651939846458604</v>
      </c>
    </row>
    <row r="573" spans="1:12" ht="15">
      <c r="A573" s="11">
        <v>568</v>
      </c>
      <c r="B573" s="11" t="s">
        <v>133</v>
      </c>
      <c r="C573" s="11">
        <v>311</v>
      </c>
      <c r="D573" s="11" t="s">
        <v>102</v>
      </c>
      <c r="E573" s="11">
        <v>1885</v>
      </c>
      <c r="F573" s="11" t="s">
        <v>55</v>
      </c>
      <c r="G573" s="11" t="s">
        <v>56</v>
      </c>
      <c r="H573" s="11">
        <v>1430388</v>
      </c>
      <c r="I573" s="11">
        <v>21049</v>
      </c>
      <c r="J573" s="11">
        <v>0</v>
      </c>
      <c r="K573" s="11">
        <v>0</v>
      </c>
      <c r="L573" s="11">
        <f t="shared" si="9"/>
        <v>0.014715587658733155</v>
      </c>
    </row>
    <row r="574" spans="1:12" ht="15">
      <c r="A574" s="11">
        <v>569</v>
      </c>
      <c r="B574" s="11" t="s">
        <v>133</v>
      </c>
      <c r="C574" s="11">
        <v>311</v>
      </c>
      <c r="D574" s="11" t="s">
        <v>102</v>
      </c>
      <c r="E574" s="11">
        <v>1886</v>
      </c>
      <c r="F574" s="11" t="s">
        <v>55</v>
      </c>
      <c r="G574" s="11" t="s">
        <v>56</v>
      </c>
      <c r="H574" s="11">
        <v>1227660</v>
      </c>
      <c r="I574" s="11">
        <v>17585</v>
      </c>
      <c r="J574" s="11">
        <v>0</v>
      </c>
      <c r="K574" s="11">
        <v>0</v>
      </c>
      <c r="L574" s="11">
        <f t="shared" si="9"/>
        <v>0.014323998501213691</v>
      </c>
    </row>
    <row r="575" spans="1:12" ht="15">
      <c r="A575" s="11">
        <v>570</v>
      </c>
      <c r="B575" s="11" t="s">
        <v>133</v>
      </c>
      <c r="C575" s="11">
        <v>311</v>
      </c>
      <c r="D575" s="11" t="s">
        <v>102</v>
      </c>
      <c r="E575" s="11">
        <v>1887</v>
      </c>
      <c r="F575" s="11" t="s">
        <v>55</v>
      </c>
      <c r="G575" s="11" t="s">
        <v>56</v>
      </c>
      <c r="H575" s="11">
        <v>2705740</v>
      </c>
      <c r="I575" s="11">
        <v>38526</v>
      </c>
      <c r="J575" s="11">
        <v>0</v>
      </c>
      <c r="K575" s="11">
        <v>0</v>
      </c>
      <c r="L575" s="11">
        <f t="shared" si="9"/>
        <v>0.01423861864037195</v>
      </c>
    </row>
    <row r="576" spans="1:12" ht="15">
      <c r="A576" s="11">
        <v>571</v>
      </c>
      <c r="B576" s="11" t="s">
        <v>134</v>
      </c>
      <c r="C576" s="11">
        <v>317</v>
      </c>
      <c r="D576" s="11" t="s">
        <v>102</v>
      </c>
      <c r="E576" s="11">
        <v>1888</v>
      </c>
      <c r="F576" s="11" t="s">
        <v>55</v>
      </c>
      <c r="G576" s="11" t="s">
        <v>56</v>
      </c>
      <c r="H576" s="11">
        <v>2262259</v>
      </c>
      <c r="I576" s="11">
        <v>31036</v>
      </c>
      <c r="J576" s="11">
        <v>0</v>
      </c>
      <c r="K576" s="11">
        <v>0</v>
      </c>
      <c r="L576" s="11">
        <f t="shared" si="9"/>
        <v>0.013719030402796496</v>
      </c>
    </row>
    <row r="577" spans="1:12" ht="15">
      <c r="A577" s="11">
        <v>572</v>
      </c>
      <c r="B577" s="11" t="s">
        <v>134</v>
      </c>
      <c r="C577" s="11">
        <v>317</v>
      </c>
      <c r="D577" s="11" t="s">
        <v>102</v>
      </c>
      <c r="E577" s="11">
        <v>1889</v>
      </c>
      <c r="F577" s="11" t="s">
        <v>55</v>
      </c>
      <c r="G577" s="11" t="s">
        <v>56</v>
      </c>
      <c r="H577" s="11">
        <v>1767723</v>
      </c>
      <c r="I577" s="11">
        <v>30433</v>
      </c>
      <c r="J577" s="11">
        <v>0</v>
      </c>
      <c r="K577" s="11">
        <v>0</v>
      </c>
      <c r="L577" s="11">
        <f t="shared" si="9"/>
        <v>0.017215932586723146</v>
      </c>
    </row>
    <row r="578" spans="1:12" ht="15">
      <c r="A578" s="11">
        <v>573</v>
      </c>
      <c r="B578" s="11" t="s">
        <v>134</v>
      </c>
      <c r="C578" s="11">
        <v>317</v>
      </c>
      <c r="D578" s="11" t="s">
        <v>102</v>
      </c>
      <c r="E578" s="11">
        <v>1890</v>
      </c>
      <c r="F578" s="11" t="s">
        <v>55</v>
      </c>
      <c r="G578" s="11" t="s">
        <v>56</v>
      </c>
      <c r="H578" s="11">
        <v>933970</v>
      </c>
      <c r="I578" s="11">
        <v>18237</v>
      </c>
      <c r="J578" s="11">
        <v>0</v>
      </c>
      <c r="K578" s="11">
        <v>0</v>
      </c>
      <c r="L578" s="11">
        <f t="shared" si="9"/>
        <v>0.01952632311530349</v>
      </c>
    </row>
    <row r="579" spans="1:12" ht="15">
      <c r="A579" s="11">
        <v>574</v>
      </c>
      <c r="B579" s="11" t="s">
        <v>135</v>
      </c>
      <c r="C579" s="11">
        <v>344</v>
      </c>
      <c r="D579" s="11" t="s">
        <v>102</v>
      </c>
      <c r="E579" s="11">
        <v>1891</v>
      </c>
      <c r="F579" s="11" t="s">
        <v>55</v>
      </c>
      <c r="G579" s="11" t="s">
        <v>56</v>
      </c>
      <c r="H579" s="11">
        <v>1067200</v>
      </c>
      <c r="I579" s="11">
        <v>18441</v>
      </c>
      <c r="J579" s="11">
        <v>0</v>
      </c>
      <c r="K579" s="11">
        <v>0</v>
      </c>
      <c r="L579" s="11">
        <f t="shared" si="9"/>
        <v>0.0172797976011994</v>
      </c>
    </row>
    <row r="580" spans="1:12" ht="15">
      <c r="A580" s="11">
        <v>575</v>
      </c>
      <c r="B580" s="11" t="s">
        <v>135</v>
      </c>
      <c r="C580" s="11">
        <v>344</v>
      </c>
      <c r="D580" s="11" t="s">
        <v>102</v>
      </c>
      <c r="E580" s="11">
        <v>1892</v>
      </c>
      <c r="F580" s="11" t="s">
        <v>55</v>
      </c>
      <c r="G580" s="11" t="s">
        <v>56</v>
      </c>
      <c r="H580" s="11">
        <v>691769</v>
      </c>
      <c r="I580" s="11">
        <v>12532</v>
      </c>
      <c r="J580" s="11">
        <v>0</v>
      </c>
      <c r="K580" s="11">
        <v>0</v>
      </c>
      <c r="L580" s="11">
        <f t="shared" si="9"/>
        <v>0.01811587394057843</v>
      </c>
    </row>
    <row r="581" spans="1:12" ht="15">
      <c r="A581" s="11">
        <v>576</v>
      </c>
      <c r="B581" s="11" t="s">
        <v>135</v>
      </c>
      <c r="C581" s="11">
        <v>344</v>
      </c>
      <c r="D581" s="11" t="s">
        <v>102</v>
      </c>
      <c r="E581" s="11">
        <v>1893</v>
      </c>
      <c r="F581" s="11" t="s">
        <v>55</v>
      </c>
      <c r="G581" s="11" t="s">
        <v>56</v>
      </c>
      <c r="H581" s="11">
        <v>723457</v>
      </c>
      <c r="I581" s="11">
        <v>14180</v>
      </c>
      <c r="J581" s="11">
        <v>0</v>
      </c>
      <c r="K581" s="11">
        <v>0</v>
      </c>
      <c r="L581" s="11">
        <f t="shared" si="9"/>
        <v>0.01960033561082414</v>
      </c>
    </row>
    <row r="582" spans="1:12" ht="15">
      <c r="A582" s="11">
        <v>577</v>
      </c>
      <c r="B582" s="11" t="s">
        <v>136</v>
      </c>
      <c r="C582" s="11">
        <v>410</v>
      </c>
      <c r="D582" s="11" t="s">
        <v>102</v>
      </c>
      <c r="E582" s="11">
        <v>1894</v>
      </c>
      <c r="F582" s="11" t="s">
        <v>55</v>
      </c>
      <c r="G582" s="11" t="s">
        <v>56</v>
      </c>
      <c r="H582" s="11">
        <v>1227480</v>
      </c>
      <c r="I582" s="11">
        <v>18198</v>
      </c>
      <c r="J582" s="11">
        <v>0</v>
      </c>
      <c r="K582" s="11">
        <v>0</v>
      </c>
      <c r="L582" s="11">
        <f aca="true" t="shared" si="10" ref="L582:L645">(I582+J582/20+K582/240)/H582</f>
        <v>0.014825496138429954</v>
      </c>
    </row>
    <row r="583" spans="1:12" ht="15">
      <c r="A583" s="11">
        <v>578</v>
      </c>
      <c r="B583" s="11" t="s">
        <v>136</v>
      </c>
      <c r="C583" s="11">
        <v>410</v>
      </c>
      <c r="D583" s="11" t="s">
        <v>102</v>
      </c>
      <c r="E583" s="11">
        <v>1896</v>
      </c>
      <c r="F583" s="11" t="s">
        <v>55</v>
      </c>
      <c r="G583" s="11" t="s">
        <v>56</v>
      </c>
      <c r="H583" s="11">
        <v>907321</v>
      </c>
      <c r="I583" s="11">
        <v>15794</v>
      </c>
      <c r="J583" s="11">
        <v>0</v>
      </c>
      <c r="K583" s="11">
        <v>0</v>
      </c>
      <c r="L583" s="11">
        <f t="shared" si="10"/>
        <v>0.017407290253394332</v>
      </c>
    </row>
    <row r="584" spans="1:12" ht="15">
      <c r="A584" s="11">
        <v>579</v>
      </c>
      <c r="B584" s="11" t="s">
        <v>136</v>
      </c>
      <c r="C584" s="11">
        <v>410</v>
      </c>
      <c r="D584" s="11" t="s">
        <v>102</v>
      </c>
      <c r="E584" s="11">
        <v>1897</v>
      </c>
      <c r="F584" s="11" t="s">
        <v>55</v>
      </c>
      <c r="G584" s="11" t="s">
        <v>56</v>
      </c>
      <c r="H584" s="11">
        <v>427736</v>
      </c>
      <c r="I584" s="11">
        <v>8942</v>
      </c>
      <c r="J584" s="11">
        <v>0</v>
      </c>
      <c r="K584" s="11">
        <v>0</v>
      </c>
      <c r="L584" s="11">
        <f t="shared" si="10"/>
        <v>0.02090541829539716</v>
      </c>
    </row>
    <row r="585" spans="1:12" ht="15">
      <c r="A585" s="11">
        <v>580</v>
      </c>
      <c r="B585" s="11" t="s">
        <v>137</v>
      </c>
      <c r="C585" s="11">
        <v>411</v>
      </c>
      <c r="D585" s="11" t="s">
        <v>102</v>
      </c>
      <c r="E585" s="11">
        <v>1898</v>
      </c>
      <c r="F585" s="11" t="s">
        <v>55</v>
      </c>
      <c r="G585" s="11" t="s">
        <v>56</v>
      </c>
      <c r="H585" s="11">
        <v>1084423</v>
      </c>
      <c r="I585" s="11">
        <v>15840</v>
      </c>
      <c r="J585" s="11">
        <v>0</v>
      </c>
      <c r="K585" s="11">
        <v>0</v>
      </c>
      <c r="L585" s="11">
        <f t="shared" si="10"/>
        <v>0.014606846221446796</v>
      </c>
    </row>
    <row r="586" spans="1:12" ht="15">
      <c r="A586" s="11">
        <v>581</v>
      </c>
      <c r="B586" s="11" t="s">
        <v>45</v>
      </c>
      <c r="C586" s="11">
        <v>330</v>
      </c>
      <c r="D586" s="11" t="s">
        <v>102</v>
      </c>
      <c r="E586" s="11">
        <v>1899</v>
      </c>
      <c r="F586" s="11" t="s">
        <v>55</v>
      </c>
      <c r="G586" s="11" t="s">
        <v>56</v>
      </c>
      <c r="H586" s="11">
        <v>802067</v>
      </c>
      <c r="I586" s="11">
        <v>13774</v>
      </c>
      <c r="J586" s="11">
        <v>0</v>
      </c>
      <c r="K586" s="11">
        <v>0</v>
      </c>
      <c r="L586" s="11">
        <f t="shared" si="10"/>
        <v>0.01717312892813194</v>
      </c>
    </row>
    <row r="587" spans="1:12" ht="15">
      <c r="A587" s="11">
        <v>582</v>
      </c>
      <c r="B587" s="11" t="s">
        <v>138</v>
      </c>
      <c r="C587" s="11">
        <v>344</v>
      </c>
      <c r="D587" s="11" t="s">
        <v>102</v>
      </c>
      <c r="E587" s="11">
        <v>1900</v>
      </c>
      <c r="F587" s="11" t="s">
        <v>55</v>
      </c>
      <c r="G587" s="11" t="s">
        <v>56</v>
      </c>
      <c r="H587" s="11">
        <v>1640864</v>
      </c>
      <c r="I587" s="11">
        <v>18810</v>
      </c>
      <c r="J587" s="11">
        <v>0</v>
      </c>
      <c r="K587" s="11">
        <v>0</v>
      </c>
      <c r="L587" s="11">
        <f t="shared" si="10"/>
        <v>0.011463472902080855</v>
      </c>
    </row>
    <row r="588" spans="1:12" ht="15">
      <c r="A588" s="11">
        <v>583</v>
      </c>
      <c r="B588" s="11" t="s">
        <v>139</v>
      </c>
      <c r="C588" s="11">
        <v>374</v>
      </c>
      <c r="D588" s="11" t="s">
        <v>102</v>
      </c>
      <c r="E588" s="11">
        <v>1901</v>
      </c>
      <c r="F588" s="11" t="s">
        <v>55</v>
      </c>
      <c r="G588" s="11" t="s">
        <v>56</v>
      </c>
      <c r="H588" s="11">
        <v>1545530</v>
      </c>
      <c r="I588" s="11">
        <v>22606</v>
      </c>
      <c r="J588" s="11">
        <v>0</v>
      </c>
      <c r="K588" s="11">
        <v>0</v>
      </c>
      <c r="L588" s="11">
        <f t="shared" si="10"/>
        <v>0.014626697637703572</v>
      </c>
    </row>
    <row r="589" spans="1:12" ht="15">
      <c r="A589" s="11">
        <v>584</v>
      </c>
      <c r="B589" s="11" t="s">
        <v>101</v>
      </c>
      <c r="C589" s="11">
        <v>408</v>
      </c>
      <c r="D589" s="11" t="s">
        <v>102</v>
      </c>
      <c r="E589" s="11">
        <v>1902</v>
      </c>
      <c r="F589" s="11" t="s">
        <v>55</v>
      </c>
      <c r="G589" s="11" t="s">
        <v>56</v>
      </c>
      <c r="H589" s="11">
        <v>2113714</v>
      </c>
      <c r="I589" s="11">
        <v>28146</v>
      </c>
      <c r="J589" s="11">
        <v>0</v>
      </c>
      <c r="K589" s="11">
        <v>0</v>
      </c>
      <c r="L589" s="11">
        <f t="shared" si="10"/>
        <v>0.013315897988091104</v>
      </c>
    </row>
    <row r="590" spans="1:12" ht="15">
      <c r="A590" s="11">
        <v>585</v>
      </c>
      <c r="B590" s="11" t="s">
        <v>118</v>
      </c>
      <c r="C590" s="11">
        <v>469</v>
      </c>
      <c r="D590" s="11" t="s">
        <v>102</v>
      </c>
      <c r="E590" s="11">
        <v>1861</v>
      </c>
      <c r="F590" s="11" t="s">
        <v>57</v>
      </c>
      <c r="G590" s="11" t="s">
        <v>120</v>
      </c>
      <c r="H590" s="11">
        <v>1</v>
      </c>
      <c r="I590" s="11">
        <v>0</v>
      </c>
      <c r="J590" s="11">
        <v>30</v>
      </c>
      <c r="K590" s="11">
        <v>0</v>
      </c>
      <c r="L590" s="11">
        <f t="shared" si="10"/>
        <v>1.5</v>
      </c>
    </row>
    <row r="591" spans="1:12" ht="15">
      <c r="A591" s="11">
        <v>586</v>
      </c>
      <c r="B591" s="11" t="s">
        <v>101</v>
      </c>
      <c r="C591" s="11">
        <v>428</v>
      </c>
      <c r="D591" s="11" t="s">
        <v>102</v>
      </c>
      <c r="E591" s="11">
        <v>1900</v>
      </c>
      <c r="F591" s="11" t="s">
        <v>58</v>
      </c>
      <c r="G591" s="11" t="s">
        <v>109</v>
      </c>
      <c r="H591" s="11">
        <v>1</v>
      </c>
      <c r="I591" s="11">
        <v>0</v>
      </c>
      <c r="J591" s="11">
        <v>1</v>
      </c>
      <c r="K591" s="11">
        <v>1</v>
      </c>
      <c r="L591" s="11">
        <f t="shared" si="10"/>
        <v>0.05416666666666667</v>
      </c>
    </row>
    <row r="592" spans="1:12" ht="15">
      <c r="A592" s="11">
        <v>587</v>
      </c>
      <c r="B592" s="11" t="s">
        <v>101</v>
      </c>
      <c r="C592" s="11">
        <v>428</v>
      </c>
      <c r="D592" s="11" t="s">
        <v>102</v>
      </c>
      <c r="E592" s="11">
        <v>1901</v>
      </c>
      <c r="F592" s="11" t="s">
        <v>58</v>
      </c>
      <c r="G592" s="11" t="s">
        <v>109</v>
      </c>
      <c r="H592" s="11">
        <v>1</v>
      </c>
      <c r="I592" s="11">
        <v>0</v>
      </c>
      <c r="J592" s="11">
        <v>1</v>
      </c>
      <c r="K592" s="11">
        <v>2</v>
      </c>
      <c r="L592" s="11">
        <f t="shared" si="10"/>
        <v>0.058333333333333334</v>
      </c>
    </row>
    <row r="593" spans="1:12" ht="15">
      <c r="A593" s="11">
        <v>588</v>
      </c>
      <c r="B593" s="11" t="s">
        <v>101</v>
      </c>
      <c r="C593" s="11">
        <v>428</v>
      </c>
      <c r="D593" s="11" t="s">
        <v>102</v>
      </c>
      <c r="E593" s="11">
        <v>1902</v>
      </c>
      <c r="F593" s="11" t="s">
        <v>58</v>
      </c>
      <c r="G593" s="11" t="s">
        <v>109</v>
      </c>
      <c r="H593" s="11">
        <v>1</v>
      </c>
      <c r="I593" s="11">
        <v>0</v>
      </c>
      <c r="J593" s="11">
        <v>1</v>
      </c>
      <c r="K593" s="11">
        <v>3</v>
      </c>
      <c r="L593" s="11">
        <f t="shared" si="10"/>
        <v>0.0625</v>
      </c>
    </row>
    <row r="594" spans="1:12" ht="15">
      <c r="A594" s="11">
        <v>589</v>
      </c>
      <c r="B594" s="11" t="s">
        <v>110</v>
      </c>
      <c r="C594" s="11">
        <v>345</v>
      </c>
      <c r="D594" s="11" t="s">
        <v>102</v>
      </c>
      <c r="E594" s="11">
        <v>1903</v>
      </c>
      <c r="F594" s="11" t="s">
        <v>58</v>
      </c>
      <c r="G594" s="11" t="s">
        <v>109</v>
      </c>
      <c r="H594" s="11">
        <v>1</v>
      </c>
      <c r="I594" s="11">
        <v>0</v>
      </c>
      <c r="J594" s="11">
        <v>1</v>
      </c>
      <c r="K594" s="11">
        <v>3</v>
      </c>
      <c r="L594" s="11">
        <f t="shared" si="10"/>
        <v>0.0625</v>
      </c>
    </row>
    <row r="595" spans="1:12" ht="15">
      <c r="A595" s="11">
        <v>590</v>
      </c>
      <c r="B595" s="11" t="s">
        <v>110</v>
      </c>
      <c r="C595" s="11">
        <v>345</v>
      </c>
      <c r="D595" s="11" t="s">
        <v>102</v>
      </c>
      <c r="E595" s="11">
        <v>1904</v>
      </c>
      <c r="F595" s="11" t="s">
        <v>58</v>
      </c>
      <c r="G595" s="11" t="s">
        <v>109</v>
      </c>
      <c r="H595" s="11">
        <v>1</v>
      </c>
      <c r="I595" s="11">
        <v>0</v>
      </c>
      <c r="J595" s="11">
        <v>1</v>
      </c>
      <c r="K595" s="11">
        <v>3</v>
      </c>
      <c r="L595" s="11">
        <f t="shared" si="10"/>
        <v>0.0625</v>
      </c>
    </row>
    <row r="596" spans="1:12" ht="15">
      <c r="A596" s="11">
        <v>591</v>
      </c>
      <c r="B596" s="11" t="s">
        <v>110</v>
      </c>
      <c r="C596" s="11">
        <v>345</v>
      </c>
      <c r="D596" s="11" t="s">
        <v>102</v>
      </c>
      <c r="E596" s="11">
        <v>1905</v>
      </c>
      <c r="F596" s="11" t="s">
        <v>58</v>
      </c>
      <c r="G596" s="11" t="s">
        <v>109</v>
      </c>
      <c r="H596" s="11">
        <v>1</v>
      </c>
      <c r="I596" s="11">
        <v>0</v>
      </c>
      <c r="J596" s="11">
        <v>1</v>
      </c>
      <c r="K596" s="11">
        <v>3</v>
      </c>
      <c r="L596" s="11">
        <f t="shared" si="10"/>
        <v>0.0625</v>
      </c>
    </row>
    <row r="597" spans="1:12" ht="15">
      <c r="A597" s="11">
        <v>592</v>
      </c>
      <c r="B597" s="11" t="s">
        <v>111</v>
      </c>
      <c r="C597" s="11">
        <v>280</v>
      </c>
      <c r="D597" s="11" t="s">
        <v>102</v>
      </c>
      <c r="E597" s="11">
        <v>1906</v>
      </c>
      <c r="F597" s="11" t="s">
        <v>58</v>
      </c>
      <c r="G597" s="11" t="s">
        <v>109</v>
      </c>
      <c r="H597" s="11">
        <v>1</v>
      </c>
      <c r="I597" s="11">
        <v>0</v>
      </c>
      <c r="J597" s="11">
        <v>1</v>
      </c>
      <c r="K597" s="11">
        <v>3</v>
      </c>
      <c r="L597" s="11">
        <f t="shared" si="10"/>
        <v>0.0625</v>
      </c>
    </row>
    <row r="598" spans="1:12" ht="15">
      <c r="A598" s="11">
        <v>593</v>
      </c>
      <c r="B598" s="11" t="s">
        <v>111</v>
      </c>
      <c r="C598" s="11">
        <v>280</v>
      </c>
      <c r="D598" s="11" t="s">
        <v>102</v>
      </c>
      <c r="E598" s="11">
        <v>1907</v>
      </c>
      <c r="F598" s="11" t="s">
        <v>58</v>
      </c>
      <c r="G598" s="11" t="s">
        <v>109</v>
      </c>
      <c r="H598" s="11">
        <v>1</v>
      </c>
      <c r="I598" s="11">
        <v>0</v>
      </c>
      <c r="J598" s="11">
        <v>1</v>
      </c>
      <c r="K598" s="11">
        <v>3</v>
      </c>
      <c r="L598" s="11">
        <f t="shared" si="10"/>
        <v>0.0625</v>
      </c>
    </row>
    <row r="599" spans="1:12" ht="15">
      <c r="A599" s="11">
        <v>594</v>
      </c>
      <c r="B599" s="11" t="s">
        <v>111</v>
      </c>
      <c r="C599" s="11">
        <v>280</v>
      </c>
      <c r="D599" s="11" t="s">
        <v>102</v>
      </c>
      <c r="E599" s="11">
        <v>1908</v>
      </c>
      <c r="F599" s="11" t="s">
        <v>58</v>
      </c>
      <c r="G599" s="11" t="s">
        <v>109</v>
      </c>
      <c r="H599" s="11">
        <v>1</v>
      </c>
      <c r="I599" s="11">
        <v>0</v>
      </c>
      <c r="J599" s="11">
        <v>1</v>
      </c>
      <c r="K599" s="11">
        <v>3</v>
      </c>
      <c r="L599" s="11">
        <f t="shared" si="10"/>
        <v>0.0625</v>
      </c>
    </row>
    <row r="600" spans="1:12" ht="15">
      <c r="A600" s="11">
        <v>595</v>
      </c>
      <c r="B600" s="11" t="s">
        <v>112</v>
      </c>
      <c r="C600" s="11">
        <v>283</v>
      </c>
      <c r="D600" s="11" t="s">
        <v>102</v>
      </c>
      <c r="E600" s="11">
        <v>1909</v>
      </c>
      <c r="F600" s="11" t="s">
        <v>58</v>
      </c>
      <c r="G600" s="11" t="s">
        <v>109</v>
      </c>
      <c r="H600" s="11">
        <v>1</v>
      </c>
      <c r="I600" s="11">
        <v>0</v>
      </c>
      <c r="J600" s="11">
        <v>1</v>
      </c>
      <c r="K600" s="11">
        <v>3</v>
      </c>
      <c r="L600" s="11">
        <f t="shared" si="10"/>
        <v>0.0625</v>
      </c>
    </row>
    <row r="601" spans="1:12" ht="15">
      <c r="A601" s="11">
        <v>596</v>
      </c>
      <c r="B601" s="11" t="s">
        <v>101</v>
      </c>
      <c r="C601" s="11">
        <v>428</v>
      </c>
      <c r="D601" s="11" t="s">
        <v>102</v>
      </c>
      <c r="E601" s="11">
        <v>1901</v>
      </c>
      <c r="F601" s="11" t="s">
        <v>59</v>
      </c>
      <c r="G601" s="11" t="s">
        <v>60</v>
      </c>
      <c r="H601" s="11">
        <v>1</v>
      </c>
      <c r="I601" s="11">
        <v>0</v>
      </c>
      <c r="J601" s="11">
        <v>2</v>
      </c>
      <c r="K601" s="11">
        <v>4</v>
      </c>
      <c r="L601" s="11">
        <f t="shared" si="10"/>
        <v>0.11666666666666667</v>
      </c>
    </row>
    <row r="602" spans="1:12" ht="15">
      <c r="A602" s="11">
        <v>597</v>
      </c>
      <c r="B602" s="11" t="s">
        <v>101</v>
      </c>
      <c r="C602" s="11">
        <v>428</v>
      </c>
      <c r="D602" s="11" t="s">
        <v>102</v>
      </c>
      <c r="E602" s="11">
        <v>1902</v>
      </c>
      <c r="F602" s="11" t="s">
        <v>59</v>
      </c>
      <c r="G602" s="11" t="s">
        <v>60</v>
      </c>
      <c r="H602" s="11">
        <v>1</v>
      </c>
      <c r="I602" s="11">
        <v>0</v>
      </c>
      <c r="J602" s="11">
        <v>2</v>
      </c>
      <c r="K602" s="11">
        <v>6</v>
      </c>
      <c r="L602" s="11">
        <f t="shared" si="10"/>
        <v>0.125</v>
      </c>
    </row>
    <row r="603" spans="1:12" ht="15">
      <c r="A603" s="11">
        <v>598</v>
      </c>
      <c r="B603" s="11" t="s">
        <v>110</v>
      </c>
      <c r="C603" s="11">
        <v>345</v>
      </c>
      <c r="D603" s="11" t="s">
        <v>102</v>
      </c>
      <c r="E603" s="11">
        <v>1903</v>
      </c>
      <c r="F603" s="11" t="s">
        <v>59</v>
      </c>
      <c r="G603" s="11" t="s">
        <v>60</v>
      </c>
      <c r="H603" s="11">
        <v>1</v>
      </c>
      <c r="I603" s="11">
        <v>0</v>
      </c>
      <c r="J603" s="11">
        <v>2</v>
      </c>
      <c r="K603" s="11">
        <v>6</v>
      </c>
      <c r="L603" s="11">
        <f t="shared" si="10"/>
        <v>0.125</v>
      </c>
    </row>
    <row r="604" spans="1:12" ht="15">
      <c r="A604" s="11">
        <v>599</v>
      </c>
      <c r="B604" s="11" t="s">
        <v>110</v>
      </c>
      <c r="C604" s="11">
        <v>345</v>
      </c>
      <c r="D604" s="11" t="s">
        <v>102</v>
      </c>
      <c r="E604" s="11">
        <v>1904</v>
      </c>
      <c r="F604" s="11" t="s">
        <v>59</v>
      </c>
      <c r="G604" s="11" t="s">
        <v>60</v>
      </c>
      <c r="H604" s="11">
        <v>1</v>
      </c>
      <c r="I604" s="11">
        <v>0</v>
      </c>
      <c r="J604" s="11">
        <v>2</v>
      </c>
      <c r="K604" s="11">
        <v>6</v>
      </c>
      <c r="L604" s="11">
        <f t="shared" si="10"/>
        <v>0.125</v>
      </c>
    </row>
    <row r="605" spans="1:12" ht="15">
      <c r="A605" s="11">
        <v>600</v>
      </c>
      <c r="B605" s="11" t="s">
        <v>110</v>
      </c>
      <c r="C605" s="11">
        <v>345</v>
      </c>
      <c r="D605" s="11" t="s">
        <v>102</v>
      </c>
      <c r="E605" s="11">
        <v>1905</v>
      </c>
      <c r="F605" s="11" t="s">
        <v>59</v>
      </c>
      <c r="G605" s="11" t="s">
        <v>60</v>
      </c>
      <c r="H605" s="11">
        <v>1</v>
      </c>
      <c r="I605" s="11">
        <v>0</v>
      </c>
      <c r="J605" s="11">
        <v>2</v>
      </c>
      <c r="K605" s="11">
        <v>6</v>
      </c>
      <c r="L605" s="11">
        <f t="shared" si="10"/>
        <v>0.125</v>
      </c>
    </row>
    <row r="606" spans="1:12" ht="15">
      <c r="A606" s="11">
        <v>601</v>
      </c>
      <c r="B606" s="11" t="s">
        <v>111</v>
      </c>
      <c r="C606" s="11">
        <v>280</v>
      </c>
      <c r="D606" s="11" t="s">
        <v>102</v>
      </c>
      <c r="E606" s="11">
        <v>1906</v>
      </c>
      <c r="F606" s="11" t="s">
        <v>59</v>
      </c>
      <c r="G606" s="11" t="s">
        <v>60</v>
      </c>
      <c r="H606" s="11">
        <v>1</v>
      </c>
      <c r="I606" s="11">
        <v>0</v>
      </c>
      <c r="J606" s="11">
        <v>2</v>
      </c>
      <c r="K606" s="11">
        <v>6</v>
      </c>
      <c r="L606" s="11">
        <f t="shared" si="10"/>
        <v>0.125</v>
      </c>
    </row>
    <row r="607" spans="1:12" ht="15">
      <c r="A607" s="11">
        <v>602</v>
      </c>
      <c r="B607" s="11" t="s">
        <v>111</v>
      </c>
      <c r="C607" s="11">
        <v>280</v>
      </c>
      <c r="D607" s="11" t="s">
        <v>102</v>
      </c>
      <c r="E607" s="11">
        <v>1907</v>
      </c>
      <c r="F607" s="11" t="s">
        <v>59</v>
      </c>
      <c r="G607" s="11" t="s">
        <v>60</v>
      </c>
      <c r="H607" s="11">
        <v>1</v>
      </c>
      <c r="I607" s="11">
        <v>0</v>
      </c>
      <c r="J607" s="11">
        <v>2</v>
      </c>
      <c r="K607" s="11">
        <v>6</v>
      </c>
      <c r="L607" s="11">
        <f t="shared" si="10"/>
        <v>0.125</v>
      </c>
    </row>
    <row r="608" spans="1:12" ht="15">
      <c r="A608" s="11">
        <v>603</v>
      </c>
      <c r="B608" s="11" t="s">
        <v>111</v>
      </c>
      <c r="C608" s="11">
        <v>280</v>
      </c>
      <c r="D608" s="11" t="s">
        <v>102</v>
      </c>
      <c r="E608" s="11">
        <v>1908</v>
      </c>
      <c r="F608" s="11" t="s">
        <v>59</v>
      </c>
      <c r="G608" s="11" t="s">
        <v>60</v>
      </c>
      <c r="H608" s="11">
        <v>1</v>
      </c>
      <c r="I608" s="11">
        <v>0</v>
      </c>
      <c r="J608" s="11">
        <v>2</v>
      </c>
      <c r="K608" s="11">
        <v>6</v>
      </c>
      <c r="L608" s="11">
        <f t="shared" si="10"/>
        <v>0.125</v>
      </c>
    </row>
    <row r="609" spans="1:12" ht="15">
      <c r="A609" s="11">
        <v>604</v>
      </c>
      <c r="B609" s="11" t="s">
        <v>112</v>
      </c>
      <c r="C609" s="11">
        <v>283</v>
      </c>
      <c r="D609" s="11" t="s">
        <v>102</v>
      </c>
      <c r="E609" s="11">
        <v>1909</v>
      </c>
      <c r="F609" s="11" t="s">
        <v>59</v>
      </c>
      <c r="G609" s="11" t="s">
        <v>60</v>
      </c>
      <c r="H609" s="11">
        <v>1</v>
      </c>
      <c r="I609" s="11">
        <v>0</v>
      </c>
      <c r="J609" s="11">
        <v>2</v>
      </c>
      <c r="K609" s="11">
        <v>6</v>
      </c>
      <c r="L609" s="11">
        <f t="shared" si="10"/>
        <v>0.125</v>
      </c>
    </row>
    <row r="610" spans="1:12" ht="15">
      <c r="A610" s="11">
        <v>605</v>
      </c>
      <c r="B610" s="11" t="s">
        <v>113</v>
      </c>
      <c r="C610" s="11">
        <v>300</v>
      </c>
      <c r="D610" s="11" t="s">
        <v>102</v>
      </c>
      <c r="E610" s="11">
        <v>1910</v>
      </c>
      <c r="F610" s="11" t="s">
        <v>59</v>
      </c>
      <c r="G610" s="11" t="s">
        <v>61</v>
      </c>
      <c r="H610" s="11">
        <v>1</v>
      </c>
      <c r="I610" s="11">
        <v>0</v>
      </c>
      <c r="J610" s="11">
        <v>2</v>
      </c>
      <c r="K610" s="11">
        <v>0</v>
      </c>
      <c r="L610" s="11">
        <f t="shared" si="10"/>
        <v>0.1</v>
      </c>
    </row>
    <row r="611" spans="1:12" ht="15">
      <c r="A611" s="11">
        <v>606</v>
      </c>
      <c r="B611" s="11" t="s">
        <v>114</v>
      </c>
      <c r="C611" s="11">
        <v>309</v>
      </c>
      <c r="D611" s="11" t="s">
        <v>102</v>
      </c>
      <c r="E611" s="11">
        <v>1911</v>
      </c>
      <c r="F611" s="11" t="s">
        <v>59</v>
      </c>
      <c r="G611" s="11" t="s">
        <v>61</v>
      </c>
      <c r="H611" s="11">
        <v>1</v>
      </c>
      <c r="I611" s="11">
        <v>0</v>
      </c>
      <c r="J611" s="11">
        <v>2</v>
      </c>
      <c r="K611" s="11">
        <v>0</v>
      </c>
      <c r="L611" s="11">
        <f t="shared" si="10"/>
        <v>0.1</v>
      </c>
    </row>
    <row r="612" spans="1:12" ht="15">
      <c r="A612" s="11">
        <v>607</v>
      </c>
      <c r="B612" s="11" t="s">
        <v>115</v>
      </c>
      <c r="C612" s="11">
        <v>340</v>
      </c>
      <c r="D612" s="11" t="s">
        <v>102</v>
      </c>
      <c r="E612" s="11">
        <v>1913</v>
      </c>
      <c r="F612" s="11" t="s">
        <v>59</v>
      </c>
      <c r="G612" s="11" t="s">
        <v>61</v>
      </c>
      <c r="H612" s="11">
        <v>1</v>
      </c>
      <c r="I612" s="11">
        <v>0</v>
      </c>
      <c r="J612" s="11">
        <v>2</v>
      </c>
      <c r="K612" s="11">
        <v>0</v>
      </c>
      <c r="L612" s="11">
        <f t="shared" si="10"/>
        <v>0.1</v>
      </c>
    </row>
    <row r="613" spans="1:12" ht="15">
      <c r="A613" s="11">
        <v>608</v>
      </c>
      <c r="B613" s="11" t="s">
        <v>111</v>
      </c>
      <c r="C613" s="11">
        <v>337</v>
      </c>
      <c r="D613" s="11" t="s">
        <v>102</v>
      </c>
      <c r="E613" s="11">
        <v>1908</v>
      </c>
      <c r="F613" s="11" t="s">
        <v>62</v>
      </c>
      <c r="G613" s="11" t="s">
        <v>42</v>
      </c>
      <c r="H613" s="11">
        <v>1452040</v>
      </c>
      <c r="I613" s="11">
        <v>19915</v>
      </c>
      <c r="J613" s="11">
        <v>0</v>
      </c>
      <c r="K613" s="11">
        <v>0</v>
      </c>
      <c r="L613" s="11">
        <f t="shared" si="10"/>
        <v>0.01371518690945153</v>
      </c>
    </row>
    <row r="614" spans="1:12" ht="15">
      <c r="A614" s="11">
        <v>609</v>
      </c>
      <c r="B614" s="11" t="s">
        <v>112</v>
      </c>
      <c r="C614" s="11">
        <v>341</v>
      </c>
      <c r="D614" s="11" t="s">
        <v>102</v>
      </c>
      <c r="E614" s="11">
        <v>1909</v>
      </c>
      <c r="F614" s="11" t="s">
        <v>62</v>
      </c>
      <c r="G614" s="11" t="s">
        <v>43</v>
      </c>
      <c r="H614" s="11">
        <v>153894</v>
      </c>
      <c r="I614" s="11">
        <v>22325</v>
      </c>
      <c r="J614" s="11">
        <v>0</v>
      </c>
      <c r="K614" s="11">
        <v>0</v>
      </c>
      <c r="L614" s="11">
        <f t="shared" si="10"/>
        <v>0.14506738404356245</v>
      </c>
    </row>
    <row r="615" spans="1:12" ht="15">
      <c r="A615" s="11">
        <v>610</v>
      </c>
      <c r="B615" s="11" t="s">
        <v>137</v>
      </c>
      <c r="C615" s="11">
        <v>411</v>
      </c>
      <c r="D615" s="11" t="s">
        <v>102</v>
      </c>
      <c r="E615" s="11">
        <v>1898</v>
      </c>
      <c r="F615" s="11" t="s">
        <v>63</v>
      </c>
      <c r="G615" s="11" t="s">
        <v>43</v>
      </c>
      <c r="H615" s="11">
        <v>929326</v>
      </c>
      <c r="I615" s="11">
        <v>19527</v>
      </c>
      <c r="J615" s="11">
        <v>0</v>
      </c>
      <c r="K615" s="11">
        <v>0</v>
      </c>
      <c r="L615" s="11">
        <f t="shared" si="10"/>
        <v>0.021012002246789608</v>
      </c>
    </row>
    <row r="616" spans="1:12" ht="15">
      <c r="A616" s="11">
        <v>611</v>
      </c>
      <c r="B616" s="11" t="s">
        <v>45</v>
      </c>
      <c r="C616" s="11">
        <v>330</v>
      </c>
      <c r="D616" s="11" t="s">
        <v>102</v>
      </c>
      <c r="E616" s="11">
        <v>1899</v>
      </c>
      <c r="F616" s="11" t="s">
        <v>63</v>
      </c>
      <c r="G616" s="11" t="s">
        <v>42</v>
      </c>
      <c r="H616" s="11">
        <v>2097957</v>
      </c>
      <c r="I616" s="11">
        <v>39225</v>
      </c>
      <c r="J616" s="11">
        <v>0</v>
      </c>
      <c r="K616" s="11">
        <v>0</v>
      </c>
      <c r="L616" s="11">
        <f t="shared" si="10"/>
        <v>0.01869676070577233</v>
      </c>
    </row>
    <row r="617" spans="1:12" ht="15">
      <c r="A617" s="11">
        <v>612</v>
      </c>
      <c r="B617" s="11" t="s">
        <v>138</v>
      </c>
      <c r="C617" s="11">
        <v>344</v>
      </c>
      <c r="D617" s="11" t="s">
        <v>102</v>
      </c>
      <c r="E617" s="11">
        <v>1900</v>
      </c>
      <c r="F617" s="11" t="s">
        <v>63</v>
      </c>
      <c r="G617" s="11" t="s">
        <v>42</v>
      </c>
      <c r="H617" s="11">
        <v>2228367</v>
      </c>
      <c r="I617" s="11">
        <v>55754</v>
      </c>
      <c r="J617" s="11">
        <v>0</v>
      </c>
      <c r="K617" s="11">
        <v>0</v>
      </c>
      <c r="L617" s="11">
        <f t="shared" si="10"/>
        <v>0.025020115627273246</v>
      </c>
    </row>
    <row r="618" spans="1:12" ht="15">
      <c r="A618" s="11">
        <v>613</v>
      </c>
      <c r="B618" s="11" t="s">
        <v>139</v>
      </c>
      <c r="C618" s="11">
        <v>374</v>
      </c>
      <c r="D618" s="11" t="s">
        <v>102</v>
      </c>
      <c r="E618" s="11">
        <v>1901</v>
      </c>
      <c r="F618" s="11" t="s">
        <v>63</v>
      </c>
      <c r="G618" s="11" t="s">
        <v>43</v>
      </c>
      <c r="H618" s="11">
        <v>5278207</v>
      </c>
      <c r="I618" s="11">
        <v>138843</v>
      </c>
      <c r="J618" s="11">
        <v>0</v>
      </c>
      <c r="K618" s="11">
        <v>0</v>
      </c>
      <c r="L618" s="11">
        <f t="shared" si="10"/>
        <v>0.02630495545172821</v>
      </c>
    </row>
    <row r="619" spans="1:12" ht="15">
      <c r="A619" s="11">
        <v>614</v>
      </c>
      <c r="B619" s="11" t="s">
        <v>101</v>
      </c>
      <c r="C619" s="11">
        <v>408</v>
      </c>
      <c r="D619" s="11" t="s">
        <v>102</v>
      </c>
      <c r="E619" s="11">
        <v>1902</v>
      </c>
      <c r="F619" s="11" t="s">
        <v>63</v>
      </c>
      <c r="G619" s="11" t="s">
        <v>42</v>
      </c>
      <c r="H619" s="11">
        <v>5619511</v>
      </c>
      <c r="I619" s="11">
        <v>140351</v>
      </c>
      <c r="J619" s="11">
        <v>0</v>
      </c>
      <c r="K619" s="11">
        <v>0</v>
      </c>
      <c r="L619" s="11">
        <f t="shared" si="10"/>
        <v>0.024975660693608393</v>
      </c>
    </row>
    <row r="620" spans="1:12" ht="15">
      <c r="A620" s="11">
        <v>615</v>
      </c>
      <c r="B620" s="11" t="s">
        <v>101</v>
      </c>
      <c r="C620" s="11">
        <v>429</v>
      </c>
      <c r="D620" s="11" t="s">
        <v>102</v>
      </c>
      <c r="E620" s="11">
        <v>1900</v>
      </c>
      <c r="F620" s="11" t="s">
        <v>64</v>
      </c>
      <c r="G620" s="11" t="s">
        <v>40</v>
      </c>
      <c r="H620" s="11">
        <v>1</v>
      </c>
      <c r="I620" s="11">
        <v>0</v>
      </c>
      <c r="J620" s="11">
        <v>1</v>
      </c>
      <c r="K620" s="11">
        <v>4</v>
      </c>
      <c r="L620" s="11">
        <f t="shared" si="10"/>
        <v>0.06666666666666667</v>
      </c>
    </row>
    <row r="621" spans="1:12" ht="15">
      <c r="A621" s="11">
        <v>616</v>
      </c>
      <c r="B621" s="11" t="s">
        <v>101</v>
      </c>
      <c r="C621" s="11">
        <v>429</v>
      </c>
      <c r="D621" s="11" t="s">
        <v>102</v>
      </c>
      <c r="E621" s="11">
        <v>1901</v>
      </c>
      <c r="F621" s="11" t="s">
        <v>64</v>
      </c>
      <c r="G621" s="11" t="s">
        <v>40</v>
      </c>
      <c r="H621" s="11">
        <v>1</v>
      </c>
      <c r="I621" s="11">
        <v>0</v>
      </c>
      <c r="J621" s="11">
        <v>1</v>
      </c>
      <c r="K621" s="11">
        <v>7.5</v>
      </c>
      <c r="L621" s="11">
        <f t="shared" si="10"/>
        <v>0.08125</v>
      </c>
    </row>
    <row r="622" spans="1:12" ht="15">
      <c r="A622" s="11">
        <v>617</v>
      </c>
      <c r="B622" s="11" t="s">
        <v>101</v>
      </c>
      <c r="C622" s="11">
        <v>429</v>
      </c>
      <c r="D622" s="11" t="s">
        <v>102</v>
      </c>
      <c r="E622" s="11">
        <v>1902</v>
      </c>
      <c r="F622" s="11" t="s">
        <v>64</v>
      </c>
      <c r="G622" s="11" t="s">
        <v>40</v>
      </c>
      <c r="H622" s="11">
        <v>1</v>
      </c>
      <c r="I622" s="11">
        <v>0</v>
      </c>
      <c r="J622" s="11">
        <v>1</v>
      </c>
      <c r="K622" s="11">
        <v>9</v>
      </c>
      <c r="L622" s="11">
        <f t="shared" si="10"/>
        <v>0.0875</v>
      </c>
    </row>
    <row r="623" spans="1:12" ht="15">
      <c r="A623" s="11">
        <v>618</v>
      </c>
      <c r="B623" s="11" t="s">
        <v>110</v>
      </c>
      <c r="C623" s="11">
        <v>346</v>
      </c>
      <c r="D623" s="11" t="s">
        <v>102</v>
      </c>
      <c r="E623" s="11">
        <v>1903</v>
      </c>
      <c r="F623" s="11" t="s">
        <v>64</v>
      </c>
      <c r="G623" s="11" t="s">
        <v>40</v>
      </c>
      <c r="H623" s="11">
        <v>1</v>
      </c>
      <c r="I623" s="11">
        <v>0</v>
      </c>
      <c r="J623" s="11">
        <v>1</v>
      </c>
      <c r="K623" s="11">
        <v>9</v>
      </c>
      <c r="L623" s="11">
        <f t="shared" si="10"/>
        <v>0.0875</v>
      </c>
    </row>
    <row r="624" spans="1:12" ht="15">
      <c r="A624" s="11">
        <v>619</v>
      </c>
      <c r="B624" s="11" t="s">
        <v>110</v>
      </c>
      <c r="C624" s="11">
        <v>346</v>
      </c>
      <c r="D624" s="11" t="s">
        <v>102</v>
      </c>
      <c r="E624" s="11">
        <v>1904</v>
      </c>
      <c r="F624" s="11" t="s">
        <v>64</v>
      </c>
      <c r="G624" s="11" t="s">
        <v>40</v>
      </c>
      <c r="H624" s="11">
        <v>1</v>
      </c>
      <c r="I624" s="11">
        <v>0</v>
      </c>
      <c r="J624" s="11">
        <v>1</v>
      </c>
      <c r="K624" s="11">
        <v>9</v>
      </c>
      <c r="L624" s="11">
        <f t="shared" si="10"/>
        <v>0.0875</v>
      </c>
    </row>
    <row r="625" spans="1:12" ht="15">
      <c r="A625" s="11">
        <v>620</v>
      </c>
      <c r="B625" s="11" t="s">
        <v>110</v>
      </c>
      <c r="C625" s="11">
        <v>346</v>
      </c>
      <c r="D625" s="11" t="s">
        <v>102</v>
      </c>
      <c r="E625" s="11">
        <v>1905</v>
      </c>
      <c r="F625" s="11" t="s">
        <v>64</v>
      </c>
      <c r="G625" s="11" t="s">
        <v>40</v>
      </c>
      <c r="H625" s="11">
        <v>1</v>
      </c>
      <c r="I625" s="11">
        <v>0</v>
      </c>
      <c r="J625" s="11">
        <v>1</v>
      </c>
      <c r="K625" s="11">
        <v>6</v>
      </c>
      <c r="L625" s="11">
        <f t="shared" si="10"/>
        <v>0.07500000000000001</v>
      </c>
    </row>
    <row r="626" spans="1:12" ht="15">
      <c r="A626" s="11">
        <v>621</v>
      </c>
      <c r="B626" s="11" t="s">
        <v>111</v>
      </c>
      <c r="C626" s="11">
        <v>281</v>
      </c>
      <c r="D626" s="11" t="s">
        <v>102</v>
      </c>
      <c r="E626" s="11">
        <v>1906</v>
      </c>
      <c r="F626" s="11" t="s">
        <v>64</v>
      </c>
      <c r="G626" s="11" t="s">
        <v>40</v>
      </c>
      <c r="H626" s="11">
        <v>1</v>
      </c>
      <c r="I626" s="11">
        <v>0</v>
      </c>
      <c r="J626" s="11">
        <v>1</v>
      </c>
      <c r="K626" s="11">
        <v>6</v>
      </c>
      <c r="L626" s="11">
        <f t="shared" si="10"/>
        <v>0.07500000000000001</v>
      </c>
    </row>
    <row r="627" spans="1:12" ht="15">
      <c r="A627" s="11">
        <v>622</v>
      </c>
      <c r="B627" s="11" t="s">
        <v>111</v>
      </c>
      <c r="C627" s="11">
        <v>281</v>
      </c>
      <c r="D627" s="11" t="s">
        <v>102</v>
      </c>
      <c r="E627" s="11">
        <v>1907</v>
      </c>
      <c r="F627" s="11" t="s">
        <v>64</v>
      </c>
      <c r="G627" s="11" t="s">
        <v>40</v>
      </c>
      <c r="H627" s="11">
        <v>1</v>
      </c>
      <c r="I627" s="11">
        <v>0</v>
      </c>
      <c r="J627" s="11">
        <v>1</v>
      </c>
      <c r="K627" s="11">
        <v>6</v>
      </c>
      <c r="L627" s="11">
        <f t="shared" si="10"/>
        <v>0.07500000000000001</v>
      </c>
    </row>
    <row r="628" spans="1:12" ht="15">
      <c r="A628" s="11">
        <v>623</v>
      </c>
      <c r="B628" s="11" t="s">
        <v>111</v>
      </c>
      <c r="C628" s="11">
        <v>281</v>
      </c>
      <c r="D628" s="11" t="s">
        <v>102</v>
      </c>
      <c r="E628" s="11">
        <v>1908</v>
      </c>
      <c r="F628" s="11" t="s">
        <v>64</v>
      </c>
      <c r="G628" s="11" t="s">
        <v>40</v>
      </c>
      <c r="H628" s="11">
        <v>1</v>
      </c>
      <c r="I628" s="11">
        <v>0</v>
      </c>
      <c r="J628" s="11">
        <v>1</v>
      </c>
      <c r="K628" s="11">
        <v>6</v>
      </c>
      <c r="L628" s="11">
        <f t="shared" si="10"/>
        <v>0.07500000000000001</v>
      </c>
    </row>
    <row r="629" spans="1:12" ht="15">
      <c r="A629" s="11">
        <v>624</v>
      </c>
      <c r="B629" s="11" t="s">
        <v>112</v>
      </c>
      <c r="C629" s="11">
        <v>284</v>
      </c>
      <c r="D629" s="11" t="s">
        <v>102</v>
      </c>
      <c r="E629" s="11">
        <v>1909</v>
      </c>
      <c r="F629" s="11" t="s">
        <v>64</v>
      </c>
      <c r="G629" s="11" t="s">
        <v>40</v>
      </c>
      <c r="H629" s="11">
        <v>1</v>
      </c>
      <c r="I629" s="11">
        <v>0</v>
      </c>
      <c r="J629" s="11">
        <v>1</v>
      </c>
      <c r="K629" s="11">
        <v>6</v>
      </c>
      <c r="L629" s="11">
        <f t="shared" si="10"/>
        <v>0.07500000000000001</v>
      </c>
    </row>
    <row r="630" spans="1:12" ht="15">
      <c r="A630" s="11">
        <v>625</v>
      </c>
      <c r="B630" s="11" t="s">
        <v>113</v>
      </c>
      <c r="C630" s="11">
        <v>300</v>
      </c>
      <c r="D630" s="11" t="s">
        <v>102</v>
      </c>
      <c r="E630" s="11">
        <v>1910</v>
      </c>
      <c r="F630" s="11" t="s">
        <v>65</v>
      </c>
      <c r="G630" s="11" t="s">
        <v>51</v>
      </c>
      <c r="H630" s="11">
        <v>1</v>
      </c>
      <c r="I630" s="11">
        <v>0</v>
      </c>
      <c r="J630" s="11">
        <v>16</v>
      </c>
      <c r="K630" s="11">
        <v>6</v>
      </c>
      <c r="L630" s="11">
        <f t="shared" si="10"/>
        <v>0.8250000000000001</v>
      </c>
    </row>
    <row r="631" spans="1:12" ht="15">
      <c r="A631" s="11">
        <v>626</v>
      </c>
      <c r="B631" s="11" t="s">
        <v>114</v>
      </c>
      <c r="C631" s="11">
        <v>309</v>
      </c>
      <c r="D631" s="11" t="s">
        <v>102</v>
      </c>
      <c r="E631" s="11">
        <v>1911</v>
      </c>
      <c r="F631" s="11" t="s">
        <v>65</v>
      </c>
      <c r="G631" s="11" t="s">
        <v>51</v>
      </c>
      <c r="H631" s="11">
        <v>1</v>
      </c>
      <c r="I631" s="11">
        <v>0</v>
      </c>
      <c r="J631" s="11">
        <v>16</v>
      </c>
      <c r="K631" s="11">
        <v>6</v>
      </c>
      <c r="L631" s="11">
        <f t="shared" si="10"/>
        <v>0.8250000000000001</v>
      </c>
    </row>
    <row r="632" spans="1:12" ht="15">
      <c r="A632" s="11">
        <v>627</v>
      </c>
      <c r="B632" s="11" t="s">
        <v>115</v>
      </c>
      <c r="C632" s="11">
        <v>340</v>
      </c>
      <c r="D632" s="11" t="s">
        <v>102</v>
      </c>
      <c r="E632" s="11">
        <v>1913</v>
      </c>
      <c r="F632" s="11" t="s">
        <v>65</v>
      </c>
      <c r="G632" s="11" t="s">
        <v>51</v>
      </c>
      <c r="H632" s="11">
        <v>1</v>
      </c>
      <c r="I632" s="11">
        <v>0</v>
      </c>
      <c r="J632" s="11">
        <v>16</v>
      </c>
      <c r="K632" s="11">
        <v>6</v>
      </c>
      <c r="L632" s="11">
        <f t="shared" si="10"/>
        <v>0.8250000000000001</v>
      </c>
    </row>
    <row r="633" spans="1:12" ht="15">
      <c r="A633" s="11">
        <v>628</v>
      </c>
      <c r="B633" s="11" t="s">
        <v>118</v>
      </c>
      <c r="C633" s="11">
        <v>469</v>
      </c>
      <c r="D633" s="11" t="s">
        <v>102</v>
      </c>
      <c r="E633" s="11">
        <v>1861</v>
      </c>
      <c r="F633" s="11" t="s">
        <v>66</v>
      </c>
      <c r="G633" s="11" t="s">
        <v>120</v>
      </c>
      <c r="H633" s="11">
        <v>1</v>
      </c>
      <c r="I633" s="11">
        <v>0</v>
      </c>
      <c r="J633" s="11">
        <v>17</v>
      </c>
      <c r="K633" s="11">
        <v>2</v>
      </c>
      <c r="L633" s="11">
        <f t="shared" si="10"/>
        <v>0.8583333333333333</v>
      </c>
    </row>
    <row r="634" spans="1:12" ht="15">
      <c r="A634" s="11">
        <v>629</v>
      </c>
      <c r="B634" s="11" t="s">
        <v>118</v>
      </c>
      <c r="C634" s="11">
        <v>469</v>
      </c>
      <c r="D634" s="11" t="s">
        <v>102</v>
      </c>
      <c r="E634" s="11">
        <v>1862</v>
      </c>
      <c r="F634" s="11" t="s">
        <v>66</v>
      </c>
      <c r="G634" s="11" t="s">
        <v>120</v>
      </c>
      <c r="H634" s="11">
        <v>1</v>
      </c>
      <c r="I634" s="11">
        <v>0</v>
      </c>
      <c r="J634" s="11">
        <v>7</v>
      </c>
      <c r="K634" s="11">
        <v>8</v>
      </c>
      <c r="L634" s="11">
        <f t="shared" si="10"/>
        <v>0.3833333333333333</v>
      </c>
    </row>
    <row r="635" spans="1:12" ht="15">
      <c r="A635" s="11">
        <v>630</v>
      </c>
      <c r="B635" s="11" t="s">
        <v>118</v>
      </c>
      <c r="C635" s="11">
        <v>469</v>
      </c>
      <c r="D635" s="11" t="s">
        <v>102</v>
      </c>
      <c r="E635" s="11">
        <v>1863</v>
      </c>
      <c r="F635" s="11" t="s">
        <v>66</v>
      </c>
      <c r="G635" s="11" t="s">
        <v>120</v>
      </c>
      <c r="H635" s="11">
        <v>1</v>
      </c>
      <c r="I635" s="11">
        <v>0</v>
      </c>
      <c r="J635" s="11">
        <v>7</v>
      </c>
      <c r="K635" s="11">
        <v>6</v>
      </c>
      <c r="L635" s="11">
        <f t="shared" si="10"/>
        <v>0.375</v>
      </c>
    </row>
    <row r="636" spans="1:12" ht="15">
      <c r="A636" s="11">
        <v>631</v>
      </c>
      <c r="B636" s="11" t="s">
        <v>101</v>
      </c>
      <c r="C636" s="11">
        <v>428</v>
      </c>
      <c r="D636" s="11" t="s">
        <v>102</v>
      </c>
      <c r="E636" s="11">
        <v>1900</v>
      </c>
      <c r="F636" s="11" t="s">
        <v>67</v>
      </c>
      <c r="G636" s="11" t="s">
        <v>51</v>
      </c>
      <c r="H636" s="11">
        <v>1</v>
      </c>
      <c r="I636" s="11">
        <v>0</v>
      </c>
      <c r="J636" s="11">
        <v>10</v>
      </c>
      <c r="K636" s="11">
        <v>9</v>
      </c>
      <c r="L636" s="11">
        <f t="shared" si="10"/>
        <v>0.5375</v>
      </c>
    </row>
    <row r="637" spans="1:12" ht="15">
      <c r="A637" s="11">
        <v>632</v>
      </c>
      <c r="B637" s="11" t="s">
        <v>101</v>
      </c>
      <c r="C637" s="11">
        <v>428</v>
      </c>
      <c r="D637" s="11" t="s">
        <v>102</v>
      </c>
      <c r="E637" s="11">
        <v>1901</v>
      </c>
      <c r="F637" s="11" t="s">
        <v>67</v>
      </c>
      <c r="G637" s="11" t="s">
        <v>51</v>
      </c>
      <c r="H637" s="11">
        <v>1</v>
      </c>
      <c r="I637" s="11">
        <v>0</v>
      </c>
      <c r="J637" s="11">
        <v>10</v>
      </c>
      <c r="K637" s="11">
        <v>0</v>
      </c>
      <c r="L637" s="11">
        <f t="shared" si="10"/>
        <v>0.5</v>
      </c>
    </row>
    <row r="638" spans="1:12" ht="15">
      <c r="A638" s="11">
        <v>633</v>
      </c>
      <c r="B638" s="11" t="s">
        <v>101</v>
      </c>
      <c r="C638" s="11">
        <v>428</v>
      </c>
      <c r="D638" s="11" t="s">
        <v>102</v>
      </c>
      <c r="E638" s="11">
        <v>1902</v>
      </c>
      <c r="F638" s="11" t="s">
        <v>67</v>
      </c>
      <c r="G638" s="11" t="s">
        <v>51</v>
      </c>
      <c r="H638" s="11">
        <v>1</v>
      </c>
      <c r="I638" s="11">
        <v>0</v>
      </c>
      <c r="J638" s="11">
        <v>11</v>
      </c>
      <c r="K638" s="11">
        <v>0</v>
      </c>
      <c r="L638" s="11">
        <f t="shared" si="10"/>
        <v>0.55</v>
      </c>
    </row>
    <row r="639" spans="1:12" ht="15">
      <c r="A639" s="11">
        <v>634</v>
      </c>
      <c r="B639" s="11" t="s">
        <v>110</v>
      </c>
      <c r="C639" s="11">
        <v>345</v>
      </c>
      <c r="D639" s="11" t="s">
        <v>102</v>
      </c>
      <c r="E639" s="11">
        <v>1903</v>
      </c>
      <c r="F639" s="11" t="s">
        <v>67</v>
      </c>
      <c r="G639" s="11" t="s">
        <v>51</v>
      </c>
      <c r="H639" s="11">
        <v>1</v>
      </c>
      <c r="I639" s="11">
        <v>0</v>
      </c>
      <c r="J639" s="11">
        <v>15</v>
      </c>
      <c r="K639" s="11">
        <v>0</v>
      </c>
      <c r="L639" s="11">
        <f t="shared" si="10"/>
        <v>0.75</v>
      </c>
    </row>
    <row r="640" spans="1:12" ht="15">
      <c r="A640" s="11">
        <v>635</v>
      </c>
      <c r="B640" s="11" t="s">
        <v>110</v>
      </c>
      <c r="C640" s="11">
        <v>345</v>
      </c>
      <c r="D640" s="11" t="s">
        <v>102</v>
      </c>
      <c r="E640" s="11">
        <v>1904</v>
      </c>
      <c r="F640" s="11" t="s">
        <v>67</v>
      </c>
      <c r="G640" s="11" t="s">
        <v>51</v>
      </c>
      <c r="H640" s="11">
        <v>1</v>
      </c>
      <c r="I640" s="11">
        <v>0</v>
      </c>
      <c r="J640" s="11">
        <v>7</v>
      </c>
      <c r="K640" s="11">
        <v>0</v>
      </c>
      <c r="L640" s="11">
        <f t="shared" si="10"/>
        <v>0.35</v>
      </c>
    </row>
    <row r="641" spans="1:12" ht="15">
      <c r="A641" s="11">
        <v>636</v>
      </c>
      <c r="B641" s="11" t="s">
        <v>110</v>
      </c>
      <c r="C641" s="11">
        <v>345</v>
      </c>
      <c r="D641" s="11" t="s">
        <v>102</v>
      </c>
      <c r="E641" s="11">
        <v>1905</v>
      </c>
      <c r="F641" s="11" t="s">
        <v>67</v>
      </c>
      <c r="G641" s="11" t="s">
        <v>51</v>
      </c>
      <c r="H641" s="11">
        <v>1</v>
      </c>
      <c r="I641" s="11">
        <v>0</v>
      </c>
      <c r="J641" s="11">
        <v>7</v>
      </c>
      <c r="K641" s="11">
        <v>0</v>
      </c>
      <c r="L641" s="11">
        <f t="shared" si="10"/>
        <v>0.35</v>
      </c>
    </row>
    <row r="642" spans="1:12" ht="15">
      <c r="A642" s="11">
        <v>637</v>
      </c>
      <c r="B642" s="11" t="s">
        <v>111</v>
      </c>
      <c r="C642" s="11">
        <v>280</v>
      </c>
      <c r="D642" s="11" t="s">
        <v>102</v>
      </c>
      <c r="E642" s="11">
        <v>1906</v>
      </c>
      <c r="F642" s="11" t="s">
        <v>67</v>
      </c>
      <c r="G642" s="11" t="s">
        <v>51</v>
      </c>
      <c r="H642" s="11">
        <v>1</v>
      </c>
      <c r="I642" s="11">
        <v>0</v>
      </c>
      <c r="J642" s="11">
        <v>7</v>
      </c>
      <c r="K642" s="11">
        <v>0</v>
      </c>
      <c r="L642" s="11">
        <f t="shared" si="10"/>
        <v>0.35</v>
      </c>
    </row>
    <row r="643" spans="1:12" ht="15">
      <c r="A643" s="11">
        <v>638</v>
      </c>
      <c r="B643" s="11" t="s">
        <v>111</v>
      </c>
      <c r="C643" s="11">
        <v>280</v>
      </c>
      <c r="D643" s="11" t="s">
        <v>102</v>
      </c>
      <c r="E643" s="11">
        <v>1907</v>
      </c>
      <c r="F643" s="11" t="s">
        <v>67</v>
      </c>
      <c r="G643" s="11" t="s">
        <v>51</v>
      </c>
      <c r="H643" s="11">
        <v>1</v>
      </c>
      <c r="I643" s="11">
        <v>0</v>
      </c>
      <c r="J643" s="11">
        <v>7</v>
      </c>
      <c r="K643" s="11">
        <v>0</v>
      </c>
      <c r="L643" s="11">
        <f t="shared" si="10"/>
        <v>0.35</v>
      </c>
    </row>
    <row r="644" spans="1:12" ht="15">
      <c r="A644" s="11">
        <v>639</v>
      </c>
      <c r="B644" s="11" t="s">
        <v>111</v>
      </c>
      <c r="C644" s="11">
        <v>280</v>
      </c>
      <c r="D644" s="11" t="s">
        <v>102</v>
      </c>
      <c r="E644" s="11">
        <v>1908</v>
      </c>
      <c r="F644" s="11" t="s">
        <v>67</v>
      </c>
      <c r="G644" s="11" t="s">
        <v>51</v>
      </c>
      <c r="H644" s="11">
        <v>1</v>
      </c>
      <c r="I644" s="11">
        <v>0</v>
      </c>
      <c r="J644" s="11">
        <v>7</v>
      </c>
      <c r="K644" s="11">
        <v>0</v>
      </c>
      <c r="L644" s="11">
        <f t="shared" si="10"/>
        <v>0.35</v>
      </c>
    </row>
    <row r="645" spans="1:12" ht="15">
      <c r="A645" s="11">
        <v>640</v>
      </c>
      <c r="B645" s="11" t="s">
        <v>112</v>
      </c>
      <c r="C645" s="11">
        <v>283</v>
      </c>
      <c r="D645" s="11" t="s">
        <v>102</v>
      </c>
      <c r="E645" s="11">
        <v>1909</v>
      </c>
      <c r="F645" s="11" t="s">
        <v>67</v>
      </c>
      <c r="G645" s="11" t="s">
        <v>51</v>
      </c>
      <c r="H645" s="11">
        <v>1</v>
      </c>
      <c r="I645" s="11">
        <v>0</v>
      </c>
      <c r="J645" s="11">
        <v>6</v>
      </c>
      <c r="K645" s="11">
        <v>6</v>
      </c>
      <c r="L645" s="11">
        <f t="shared" si="10"/>
        <v>0.325</v>
      </c>
    </row>
    <row r="646" spans="1:12" ht="15">
      <c r="A646" s="11">
        <v>641</v>
      </c>
      <c r="B646" s="11" t="s">
        <v>101</v>
      </c>
      <c r="C646" s="11">
        <v>428</v>
      </c>
      <c r="D646" s="11" t="s">
        <v>102</v>
      </c>
      <c r="E646" s="11">
        <v>1900</v>
      </c>
      <c r="F646" s="11" t="s">
        <v>68</v>
      </c>
      <c r="G646" s="11" t="s">
        <v>51</v>
      </c>
      <c r="H646" s="11">
        <v>1</v>
      </c>
      <c r="I646" s="11">
        <v>0</v>
      </c>
      <c r="J646" s="11">
        <v>9</v>
      </c>
      <c r="K646" s="11">
        <v>6</v>
      </c>
      <c r="L646" s="11">
        <f aca="true" t="shared" si="11" ref="L646:L709">(I646+J646/20+K646/240)/H646</f>
        <v>0.47500000000000003</v>
      </c>
    </row>
    <row r="647" spans="1:12" ht="15">
      <c r="A647" s="11">
        <v>642</v>
      </c>
      <c r="B647" s="11" t="s">
        <v>101</v>
      </c>
      <c r="C647" s="11">
        <v>428</v>
      </c>
      <c r="D647" s="11" t="s">
        <v>102</v>
      </c>
      <c r="E647" s="11">
        <v>1901</v>
      </c>
      <c r="F647" s="11" t="s">
        <v>68</v>
      </c>
      <c r="G647" s="11" t="s">
        <v>51</v>
      </c>
      <c r="H647" s="11">
        <v>1</v>
      </c>
      <c r="I647" s="11">
        <v>0</v>
      </c>
      <c r="J647" s="11">
        <v>8</v>
      </c>
      <c r="K647" s="11">
        <v>6</v>
      </c>
      <c r="L647" s="11">
        <f t="shared" si="11"/>
        <v>0.42500000000000004</v>
      </c>
    </row>
    <row r="648" spans="1:12" ht="15">
      <c r="A648" s="11">
        <v>643</v>
      </c>
      <c r="B648" s="11" t="s">
        <v>101</v>
      </c>
      <c r="C648" s="11">
        <v>428</v>
      </c>
      <c r="D648" s="11" t="s">
        <v>102</v>
      </c>
      <c r="E648" s="11">
        <v>1902</v>
      </c>
      <c r="F648" s="11" t="s">
        <v>68</v>
      </c>
      <c r="G648" s="11" t="s">
        <v>51</v>
      </c>
      <c r="H648" s="11">
        <v>1</v>
      </c>
      <c r="I648" s="11">
        <v>0</v>
      </c>
      <c r="J648" s="11">
        <v>10</v>
      </c>
      <c r="K648" s="11">
        <v>0</v>
      </c>
      <c r="L648" s="11">
        <f t="shared" si="11"/>
        <v>0.5</v>
      </c>
    </row>
    <row r="649" spans="1:12" ht="15">
      <c r="A649" s="11">
        <v>644</v>
      </c>
      <c r="B649" s="11" t="s">
        <v>110</v>
      </c>
      <c r="C649" s="11">
        <v>345</v>
      </c>
      <c r="D649" s="11" t="s">
        <v>102</v>
      </c>
      <c r="E649" s="11">
        <v>1903</v>
      </c>
      <c r="F649" s="11" t="s">
        <v>68</v>
      </c>
      <c r="G649" s="11" t="s">
        <v>51</v>
      </c>
      <c r="H649" s="11">
        <v>1</v>
      </c>
      <c r="I649" s="11">
        <v>0</v>
      </c>
      <c r="J649" s="11">
        <v>13</v>
      </c>
      <c r="K649" s="11">
        <v>0</v>
      </c>
      <c r="L649" s="11">
        <f t="shared" si="11"/>
        <v>0.65</v>
      </c>
    </row>
    <row r="650" spans="1:12" ht="15">
      <c r="A650" s="11">
        <v>645</v>
      </c>
      <c r="B650" s="11" t="s">
        <v>110</v>
      </c>
      <c r="C650" s="11">
        <v>345</v>
      </c>
      <c r="D650" s="11" t="s">
        <v>102</v>
      </c>
      <c r="E650" s="11">
        <v>1904</v>
      </c>
      <c r="F650" s="11" t="s">
        <v>68</v>
      </c>
      <c r="G650" s="11" t="s">
        <v>51</v>
      </c>
      <c r="H650" s="11">
        <v>1</v>
      </c>
      <c r="I650" s="11">
        <v>0</v>
      </c>
      <c r="J650" s="11">
        <v>6</v>
      </c>
      <c r="K650" s="11">
        <v>0</v>
      </c>
      <c r="L650" s="11">
        <f t="shared" si="11"/>
        <v>0.3</v>
      </c>
    </row>
    <row r="651" spans="1:12" ht="15">
      <c r="A651" s="11">
        <v>646</v>
      </c>
      <c r="B651" s="11" t="s">
        <v>110</v>
      </c>
      <c r="C651" s="11">
        <v>345</v>
      </c>
      <c r="D651" s="11" t="s">
        <v>102</v>
      </c>
      <c r="E651" s="11">
        <v>1905</v>
      </c>
      <c r="F651" s="11" t="s">
        <v>68</v>
      </c>
      <c r="G651" s="11" t="s">
        <v>51</v>
      </c>
      <c r="H651" s="11">
        <v>1</v>
      </c>
      <c r="I651" s="11">
        <v>0</v>
      </c>
      <c r="J651" s="11">
        <v>6</v>
      </c>
      <c r="K651" s="11">
        <v>0</v>
      </c>
      <c r="L651" s="11">
        <f t="shared" si="11"/>
        <v>0.3</v>
      </c>
    </row>
    <row r="652" spans="1:12" ht="15">
      <c r="A652" s="11">
        <v>647</v>
      </c>
      <c r="B652" s="11" t="s">
        <v>111</v>
      </c>
      <c r="C652" s="11">
        <v>280</v>
      </c>
      <c r="D652" s="11" t="s">
        <v>102</v>
      </c>
      <c r="E652" s="11">
        <v>1906</v>
      </c>
      <c r="F652" s="11" t="s">
        <v>68</v>
      </c>
      <c r="G652" s="11" t="s">
        <v>51</v>
      </c>
      <c r="H652" s="11">
        <v>1</v>
      </c>
      <c r="I652" s="11">
        <v>0</v>
      </c>
      <c r="J652" s="11">
        <v>6</v>
      </c>
      <c r="K652" s="11">
        <v>0</v>
      </c>
      <c r="L652" s="11">
        <f t="shared" si="11"/>
        <v>0.3</v>
      </c>
    </row>
    <row r="653" spans="1:12" ht="15">
      <c r="A653" s="11">
        <v>648</v>
      </c>
      <c r="B653" s="11" t="s">
        <v>111</v>
      </c>
      <c r="C653" s="11">
        <v>280</v>
      </c>
      <c r="D653" s="11" t="s">
        <v>102</v>
      </c>
      <c r="E653" s="11">
        <v>1907</v>
      </c>
      <c r="F653" s="11" t="s">
        <v>68</v>
      </c>
      <c r="G653" s="11" t="s">
        <v>51</v>
      </c>
      <c r="H653" s="11">
        <v>1</v>
      </c>
      <c r="I653" s="11">
        <v>0</v>
      </c>
      <c r="J653" s="11">
        <v>6</v>
      </c>
      <c r="K653" s="11">
        <v>0</v>
      </c>
      <c r="L653" s="11">
        <f t="shared" si="11"/>
        <v>0.3</v>
      </c>
    </row>
    <row r="654" spans="1:12" ht="15">
      <c r="A654" s="11">
        <v>649</v>
      </c>
      <c r="B654" s="11" t="s">
        <v>111</v>
      </c>
      <c r="C654" s="11">
        <v>280</v>
      </c>
      <c r="D654" s="11" t="s">
        <v>102</v>
      </c>
      <c r="E654" s="11">
        <v>1908</v>
      </c>
      <c r="F654" s="11" t="s">
        <v>68</v>
      </c>
      <c r="G654" s="11" t="s">
        <v>51</v>
      </c>
      <c r="H654" s="11">
        <v>1</v>
      </c>
      <c r="I654" s="11">
        <v>0</v>
      </c>
      <c r="J654" s="11">
        <v>6</v>
      </c>
      <c r="K654" s="11">
        <v>6</v>
      </c>
      <c r="L654" s="11">
        <f t="shared" si="11"/>
        <v>0.325</v>
      </c>
    </row>
    <row r="655" spans="1:12" ht="15">
      <c r="A655" s="11">
        <v>650</v>
      </c>
      <c r="B655" s="11" t="s">
        <v>112</v>
      </c>
      <c r="C655" s="11">
        <v>283</v>
      </c>
      <c r="D655" s="11" t="s">
        <v>102</v>
      </c>
      <c r="E655" s="11">
        <v>1909</v>
      </c>
      <c r="F655" s="11" t="s">
        <v>68</v>
      </c>
      <c r="G655" s="11" t="s">
        <v>51</v>
      </c>
      <c r="H655" s="11">
        <v>1</v>
      </c>
      <c r="I655" s="11">
        <v>0</v>
      </c>
      <c r="J655" s="11">
        <v>5</v>
      </c>
      <c r="K655" s="11">
        <v>6</v>
      </c>
      <c r="L655" s="11">
        <f t="shared" si="11"/>
        <v>0.275</v>
      </c>
    </row>
    <row r="656" spans="1:12" ht="15">
      <c r="A656" s="11">
        <v>651</v>
      </c>
      <c r="B656" s="11" t="s">
        <v>116</v>
      </c>
      <c r="C656" s="11">
        <v>398</v>
      </c>
      <c r="D656" s="11" t="s">
        <v>102</v>
      </c>
      <c r="E656" s="11">
        <v>1852</v>
      </c>
      <c r="F656" s="11" t="s">
        <v>69</v>
      </c>
      <c r="G656" s="11" t="s">
        <v>146</v>
      </c>
      <c r="H656" s="11">
        <v>1</v>
      </c>
      <c r="I656" s="11">
        <v>0</v>
      </c>
      <c r="J656" s="11">
        <v>0</v>
      </c>
      <c r="K656" s="11">
        <v>4</v>
      </c>
      <c r="L656" s="11">
        <f t="shared" si="11"/>
        <v>0.016666666666666666</v>
      </c>
    </row>
    <row r="657" spans="1:12" ht="15">
      <c r="A657" s="11">
        <v>652</v>
      </c>
      <c r="B657" s="11" t="s">
        <v>116</v>
      </c>
      <c r="C657" s="11">
        <v>398</v>
      </c>
      <c r="D657" s="11" t="s">
        <v>102</v>
      </c>
      <c r="E657" s="11">
        <v>1853</v>
      </c>
      <c r="F657" s="11" t="s">
        <v>69</v>
      </c>
      <c r="G657" s="11" t="s">
        <v>146</v>
      </c>
      <c r="H657" s="11">
        <v>1</v>
      </c>
      <c r="I657" s="11">
        <v>0</v>
      </c>
      <c r="J657" s="11">
        <v>0</v>
      </c>
      <c r="K657" s="11">
        <v>3</v>
      </c>
      <c r="L657" s="11">
        <f t="shared" si="11"/>
        <v>0.0125</v>
      </c>
    </row>
    <row r="658" spans="1:12" ht="15">
      <c r="A658" s="11">
        <v>653</v>
      </c>
      <c r="B658" s="11" t="s">
        <v>116</v>
      </c>
      <c r="C658" s="11">
        <v>398</v>
      </c>
      <c r="D658" s="11" t="s">
        <v>102</v>
      </c>
      <c r="E658" s="11">
        <v>1854</v>
      </c>
      <c r="F658" s="11" t="s">
        <v>69</v>
      </c>
      <c r="G658" s="11" t="s">
        <v>146</v>
      </c>
      <c r="H658" s="11">
        <v>1</v>
      </c>
      <c r="I658" s="11">
        <v>0</v>
      </c>
      <c r="J658" s="11">
        <v>3</v>
      </c>
      <c r="K658" s="11">
        <v>0</v>
      </c>
      <c r="L658" s="11">
        <f t="shared" si="11"/>
        <v>0.15</v>
      </c>
    </row>
    <row r="659" spans="1:12" ht="15">
      <c r="A659" s="11">
        <v>654</v>
      </c>
      <c r="B659" s="11" t="s">
        <v>126</v>
      </c>
      <c r="C659" s="11">
        <v>369</v>
      </c>
      <c r="D659" s="11" t="s">
        <v>102</v>
      </c>
      <c r="E659" s="11">
        <v>1855</v>
      </c>
      <c r="F659" s="11" t="s">
        <v>69</v>
      </c>
      <c r="G659" s="11" t="s">
        <v>146</v>
      </c>
      <c r="H659" s="11">
        <v>1</v>
      </c>
      <c r="I659" s="11">
        <v>0</v>
      </c>
      <c r="J659" s="11">
        <v>0</v>
      </c>
      <c r="K659" s="11">
        <v>4</v>
      </c>
      <c r="L659" s="11">
        <f t="shared" si="11"/>
        <v>0.016666666666666666</v>
      </c>
    </row>
    <row r="660" spans="1:12" ht="15">
      <c r="A660" s="11">
        <v>655</v>
      </c>
      <c r="B660" s="11" t="s">
        <v>126</v>
      </c>
      <c r="C660" s="11">
        <v>369</v>
      </c>
      <c r="D660" s="11" t="s">
        <v>102</v>
      </c>
      <c r="E660" s="11">
        <v>1856</v>
      </c>
      <c r="F660" s="11" t="s">
        <v>69</v>
      </c>
      <c r="G660" s="11" t="s">
        <v>146</v>
      </c>
      <c r="H660" s="11">
        <v>1</v>
      </c>
      <c r="I660" s="11">
        <v>0</v>
      </c>
      <c r="J660" s="11">
        <v>0</v>
      </c>
      <c r="K660" s="11">
        <v>6</v>
      </c>
      <c r="L660" s="11">
        <f t="shared" si="11"/>
        <v>0.025</v>
      </c>
    </row>
    <row r="661" spans="1:12" ht="15">
      <c r="A661" s="11">
        <v>656</v>
      </c>
      <c r="B661" s="11" t="s">
        <v>126</v>
      </c>
      <c r="C661" s="11">
        <v>369</v>
      </c>
      <c r="D661" s="11" t="s">
        <v>102</v>
      </c>
      <c r="E661" s="11">
        <v>1857</v>
      </c>
      <c r="F661" s="11" t="s">
        <v>69</v>
      </c>
      <c r="G661" s="11" t="s">
        <v>146</v>
      </c>
      <c r="H661" s="11">
        <v>1</v>
      </c>
      <c r="I661" s="11">
        <v>0</v>
      </c>
      <c r="J661" s="11">
        <v>0</v>
      </c>
      <c r="K661" s="11">
        <v>3.75</v>
      </c>
      <c r="L661" s="11">
        <f t="shared" si="11"/>
        <v>0.015625</v>
      </c>
    </row>
    <row r="662" spans="1:12" ht="15">
      <c r="A662" s="11">
        <v>657</v>
      </c>
      <c r="B662" s="11" t="s">
        <v>127</v>
      </c>
      <c r="C662" s="11">
        <v>397</v>
      </c>
      <c r="D662" s="11" t="s">
        <v>102</v>
      </c>
      <c r="E662" s="11">
        <v>1859</v>
      </c>
      <c r="F662" s="11" t="s">
        <v>69</v>
      </c>
      <c r="G662" s="11" t="s">
        <v>146</v>
      </c>
      <c r="H662" s="11">
        <v>1</v>
      </c>
      <c r="I662" s="11">
        <v>0</v>
      </c>
      <c r="J662" s="11">
        <v>0</v>
      </c>
      <c r="K662" s="11">
        <v>3.75</v>
      </c>
      <c r="L662" s="11">
        <f t="shared" si="11"/>
        <v>0.015625</v>
      </c>
    </row>
    <row r="663" spans="1:12" ht="15">
      <c r="A663" s="11">
        <v>658</v>
      </c>
      <c r="B663" s="11" t="s">
        <v>127</v>
      </c>
      <c r="C663" s="11">
        <v>397</v>
      </c>
      <c r="D663" s="11" t="s">
        <v>102</v>
      </c>
      <c r="E663" s="11">
        <v>1860</v>
      </c>
      <c r="F663" s="11" t="s">
        <v>69</v>
      </c>
      <c r="G663" s="11" t="s">
        <v>146</v>
      </c>
      <c r="H663" s="11">
        <v>1</v>
      </c>
      <c r="I663" s="11">
        <v>0</v>
      </c>
      <c r="J663" s="11">
        <v>0</v>
      </c>
      <c r="K663" s="11">
        <v>4</v>
      </c>
      <c r="L663" s="11">
        <f t="shared" si="11"/>
        <v>0.016666666666666666</v>
      </c>
    </row>
    <row r="664" spans="1:12" ht="15">
      <c r="A664" s="11">
        <v>659</v>
      </c>
      <c r="B664" s="11" t="s">
        <v>118</v>
      </c>
      <c r="C664" s="11">
        <v>470</v>
      </c>
      <c r="D664" s="11" t="s">
        <v>102</v>
      </c>
      <c r="E664" s="11">
        <v>1861</v>
      </c>
      <c r="F664" s="11" t="s">
        <v>69</v>
      </c>
      <c r="G664" s="11" t="s">
        <v>146</v>
      </c>
      <c r="H664" s="11">
        <v>1</v>
      </c>
      <c r="I664" s="11">
        <v>0</v>
      </c>
      <c r="J664" s="11">
        <v>0</v>
      </c>
      <c r="K664" s="11">
        <v>7.5</v>
      </c>
      <c r="L664" s="11">
        <f t="shared" si="11"/>
        <v>0.03125</v>
      </c>
    </row>
    <row r="665" spans="1:12" ht="15">
      <c r="A665" s="11">
        <v>660</v>
      </c>
      <c r="B665" s="11" t="s">
        <v>118</v>
      </c>
      <c r="C665" s="11">
        <v>470</v>
      </c>
      <c r="D665" s="11" t="s">
        <v>102</v>
      </c>
      <c r="E665" s="11">
        <v>1862</v>
      </c>
      <c r="F665" s="11" t="s">
        <v>69</v>
      </c>
      <c r="G665" s="11" t="s">
        <v>146</v>
      </c>
      <c r="H665" s="11">
        <v>1</v>
      </c>
      <c r="I665" s="11">
        <v>0</v>
      </c>
      <c r="J665" s="11">
        <v>0</v>
      </c>
      <c r="K665" s="11">
        <v>5.5</v>
      </c>
      <c r="L665" s="11">
        <f t="shared" si="11"/>
        <v>0.022916666666666665</v>
      </c>
    </row>
    <row r="666" spans="1:12" ht="15">
      <c r="A666" s="11">
        <v>661</v>
      </c>
      <c r="B666" s="11" t="s">
        <v>118</v>
      </c>
      <c r="C666" s="11">
        <v>470</v>
      </c>
      <c r="D666" s="11" t="s">
        <v>102</v>
      </c>
      <c r="E666" s="11">
        <v>1863</v>
      </c>
      <c r="F666" s="11" t="s">
        <v>69</v>
      </c>
      <c r="G666" s="11" t="s">
        <v>146</v>
      </c>
      <c r="H666" s="11">
        <v>1</v>
      </c>
      <c r="I666" s="11">
        <v>0</v>
      </c>
      <c r="J666" s="11">
        <v>0</v>
      </c>
      <c r="K666" s="11">
        <v>5</v>
      </c>
      <c r="L666" s="11">
        <f t="shared" si="11"/>
        <v>0.020833333333333332</v>
      </c>
    </row>
    <row r="667" spans="1:12" ht="15">
      <c r="A667" s="11">
        <v>662</v>
      </c>
      <c r="B667" s="11" t="s">
        <v>121</v>
      </c>
      <c r="C667" s="11">
        <v>556</v>
      </c>
      <c r="D667" s="11" t="s">
        <v>102</v>
      </c>
      <c r="E667" s="11">
        <v>1864</v>
      </c>
      <c r="F667" s="11" t="s">
        <v>69</v>
      </c>
      <c r="G667" s="11" t="s">
        <v>146</v>
      </c>
      <c r="H667" s="11">
        <v>1</v>
      </c>
      <c r="I667" s="11">
        <v>0</v>
      </c>
      <c r="J667" s="11">
        <v>0</v>
      </c>
      <c r="K667" s="11">
        <v>5</v>
      </c>
      <c r="L667" s="11">
        <f t="shared" si="11"/>
        <v>0.020833333333333332</v>
      </c>
    </row>
    <row r="668" spans="1:12" ht="15">
      <c r="A668" s="11">
        <v>663</v>
      </c>
      <c r="B668" s="11" t="s">
        <v>121</v>
      </c>
      <c r="C668" s="11">
        <v>556</v>
      </c>
      <c r="D668" s="11" t="s">
        <v>102</v>
      </c>
      <c r="E668" s="11">
        <v>1865</v>
      </c>
      <c r="F668" s="11" t="s">
        <v>69</v>
      </c>
      <c r="G668" s="11" t="s">
        <v>146</v>
      </c>
      <c r="H668" s="11">
        <v>1</v>
      </c>
      <c r="I668" s="11">
        <v>0</v>
      </c>
      <c r="J668" s="11">
        <v>0</v>
      </c>
      <c r="K668" s="11">
        <v>5</v>
      </c>
      <c r="L668" s="11">
        <f t="shared" si="11"/>
        <v>0.020833333333333332</v>
      </c>
    </row>
    <row r="669" spans="1:12" ht="15">
      <c r="A669" s="11">
        <v>664</v>
      </c>
      <c r="B669" s="11" t="s">
        <v>122</v>
      </c>
      <c r="C669" s="11">
        <v>275</v>
      </c>
      <c r="D669" s="11" t="s">
        <v>102</v>
      </c>
      <c r="E669" s="11">
        <v>1866</v>
      </c>
      <c r="F669" s="11" t="s">
        <v>69</v>
      </c>
      <c r="G669" s="11" t="s">
        <v>146</v>
      </c>
      <c r="H669" s="11">
        <v>1</v>
      </c>
      <c r="I669" s="11">
        <v>0</v>
      </c>
      <c r="J669" s="11">
        <v>0</v>
      </c>
      <c r="K669" s="11">
        <v>4.5</v>
      </c>
      <c r="L669" s="11">
        <f t="shared" si="11"/>
        <v>0.01875</v>
      </c>
    </row>
    <row r="670" spans="1:12" ht="15">
      <c r="A670" s="11">
        <v>665</v>
      </c>
      <c r="B670" s="11" t="s">
        <v>122</v>
      </c>
      <c r="C670" s="11">
        <v>275</v>
      </c>
      <c r="D670" s="11" t="s">
        <v>102</v>
      </c>
      <c r="E670" s="11">
        <v>1867</v>
      </c>
      <c r="F670" s="11" t="s">
        <v>69</v>
      </c>
      <c r="G670" s="11" t="s">
        <v>146</v>
      </c>
      <c r="H670" s="11">
        <v>1</v>
      </c>
      <c r="I670" s="11">
        <v>0</v>
      </c>
      <c r="J670" s="11">
        <v>0</v>
      </c>
      <c r="K670" s="11">
        <v>4.5</v>
      </c>
      <c r="L670" s="11">
        <f t="shared" si="11"/>
        <v>0.01875</v>
      </c>
    </row>
    <row r="671" spans="1:12" ht="15">
      <c r="A671" s="11">
        <v>666</v>
      </c>
      <c r="B671" s="11" t="s">
        <v>128</v>
      </c>
      <c r="C671" s="11">
        <v>340</v>
      </c>
      <c r="D671" s="11" t="s">
        <v>102</v>
      </c>
      <c r="E671" s="11">
        <v>1868</v>
      </c>
      <c r="F671" s="11" t="s">
        <v>69</v>
      </c>
      <c r="G671" s="11" t="s">
        <v>146</v>
      </c>
      <c r="H671" s="11">
        <v>1</v>
      </c>
      <c r="I671" s="11">
        <v>0</v>
      </c>
      <c r="J671" s="11">
        <v>0</v>
      </c>
      <c r="K671" s="11">
        <v>3.25</v>
      </c>
      <c r="L671" s="11">
        <f t="shared" si="11"/>
        <v>0.013541666666666667</v>
      </c>
    </row>
    <row r="672" spans="1:12" ht="15">
      <c r="A672" s="11">
        <v>667</v>
      </c>
      <c r="B672" s="11" t="s">
        <v>128</v>
      </c>
      <c r="C672" s="11">
        <v>340</v>
      </c>
      <c r="D672" s="11" t="s">
        <v>102</v>
      </c>
      <c r="E672" s="11">
        <v>1869</v>
      </c>
      <c r="F672" s="11" t="s">
        <v>69</v>
      </c>
      <c r="G672" s="11" t="s">
        <v>146</v>
      </c>
      <c r="H672" s="11">
        <v>1</v>
      </c>
      <c r="I672" s="11">
        <v>0</v>
      </c>
      <c r="J672" s="11">
        <v>0</v>
      </c>
      <c r="K672" s="11">
        <v>3.75</v>
      </c>
      <c r="L672" s="11">
        <f t="shared" si="11"/>
        <v>0.015625</v>
      </c>
    </row>
    <row r="673" spans="1:12" ht="15">
      <c r="A673" s="11">
        <v>668</v>
      </c>
      <c r="B673" s="11" t="s">
        <v>128</v>
      </c>
      <c r="C673" s="11">
        <v>340</v>
      </c>
      <c r="D673" s="11" t="s">
        <v>102</v>
      </c>
      <c r="E673" s="11">
        <v>1870</v>
      </c>
      <c r="F673" s="11" t="s">
        <v>69</v>
      </c>
      <c r="G673" s="11" t="s">
        <v>146</v>
      </c>
      <c r="H673" s="11">
        <v>1</v>
      </c>
      <c r="I673" s="11">
        <v>0</v>
      </c>
      <c r="J673" s="11">
        <v>0</v>
      </c>
      <c r="K673" s="11">
        <v>3.25</v>
      </c>
      <c r="L673" s="11">
        <f t="shared" si="11"/>
        <v>0.013541666666666667</v>
      </c>
    </row>
    <row r="674" spans="1:12" ht="15">
      <c r="A674" s="11">
        <v>669</v>
      </c>
      <c r="B674" s="11" t="s">
        <v>129</v>
      </c>
      <c r="C674" s="11">
        <v>285</v>
      </c>
      <c r="D674" s="11" t="s">
        <v>102</v>
      </c>
      <c r="E674" s="11">
        <v>1871</v>
      </c>
      <c r="F674" s="11" t="s">
        <v>69</v>
      </c>
      <c r="G674" s="11" t="s">
        <v>146</v>
      </c>
      <c r="H674" s="11">
        <v>1</v>
      </c>
      <c r="I674" s="11">
        <v>0</v>
      </c>
      <c r="J674" s="11">
        <v>0</v>
      </c>
      <c r="K674" s="11">
        <v>4</v>
      </c>
      <c r="L674" s="11">
        <f t="shared" si="11"/>
        <v>0.016666666666666666</v>
      </c>
    </row>
    <row r="675" spans="1:12" ht="15">
      <c r="A675" s="11">
        <v>670</v>
      </c>
      <c r="B675" s="11" t="s">
        <v>129</v>
      </c>
      <c r="C675" s="11">
        <v>285</v>
      </c>
      <c r="D675" s="11" t="s">
        <v>102</v>
      </c>
      <c r="E675" s="11">
        <v>1872</v>
      </c>
      <c r="F675" s="11" t="s">
        <v>69</v>
      </c>
      <c r="G675" s="11" t="s">
        <v>146</v>
      </c>
      <c r="H675" s="11">
        <v>1</v>
      </c>
      <c r="I675" s="11">
        <v>0</v>
      </c>
      <c r="J675" s="11">
        <v>0</v>
      </c>
      <c r="K675" s="11">
        <v>4.5</v>
      </c>
      <c r="L675" s="11">
        <f t="shared" si="11"/>
        <v>0.01875</v>
      </c>
    </row>
    <row r="676" spans="1:12" ht="15">
      <c r="A676" s="11">
        <v>671</v>
      </c>
      <c r="B676" s="11" t="s">
        <v>129</v>
      </c>
      <c r="C676" s="11">
        <v>285</v>
      </c>
      <c r="D676" s="11" t="s">
        <v>102</v>
      </c>
      <c r="E676" s="11">
        <v>1873</v>
      </c>
      <c r="F676" s="11" t="s">
        <v>69</v>
      </c>
      <c r="G676" s="11" t="s">
        <v>146</v>
      </c>
      <c r="H676" s="11">
        <v>1</v>
      </c>
      <c r="I676" s="11">
        <v>0</v>
      </c>
      <c r="J676" s="11">
        <v>0</v>
      </c>
      <c r="K676" s="11">
        <v>4</v>
      </c>
      <c r="L676" s="11">
        <f t="shared" si="11"/>
        <v>0.016666666666666666</v>
      </c>
    </row>
    <row r="677" spans="1:12" ht="15">
      <c r="A677" s="11">
        <v>672</v>
      </c>
      <c r="B677" s="11" t="s">
        <v>129</v>
      </c>
      <c r="C677" s="11">
        <v>285</v>
      </c>
      <c r="D677" s="11" t="s">
        <v>102</v>
      </c>
      <c r="E677" s="11">
        <v>1874</v>
      </c>
      <c r="F677" s="11" t="s">
        <v>69</v>
      </c>
      <c r="G677" s="11" t="s">
        <v>146</v>
      </c>
      <c r="H677" s="11">
        <v>1</v>
      </c>
      <c r="I677" s="11">
        <v>0</v>
      </c>
      <c r="J677" s="11">
        <v>0</v>
      </c>
      <c r="K677" s="11">
        <v>5.5</v>
      </c>
      <c r="L677" s="11">
        <f t="shared" si="11"/>
        <v>0.022916666666666665</v>
      </c>
    </row>
    <row r="678" spans="1:12" ht="15">
      <c r="A678" s="11">
        <v>673</v>
      </c>
      <c r="B678" s="11" t="s">
        <v>129</v>
      </c>
      <c r="C678" s="11">
        <v>285</v>
      </c>
      <c r="D678" s="11" t="s">
        <v>102</v>
      </c>
      <c r="E678" s="11">
        <v>1875</v>
      </c>
      <c r="F678" s="11" t="s">
        <v>69</v>
      </c>
      <c r="G678" s="11" t="s">
        <v>146</v>
      </c>
      <c r="H678" s="11">
        <v>1</v>
      </c>
      <c r="I678" s="11">
        <v>0</v>
      </c>
      <c r="J678" s="11">
        <v>0</v>
      </c>
      <c r="K678" s="11">
        <v>5.5</v>
      </c>
      <c r="L678" s="11">
        <f t="shared" si="11"/>
        <v>0.022916666666666665</v>
      </c>
    </row>
    <row r="679" spans="1:12" ht="15">
      <c r="A679" s="11">
        <v>674</v>
      </c>
      <c r="B679" s="11" t="s">
        <v>130</v>
      </c>
      <c r="C679" s="11">
        <v>272</v>
      </c>
      <c r="D679" s="11" t="s">
        <v>102</v>
      </c>
      <c r="E679" s="11">
        <v>1876</v>
      </c>
      <c r="F679" s="11" t="s">
        <v>69</v>
      </c>
      <c r="G679" s="11" t="s">
        <v>146</v>
      </c>
      <c r="H679" s="11">
        <v>1</v>
      </c>
      <c r="I679" s="11">
        <v>0</v>
      </c>
      <c r="J679" s="11">
        <v>0</v>
      </c>
      <c r="K679" s="15">
        <v>5.181818181818182</v>
      </c>
      <c r="L679" s="11">
        <f t="shared" si="11"/>
        <v>0.02159090909090909</v>
      </c>
    </row>
    <row r="680" spans="1:12" ht="15">
      <c r="A680" s="11">
        <v>675</v>
      </c>
      <c r="B680" s="11" t="s">
        <v>130</v>
      </c>
      <c r="C680" s="11">
        <v>272</v>
      </c>
      <c r="D680" s="11" t="s">
        <v>102</v>
      </c>
      <c r="E680" s="11">
        <v>1877</v>
      </c>
      <c r="F680" s="11" t="s">
        <v>69</v>
      </c>
      <c r="G680" s="11" t="s">
        <v>146</v>
      </c>
      <c r="H680" s="11">
        <v>1</v>
      </c>
      <c r="I680" s="11">
        <v>0</v>
      </c>
      <c r="J680" s="11">
        <v>0</v>
      </c>
      <c r="K680" s="15">
        <v>5.090909090909091</v>
      </c>
      <c r="L680" s="11">
        <f t="shared" si="11"/>
        <v>0.021212121212121213</v>
      </c>
    </row>
    <row r="681" spans="1:12" ht="15">
      <c r="A681" s="11">
        <v>676</v>
      </c>
      <c r="B681" s="11" t="s">
        <v>130</v>
      </c>
      <c r="C681" s="11">
        <v>272</v>
      </c>
      <c r="D681" s="11" t="s">
        <v>102</v>
      </c>
      <c r="E681" s="11">
        <v>1878</v>
      </c>
      <c r="F681" s="11" t="s">
        <v>69</v>
      </c>
      <c r="G681" s="11" t="s">
        <v>146</v>
      </c>
      <c r="H681" s="11">
        <v>1</v>
      </c>
      <c r="I681" s="11">
        <v>0</v>
      </c>
      <c r="J681" s="11">
        <v>0</v>
      </c>
      <c r="K681" s="15">
        <v>3.9166666666666665</v>
      </c>
      <c r="L681" s="11">
        <f t="shared" si="11"/>
        <v>0.016319444444444445</v>
      </c>
    </row>
    <row r="682" spans="1:12" ht="15">
      <c r="A682" s="11">
        <v>677</v>
      </c>
      <c r="B682" s="11" t="s">
        <v>131</v>
      </c>
      <c r="C682" s="11">
        <v>325</v>
      </c>
      <c r="D682" s="11" t="s">
        <v>102</v>
      </c>
      <c r="E682" s="11">
        <v>1879</v>
      </c>
      <c r="F682" s="11" t="s">
        <v>69</v>
      </c>
      <c r="G682" s="11" t="s">
        <v>146</v>
      </c>
      <c r="H682" s="11">
        <v>1</v>
      </c>
      <c r="I682" s="11">
        <v>0</v>
      </c>
      <c r="J682" s="11">
        <v>0</v>
      </c>
      <c r="K682" s="15">
        <v>5</v>
      </c>
      <c r="L682" s="11">
        <f t="shared" si="11"/>
        <v>0.020833333333333332</v>
      </c>
    </row>
    <row r="683" spans="1:12" ht="15">
      <c r="A683" s="11">
        <v>678</v>
      </c>
      <c r="B683" s="11" t="s">
        <v>131</v>
      </c>
      <c r="C683" s="11">
        <v>325</v>
      </c>
      <c r="D683" s="11" t="s">
        <v>102</v>
      </c>
      <c r="E683" s="11">
        <v>1880</v>
      </c>
      <c r="F683" s="11" t="s">
        <v>69</v>
      </c>
      <c r="G683" s="11" t="s">
        <v>146</v>
      </c>
      <c r="H683" s="11">
        <v>1</v>
      </c>
      <c r="I683" s="11">
        <v>0</v>
      </c>
      <c r="J683" s="11">
        <v>0</v>
      </c>
      <c r="K683" s="15">
        <v>5.75</v>
      </c>
      <c r="L683" s="11">
        <f t="shared" si="11"/>
        <v>0.023958333333333335</v>
      </c>
    </row>
    <row r="684" spans="1:12" ht="15">
      <c r="A684" s="11">
        <v>679</v>
      </c>
      <c r="B684" s="11" t="s">
        <v>131</v>
      </c>
      <c r="C684" s="11">
        <v>325</v>
      </c>
      <c r="D684" s="11" t="s">
        <v>102</v>
      </c>
      <c r="E684" s="11">
        <v>1881</v>
      </c>
      <c r="F684" s="11" t="s">
        <v>69</v>
      </c>
      <c r="G684" s="11" t="s">
        <v>146</v>
      </c>
      <c r="H684" s="11">
        <v>1</v>
      </c>
      <c r="I684" s="11">
        <v>0</v>
      </c>
      <c r="J684" s="11">
        <v>0</v>
      </c>
      <c r="K684" s="15">
        <v>6</v>
      </c>
      <c r="L684" s="11">
        <f t="shared" si="11"/>
        <v>0.025</v>
      </c>
    </row>
    <row r="685" spans="1:12" ht="15">
      <c r="A685" s="11">
        <v>680</v>
      </c>
      <c r="B685" s="11" t="s">
        <v>132</v>
      </c>
      <c r="C685" s="11">
        <v>304</v>
      </c>
      <c r="D685" s="11" t="s">
        <v>102</v>
      </c>
      <c r="E685" s="11">
        <v>1882</v>
      </c>
      <c r="F685" s="11" t="s">
        <v>69</v>
      </c>
      <c r="G685" s="11" t="s">
        <v>146</v>
      </c>
      <c r="H685" s="11">
        <v>1</v>
      </c>
      <c r="I685" s="11">
        <v>0</v>
      </c>
      <c r="J685" s="11">
        <v>0</v>
      </c>
      <c r="K685" s="15">
        <v>5.25</v>
      </c>
      <c r="L685" s="11">
        <f t="shared" si="11"/>
        <v>0.021875</v>
      </c>
    </row>
    <row r="686" spans="1:12" ht="15">
      <c r="A686" s="11">
        <v>681</v>
      </c>
      <c r="B686" s="11" t="s">
        <v>132</v>
      </c>
      <c r="C686" s="11">
        <v>304</v>
      </c>
      <c r="D686" s="11" t="s">
        <v>102</v>
      </c>
      <c r="E686" s="11">
        <v>1883</v>
      </c>
      <c r="F686" s="11" t="s">
        <v>69</v>
      </c>
      <c r="G686" s="11" t="s">
        <v>146</v>
      </c>
      <c r="H686" s="11">
        <v>1</v>
      </c>
      <c r="I686" s="11">
        <v>0</v>
      </c>
      <c r="J686" s="11">
        <v>0</v>
      </c>
      <c r="K686" s="15">
        <v>4.5</v>
      </c>
      <c r="L686" s="11">
        <f t="shared" si="11"/>
        <v>0.01875</v>
      </c>
    </row>
    <row r="687" spans="1:12" ht="15">
      <c r="A687" s="11">
        <v>682</v>
      </c>
      <c r="B687" s="11" t="s">
        <v>132</v>
      </c>
      <c r="C687" s="11">
        <v>304</v>
      </c>
      <c r="D687" s="11" t="s">
        <v>102</v>
      </c>
      <c r="E687" s="11">
        <v>1884</v>
      </c>
      <c r="F687" s="11" t="s">
        <v>69</v>
      </c>
      <c r="G687" s="11" t="s">
        <v>146</v>
      </c>
      <c r="H687" s="11">
        <v>1</v>
      </c>
      <c r="I687" s="11">
        <v>0</v>
      </c>
      <c r="J687" s="11">
        <v>0</v>
      </c>
      <c r="K687" s="15">
        <v>4.5</v>
      </c>
      <c r="L687" s="11">
        <f t="shared" si="11"/>
        <v>0.01875</v>
      </c>
    </row>
    <row r="688" spans="1:12" ht="15">
      <c r="A688" s="11">
        <v>683</v>
      </c>
      <c r="B688" s="11" t="s">
        <v>133</v>
      </c>
      <c r="C688" s="11">
        <v>318</v>
      </c>
      <c r="D688" s="11" t="s">
        <v>102</v>
      </c>
      <c r="E688" s="11">
        <v>1885</v>
      </c>
      <c r="F688" s="11" t="s">
        <v>69</v>
      </c>
      <c r="G688" s="11" t="s">
        <v>146</v>
      </c>
      <c r="H688" s="11">
        <v>1</v>
      </c>
      <c r="I688" s="11">
        <v>0</v>
      </c>
      <c r="J688" s="11">
        <v>4.5</v>
      </c>
      <c r="L688" s="11">
        <f t="shared" si="11"/>
        <v>0.225</v>
      </c>
    </row>
    <row r="689" spans="1:12" ht="15">
      <c r="A689" s="11">
        <v>684</v>
      </c>
      <c r="B689" s="11" t="s">
        <v>133</v>
      </c>
      <c r="C689" s="11">
        <v>318</v>
      </c>
      <c r="D689" s="11" t="s">
        <v>102</v>
      </c>
      <c r="E689" s="11">
        <v>1886</v>
      </c>
      <c r="F689" s="11" t="s">
        <v>69</v>
      </c>
      <c r="G689" s="11" t="s">
        <v>146</v>
      </c>
      <c r="H689" s="11">
        <v>1</v>
      </c>
      <c r="I689" s="11">
        <v>0</v>
      </c>
      <c r="J689" s="11">
        <v>0</v>
      </c>
      <c r="K689" s="11">
        <v>4</v>
      </c>
      <c r="L689" s="11">
        <f t="shared" si="11"/>
        <v>0.016666666666666666</v>
      </c>
    </row>
    <row r="690" spans="1:12" ht="15">
      <c r="A690" s="11">
        <v>685</v>
      </c>
      <c r="B690" s="11" t="s">
        <v>133</v>
      </c>
      <c r="C690" s="11">
        <v>318</v>
      </c>
      <c r="D690" s="11" t="s">
        <v>102</v>
      </c>
      <c r="E690" s="11">
        <v>1887</v>
      </c>
      <c r="F690" s="11" t="s">
        <v>69</v>
      </c>
      <c r="G690" s="11" t="s">
        <v>146</v>
      </c>
      <c r="H690" s="11">
        <v>1</v>
      </c>
      <c r="I690" s="11">
        <v>0</v>
      </c>
      <c r="J690" s="11">
        <v>0</v>
      </c>
      <c r="K690" s="11">
        <v>4.5</v>
      </c>
      <c r="L690" s="11">
        <f t="shared" si="11"/>
        <v>0.01875</v>
      </c>
    </row>
    <row r="691" spans="1:12" ht="15">
      <c r="A691" s="11">
        <v>686</v>
      </c>
      <c r="B691" s="11" t="s">
        <v>134</v>
      </c>
      <c r="C691" s="11">
        <v>325</v>
      </c>
      <c r="D691" s="11" t="s">
        <v>102</v>
      </c>
      <c r="E691" s="11">
        <v>1888</v>
      </c>
      <c r="F691" s="11" t="s">
        <v>69</v>
      </c>
      <c r="G691" s="11" t="s">
        <v>146</v>
      </c>
      <c r="H691" s="11">
        <v>1</v>
      </c>
      <c r="I691" s="11">
        <v>0</v>
      </c>
      <c r="J691" s="11">
        <v>0</v>
      </c>
      <c r="K691" s="11">
        <v>3.75</v>
      </c>
      <c r="L691" s="11">
        <f t="shared" si="11"/>
        <v>0.015625</v>
      </c>
    </row>
    <row r="692" spans="1:12" ht="15">
      <c r="A692" s="11">
        <v>687</v>
      </c>
      <c r="B692" s="11" t="s">
        <v>134</v>
      </c>
      <c r="C692" s="11">
        <v>325</v>
      </c>
      <c r="D692" s="11" t="s">
        <v>102</v>
      </c>
      <c r="E692" s="11">
        <v>1889</v>
      </c>
      <c r="F692" s="11" t="s">
        <v>69</v>
      </c>
      <c r="G692" s="11" t="s">
        <v>146</v>
      </c>
      <c r="H692" s="11">
        <v>1</v>
      </c>
      <c r="I692" s="11">
        <v>0</v>
      </c>
      <c r="J692" s="11">
        <v>0</v>
      </c>
      <c r="K692" s="11">
        <v>4.5</v>
      </c>
      <c r="L692" s="11">
        <f t="shared" si="11"/>
        <v>0.01875</v>
      </c>
    </row>
    <row r="693" spans="1:12" ht="15">
      <c r="A693" s="11">
        <v>688</v>
      </c>
      <c r="B693" s="11" t="s">
        <v>134</v>
      </c>
      <c r="C693" s="11">
        <v>325</v>
      </c>
      <c r="D693" s="11" t="s">
        <v>102</v>
      </c>
      <c r="E693" s="11">
        <v>1890</v>
      </c>
      <c r="F693" s="11" t="s">
        <v>69</v>
      </c>
      <c r="G693" s="11" t="s">
        <v>146</v>
      </c>
      <c r="H693" s="11">
        <v>1</v>
      </c>
      <c r="I693" s="11">
        <v>0</v>
      </c>
      <c r="J693" s="11">
        <v>0</v>
      </c>
      <c r="K693" s="11">
        <v>5</v>
      </c>
      <c r="L693" s="11">
        <f t="shared" si="11"/>
        <v>0.020833333333333332</v>
      </c>
    </row>
    <row r="694" spans="1:12" ht="15">
      <c r="A694" s="11">
        <v>689</v>
      </c>
      <c r="B694" s="11" t="s">
        <v>135</v>
      </c>
      <c r="C694" s="11">
        <v>354</v>
      </c>
      <c r="D694" s="11" t="s">
        <v>102</v>
      </c>
      <c r="E694" s="11">
        <v>1891</v>
      </c>
      <c r="F694" s="11" t="s">
        <v>69</v>
      </c>
      <c r="G694" s="11" t="s">
        <v>146</v>
      </c>
      <c r="H694" s="11">
        <v>1</v>
      </c>
      <c r="I694" s="11">
        <v>0</v>
      </c>
      <c r="J694" s="11">
        <v>0</v>
      </c>
      <c r="K694" s="11">
        <v>4.5</v>
      </c>
      <c r="L694" s="11">
        <f t="shared" si="11"/>
        <v>0.01875</v>
      </c>
    </row>
    <row r="695" spans="1:12" ht="15">
      <c r="A695" s="11">
        <v>690</v>
      </c>
      <c r="B695" s="11" t="s">
        <v>135</v>
      </c>
      <c r="C695" s="11">
        <v>354</v>
      </c>
      <c r="D695" s="11" t="s">
        <v>102</v>
      </c>
      <c r="E695" s="11">
        <v>1892</v>
      </c>
      <c r="F695" s="11" t="s">
        <v>69</v>
      </c>
      <c r="G695" s="11" t="s">
        <v>146</v>
      </c>
      <c r="H695" s="11">
        <v>1</v>
      </c>
      <c r="I695" s="11">
        <v>0</v>
      </c>
      <c r="J695" s="11">
        <v>0</v>
      </c>
      <c r="K695" s="11">
        <v>4.75</v>
      </c>
      <c r="L695" s="11">
        <f t="shared" si="11"/>
        <v>0.019791666666666666</v>
      </c>
    </row>
    <row r="696" spans="1:12" ht="15">
      <c r="A696" s="11">
        <v>691</v>
      </c>
      <c r="B696" s="11" t="s">
        <v>135</v>
      </c>
      <c r="C696" s="11">
        <v>354</v>
      </c>
      <c r="D696" s="11" t="s">
        <v>102</v>
      </c>
      <c r="E696" s="11">
        <v>1893</v>
      </c>
      <c r="F696" s="11" t="s">
        <v>69</v>
      </c>
      <c r="G696" s="11" t="s">
        <v>146</v>
      </c>
      <c r="H696" s="11">
        <v>1</v>
      </c>
      <c r="I696" s="11">
        <v>0</v>
      </c>
      <c r="J696" s="11">
        <v>0</v>
      </c>
      <c r="K696" s="11">
        <v>5</v>
      </c>
      <c r="L696" s="11">
        <f t="shared" si="11"/>
        <v>0.020833333333333332</v>
      </c>
    </row>
    <row r="697" spans="1:12" ht="15">
      <c r="A697" s="11">
        <v>692</v>
      </c>
      <c r="B697" s="11" t="s">
        <v>136</v>
      </c>
      <c r="C697" s="11">
        <v>417</v>
      </c>
      <c r="D697" s="11" t="s">
        <v>102</v>
      </c>
      <c r="E697" s="11">
        <v>1894</v>
      </c>
      <c r="F697" s="11" t="s">
        <v>69</v>
      </c>
      <c r="G697" s="11" t="s">
        <v>146</v>
      </c>
      <c r="H697" s="11">
        <v>1</v>
      </c>
      <c r="I697" s="11">
        <v>0</v>
      </c>
      <c r="J697" s="11">
        <v>0</v>
      </c>
      <c r="K697" s="11">
        <v>5</v>
      </c>
      <c r="L697" s="11">
        <f t="shared" si="11"/>
        <v>0.020833333333333332</v>
      </c>
    </row>
    <row r="698" spans="1:12" ht="15">
      <c r="A698" s="11">
        <v>693</v>
      </c>
      <c r="B698" s="11" t="s">
        <v>136</v>
      </c>
      <c r="C698" s="11">
        <v>417</v>
      </c>
      <c r="D698" s="11" t="s">
        <v>102</v>
      </c>
      <c r="E698" s="11">
        <v>1895</v>
      </c>
      <c r="F698" s="11" t="s">
        <v>69</v>
      </c>
      <c r="G698" s="11" t="s">
        <v>146</v>
      </c>
      <c r="H698" s="11">
        <v>1</v>
      </c>
      <c r="I698" s="11">
        <v>0</v>
      </c>
      <c r="J698" s="11">
        <v>0</v>
      </c>
      <c r="K698" s="11">
        <v>5</v>
      </c>
      <c r="L698" s="11">
        <f t="shared" si="11"/>
        <v>0.020833333333333332</v>
      </c>
    </row>
    <row r="699" spans="1:12" ht="15">
      <c r="A699" s="11">
        <v>694</v>
      </c>
      <c r="B699" s="11" t="s">
        <v>136</v>
      </c>
      <c r="C699" s="11">
        <v>417</v>
      </c>
      <c r="D699" s="11" t="s">
        <v>102</v>
      </c>
      <c r="E699" s="11">
        <v>1896</v>
      </c>
      <c r="F699" s="11" t="s">
        <v>69</v>
      </c>
      <c r="G699" s="11" t="s">
        <v>146</v>
      </c>
      <c r="H699" s="11">
        <v>1</v>
      </c>
      <c r="I699" s="11">
        <v>0</v>
      </c>
      <c r="J699" s="11">
        <v>0</v>
      </c>
      <c r="K699" s="11">
        <v>5</v>
      </c>
      <c r="L699" s="11">
        <f t="shared" si="11"/>
        <v>0.020833333333333332</v>
      </c>
    </row>
    <row r="700" spans="1:12" ht="15">
      <c r="A700" s="11">
        <v>695</v>
      </c>
      <c r="B700" s="11" t="s">
        <v>136</v>
      </c>
      <c r="C700" s="11">
        <v>417</v>
      </c>
      <c r="D700" s="11" t="s">
        <v>102</v>
      </c>
      <c r="E700" s="11">
        <v>1897</v>
      </c>
      <c r="F700" s="11" t="s">
        <v>69</v>
      </c>
      <c r="G700" s="11" t="s">
        <v>146</v>
      </c>
      <c r="H700" s="11">
        <v>1</v>
      </c>
      <c r="I700" s="11">
        <v>0</v>
      </c>
      <c r="J700" s="11">
        <v>0</v>
      </c>
      <c r="K700" s="11">
        <v>5.25</v>
      </c>
      <c r="L700" s="11">
        <f t="shared" si="11"/>
        <v>0.021875</v>
      </c>
    </row>
    <row r="701" spans="1:12" ht="15">
      <c r="A701" s="11">
        <v>696</v>
      </c>
      <c r="B701" s="11" t="s">
        <v>137</v>
      </c>
      <c r="C701" s="11">
        <v>420</v>
      </c>
      <c r="D701" s="11" t="s">
        <v>102</v>
      </c>
      <c r="E701" s="11">
        <v>1898</v>
      </c>
      <c r="F701" s="11" t="s">
        <v>69</v>
      </c>
      <c r="G701" s="11" t="s">
        <v>146</v>
      </c>
      <c r="H701" s="11">
        <v>1</v>
      </c>
      <c r="I701" s="11">
        <v>0</v>
      </c>
      <c r="J701" s="11">
        <v>0</v>
      </c>
      <c r="K701" s="11">
        <v>5.25</v>
      </c>
      <c r="L701" s="11">
        <f t="shared" si="11"/>
        <v>0.021875</v>
      </c>
    </row>
    <row r="702" spans="1:12" ht="15">
      <c r="A702" s="11">
        <v>697</v>
      </c>
      <c r="B702" s="11" t="s">
        <v>138</v>
      </c>
      <c r="C702" s="11">
        <v>357</v>
      </c>
      <c r="D702" s="11" t="s">
        <v>102</v>
      </c>
      <c r="E702" s="11">
        <v>1900</v>
      </c>
      <c r="F702" s="11" t="s">
        <v>69</v>
      </c>
      <c r="G702" s="11" t="s">
        <v>146</v>
      </c>
      <c r="H702" s="11">
        <v>1</v>
      </c>
      <c r="I702" s="11">
        <v>0</v>
      </c>
      <c r="J702" s="11">
        <v>0</v>
      </c>
      <c r="K702" s="11">
        <v>4.5</v>
      </c>
      <c r="L702" s="11">
        <f t="shared" si="11"/>
        <v>0.01875</v>
      </c>
    </row>
    <row r="703" spans="1:12" ht="15">
      <c r="A703" s="11">
        <v>698</v>
      </c>
      <c r="B703" s="11" t="s">
        <v>139</v>
      </c>
      <c r="C703" s="11">
        <v>381</v>
      </c>
      <c r="D703" s="11" t="s">
        <v>102</v>
      </c>
      <c r="E703" s="11">
        <v>1901</v>
      </c>
      <c r="F703" s="11" t="s">
        <v>69</v>
      </c>
      <c r="G703" s="11" t="s">
        <v>146</v>
      </c>
      <c r="H703" s="11">
        <v>1</v>
      </c>
      <c r="I703" s="11">
        <v>0</v>
      </c>
      <c r="J703" s="11">
        <v>0</v>
      </c>
      <c r="K703" s="11">
        <v>4</v>
      </c>
      <c r="L703" s="11">
        <f t="shared" si="11"/>
        <v>0.016666666666666666</v>
      </c>
    </row>
    <row r="704" spans="1:12" ht="15">
      <c r="A704" s="11">
        <v>699</v>
      </c>
      <c r="B704" s="11" t="s">
        <v>101</v>
      </c>
      <c r="C704" s="11">
        <v>428</v>
      </c>
      <c r="D704" s="11" t="s">
        <v>102</v>
      </c>
      <c r="E704" s="11">
        <v>1902</v>
      </c>
      <c r="F704" s="11" t="s">
        <v>69</v>
      </c>
      <c r="G704" s="11" t="s">
        <v>141</v>
      </c>
      <c r="H704" s="11">
        <v>1</v>
      </c>
      <c r="I704" s="11">
        <v>0</v>
      </c>
      <c r="J704" s="11">
        <v>0</v>
      </c>
      <c r="K704" s="11">
        <v>5</v>
      </c>
      <c r="L704" s="11">
        <f t="shared" si="11"/>
        <v>0.020833333333333332</v>
      </c>
    </row>
    <row r="705" spans="1:12" ht="15">
      <c r="A705" s="11">
        <v>700</v>
      </c>
      <c r="B705" s="11" t="s">
        <v>110</v>
      </c>
      <c r="C705" s="11">
        <v>345</v>
      </c>
      <c r="D705" s="11" t="s">
        <v>102</v>
      </c>
      <c r="E705" s="11">
        <v>1903</v>
      </c>
      <c r="F705" s="11" t="s">
        <v>69</v>
      </c>
      <c r="G705" s="11" t="s">
        <v>141</v>
      </c>
      <c r="H705" s="11">
        <v>1</v>
      </c>
      <c r="I705" s="11">
        <v>0</v>
      </c>
      <c r="J705" s="11">
        <v>0</v>
      </c>
      <c r="K705" s="11">
        <v>5</v>
      </c>
      <c r="L705" s="11">
        <f t="shared" si="11"/>
        <v>0.020833333333333332</v>
      </c>
    </row>
    <row r="706" spans="1:12" ht="15">
      <c r="A706" s="11">
        <v>701</v>
      </c>
      <c r="B706" s="11" t="s">
        <v>110</v>
      </c>
      <c r="C706" s="11">
        <v>345</v>
      </c>
      <c r="D706" s="11" t="s">
        <v>102</v>
      </c>
      <c r="E706" s="11">
        <v>1904</v>
      </c>
      <c r="F706" s="11" t="s">
        <v>69</v>
      </c>
      <c r="G706" s="11" t="s">
        <v>141</v>
      </c>
      <c r="H706" s="11">
        <v>1</v>
      </c>
      <c r="I706" s="11">
        <v>0</v>
      </c>
      <c r="J706" s="11">
        <v>0</v>
      </c>
      <c r="K706" s="11">
        <v>4</v>
      </c>
      <c r="L706" s="11">
        <f t="shared" si="11"/>
        <v>0.016666666666666666</v>
      </c>
    </row>
    <row r="707" spans="1:12" ht="15">
      <c r="A707" s="11">
        <v>702</v>
      </c>
      <c r="B707" s="11" t="s">
        <v>110</v>
      </c>
      <c r="C707" s="11">
        <v>345</v>
      </c>
      <c r="D707" s="11" t="s">
        <v>102</v>
      </c>
      <c r="E707" s="11">
        <v>1905</v>
      </c>
      <c r="F707" s="11" t="s">
        <v>69</v>
      </c>
      <c r="G707" s="11" t="s">
        <v>141</v>
      </c>
      <c r="H707" s="11">
        <v>1</v>
      </c>
      <c r="I707" s="11">
        <v>0</v>
      </c>
      <c r="J707" s="11">
        <v>0</v>
      </c>
      <c r="K707" s="11">
        <v>4</v>
      </c>
      <c r="L707" s="11">
        <f t="shared" si="11"/>
        <v>0.016666666666666666</v>
      </c>
    </row>
    <row r="708" spans="1:12" ht="15">
      <c r="A708" s="11">
        <v>703</v>
      </c>
      <c r="B708" s="11" t="s">
        <v>111</v>
      </c>
      <c r="C708" s="11">
        <v>280</v>
      </c>
      <c r="D708" s="11" t="s">
        <v>102</v>
      </c>
      <c r="E708" s="11">
        <v>1906</v>
      </c>
      <c r="F708" s="11" t="s">
        <v>69</v>
      </c>
      <c r="G708" s="11" t="s">
        <v>141</v>
      </c>
      <c r="H708" s="11">
        <v>1</v>
      </c>
      <c r="I708" s="11">
        <v>0</v>
      </c>
      <c r="J708" s="11">
        <v>0</v>
      </c>
      <c r="K708" s="11">
        <v>4</v>
      </c>
      <c r="L708" s="11">
        <f t="shared" si="11"/>
        <v>0.016666666666666666</v>
      </c>
    </row>
    <row r="709" spans="1:12" ht="15">
      <c r="A709" s="11">
        <v>704</v>
      </c>
      <c r="B709" s="11" t="s">
        <v>111</v>
      </c>
      <c r="C709" s="11">
        <v>280</v>
      </c>
      <c r="D709" s="11" t="s">
        <v>102</v>
      </c>
      <c r="E709" s="11">
        <v>1907</v>
      </c>
      <c r="F709" s="11" t="s">
        <v>69</v>
      </c>
      <c r="G709" s="11" t="s">
        <v>141</v>
      </c>
      <c r="H709" s="11">
        <v>1</v>
      </c>
      <c r="I709" s="11">
        <v>0</v>
      </c>
      <c r="J709" s="11">
        <v>0</v>
      </c>
      <c r="K709" s="11">
        <v>4</v>
      </c>
      <c r="L709" s="11">
        <f t="shared" si="11"/>
        <v>0.016666666666666666</v>
      </c>
    </row>
    <row r="710" spans="1:12" ht="15">
      <c r="A710" s="11">
        <v>705</v>
      </c>
      <c r="B710" s="11" t="s">
        <v>111</v>
      </c>
      <c r="C710" s="11">
        <v>280</v>
      </c>
      <c r="D710" s="11" t="s">
        <v>102</v>
      </c>
      <c r="E710" s="11">
        <v>1908</v>
      </c>
      <c r="F710" s="11" t="s">
        <v>69</v>
      </c>
      <c r="G710" s="11" t="s">
        <v>141</v>
      </c>
      <c r="H710" s="11">
        <v>1</v>
      </c>
      <c r="I710" s="11">
        <v>0</v>
      </c>
      <c r="J710" s="11">
        <v>0</v>
      </c>
      <c r="K710" s="11">
        <v>4.5</v>
      </c>
      <c r="L710" s="11">
        <f aca="true" t="shared" si="12" ref="L710:L773">(I710+J710/20+K710/240)/H710</f>
        <v>0.01875</v>
      </c>
    </row>
    <row r="711" spans="1:12" ht="15">
      <c r="A711" s="11">
        <v>706</v>
      </c>
      <c r="B711" s="11" t="s">
        <v>112</v>
      </c>
      <c r="C711" s="11">
        <v>283</v>
      </c>
      <c r="D711" s="11" t="s">
        <v>102</v>
      </c>
      <c r="E711" s="11">
        <v>1909</v>
      </c>
      <c r="F711" s="11" t="s">
        <v>69</v>
      </c>
      <c r="G711" s="11" t="s">
        <v>141</v>
      </c>
      <c r="H711" s="11">
        <v>1</v>
      </c>
      <c r="I711" s="11">
        <v>0</v>
      </c>
      <c r="J711" s="11">
        <v>0</v>
      </c>
      <c r="K711" s="11">
        <v>4.5</v>
      </c>
      <c r="L711" s="11">
        <f t="shared" si="12"/>
        <v>0.01875</v>
      </c>
    </row>
    <row r="712" spans="1:12" ht="15">
      <c r="A712" s="11">
        <v>707</v>
      </c>
      <c r="B712" s="11" t="s">
        <v>113</v>
      </c>
      <c r="C712" s="11">
        <v>300</v>
      </c>
      <c r="D712" s="11" t="s">
        <v>102</v>
      </c>
      <c r="E712" s="11">
        <v>1910</v>
      </c>
      <c r="F712" s="11" t="s">
        <v>69</v>
      </c>
      <c r="G712" s="11" t="s">
        <v>232</v>
      </c>
      <c r="H712" s="11">
        <v>1</v>
      </c>
      <c r="I712" s="11">
        <v>0</v>
      </c>
      <c r="J712" s="11">
        <v>0</v>
      </c>
      <c r="K712" s="11">
        <v>4.5</v>
      </c>
      <c r="L712" s="11">
        <f t="shared" si="12"/>
        <v>0.01875</v>
      </c>
    </row>
    <row r="713" spans="1:12" ht="15">
      <c r="A713" s="11">
        <v>708</v>
      </c>
      <c r="B713" s="11" t="s">
        <v>114</v>
      </c>
      <c r="C713" s="11">
        <v>309</v>
      </c>
      <c r="D713" s="11" t="s">
        <v>102</v>
      </c>
      <c r="E713" s="11">
        <v>1911</v>
      </c>
      <c r="F713" s="11" t="s">
        <v>69</v>
      </c>
      <c r="G713" s="11" t="s">
        <v>232</v>
      </c>
      <c r="H713" s="11">
        <v>1</v>
      </c>
      <c r="I713" s="11">
        <v>0</v>
      </c>
      <c r="J713" s="11">
        <v>0</v>
      </c>
      <c r="K713" s="11">
        <v>4.5</v>
      </c>
      <c r="L713" s="11">
        <f t="shared" si="12"/>
        <v>0.01875</v>
      </c>
    </row>
    <row r="714" spans="1:12" ht="15">
      <c r="A714" s="11">
        <v>709</v>
      </c>
      <c r="B714" s="11" t="s">
        <v>115</v>
      </c>
      <c r="C714" s="11">
        <v>340</v>
      </c>
      <c r="D714" s="11" t="s">
        <v>102</v>
      </c>
      <c r="E714" s="11">
        <v>1913</v>
      </c>
      <c r="F714" s="11" t="s">
        <v>69</v>
      </c>
      <c r="G714" s="11" t="s">
        <v>232</v>
      </c>
      <c r="H714" s="11">
        <v>1</v>
      </c>
      <c r="I714" s="11">
        <v>0</v>
      </c>
      <c r="J714" s="11">
        <v>0</v>
      </c>
      <c r="K714" s="11">
        <v>4.5</v>
      </c>
      <c r="L714" s="11">
        <f t="shared" si="12"/>
        <v>0.01875</v>
      </c>
    </row>
    <row r="715" spans="1:12" ht="15">
      <c r="A715" s="11">
        <v>710</v>
      </c>
      <c r="B715" s="11" t="s">
        <v>101</v>
      </c>
      <c r="C715" s="11">
        <v>428</v>
      </c>
      <c r="D715" s="11" t="s">
        <v>102</v>
      </c>
      <c r="E715" s="11">
        <v>1902</v>
      </c>
      <c r="F715" s="11" t="s">
        <v>233</v>
      </c>
      <c r="G715" s="11" t="s">
        <v>234</v>
      </c>
      <c r="H715" s="11">
        <v>1</v>
      </c>
      <c r="I715" s="11">
        <v>0</v>
      </c>
      <c r="J715" s="11">
        <v>0</v>
      </c>
      <c r="K715" s="11">
        <v>6</v>
      </c>
      <c r="L715" s="11">
        <f t="shared" si="12"/>
        <v>0.025</v>
      </c>
    </row>
    <row r="716" spans="1:12" ht="15">
      <c r="A716" s="11">
        <v>711</v>
      </c>
      <c r="B716" s="11" t="s">
        <v>110</v>
      </c>
      <c r="C716" s="11">
        <v>345</v>
      </c>
      <c r="D716" s="11" t="s">
        <v>102</v>
      </c>
      <c r="E716" s="11">
        <v>1903</v>
      </c>
      <c r="F716" s="11" t="s">
        <v>233</v>
      </c>
      <c r="G716" s="11" t="s">
        <v>234</v>
      </c>
      <c r="H716" s="11">
        <v>1</v>
      </c>
      <c r="I716" s="11">
        <v>0</v>
      </c>
      <c r="J716" s="11">
        <v>0</v>
      </c>
      <c r="K716" s="11">
        <v>6</v>
      </c>
      <c r="L716" s="11">
        <f t="shared" si="12"/>
        <v>0.025</v>
      </c>
    </row>
    <row r="717" spans="1:12" ht="15">
      <c r="A717" s="11">
        <v>712</v>
      </c>
      <c r="B717" s="11" t="s">
        <v>110</v>
      </c>
      <c r="C717" s="11">
        <v>345</v>
      </c>
      <c r="D717" s="11" t="s">
        <v>102</v>
      </c>
      <c r="E717" s="11">
        <v>1904</v>
      </c>
      <c r="F717" s="11" t="s">
        <v>233</v>
      </c>
      <c r="G717" s="11" t="s">
        <v>234</v>
      </c>
      <c r="H717" s="11">
        <v>1</v>
      </c>
      <c r="I717" s="11">
        <v>0</v>
      </c>
      <c r="J717" s="11">
        <v>0</v>
      </c>
      <c r="K717" s="11">
        <v>6</v>
      </c>
      <c r="L717" s="11">
        <f t="shared" si="12"/>
        <v>0.025</v>
      </c>
    </row>
    <row r="718" spans="1:12" ht="15">
      <c r="A718" s="11">
        <v>713</v>
      </c>
      <c r="B718" s="11" t="s">
        <v>110</v>
      </c>
      <c r="C718" s="11">
        <v>345</v>
      </c>
      <c r="D718" s="11" t="s">
        <v>102</v>
      </c>
      <c r="E718" s="11">
        <v>1905</v>
      </c>
      <c r="F718" s="11" t="s">
        <v>233</v>
      </c>
      <c r="G718" s="11" t="s">
        <v>234</v>
      </c>
      <c r="H718" s="11">
        <v>1</v>
      </c>
      <c r="I718" s="11">
        <v>0</v>
      </c>
      <c r="J718" s="11">
        <v>0</v>
      </c>
      <c r="K718" s="11">
        <v>6</v>
      </c>
      <c r="L718" s="11">
        <f t="shared" si="12"/>
        <v>0.025</v>
      </c>
    </row>
    <row r="719" spans="1:12" ht="15">
      <c r="A719" s="11">
        <v>714</v>
      </c>
      <c r="B719" s="11" t="s">
        <v>111</v>
      </c>
      <c r="C719" s="11">
        <v>280</v>
      </c>
      <c r="D719" s="11" t="s">
        <v>102</v>
      </c>
      <c r="E719" s="11">
        <v>1906</v>
      </c>
      <c r="F719" s="11" t="s">
        <v>233</v>
      </c>
      <c r="G719" s="11" t="s">
        <v>234</v>
      </c>
      <c r="H719" s="11">
        <v>1</v>
      </c>
      <c r="I719" s="11">
        <v>0</v>
      </c>
      <c r="J719" s="11">
        <v>0</v>
      </c>
      <c r="K719" s="11">
        <v>6</v>
      </c>
      <c r="L719" s="11">
        <f t="shared" si="12"/>
        <v>0.025</v>
      </c>
    </row>
    <row r="720" spans="1:12" ht="15">
      <c r="A720" s="11">
        <v>715</v>
      </c>
      <c r="B720" s="11" t="s">
        <v>111</v>
      </c>
      <c r="C720" s="11">
        <v>280</v>
      </c>
      <c r="D720" s="11" t="s">
        <v>102</v>
      </c>
      <c r="E720" s="11">
        <v>1907</v>
      </c>
      <c r="F720" s="11" t="s">
        <v>233</v>
      </c>
      <c r="G720" s="11" t="s">
        <v>234</v>
      </c>
      <c r="H720" s="11">
        <v>1</v>
      </c>
      <c r="I720" s="11">
        <v>0</v>
      </c>
      <c r="J720" s="11">
        <v>0</v>
      </c>
      <c r="K720" s="11">
        <v>6</v>
      </c>
      <c r="L720" s="11">
        <f t="shared" si="12"/>
        <v>0.025</v>
      </c>
    </row>
    <row r="721" spans="1:12" ht="15">
      <c r="A721" s="11">
        <v>716</v>
      </c>
      <c r="B721" s="11" t="s">
        <v>111</v>
      </c>
      <c r="C721" s="11">
        <v>280</v>
      </c>
      <c r="D721" s="11" t="s">
        <v>102</v>
      </c>
      <c r="E721" s="11">
        <v>1908</v>
      </c>
      <c r="F721" s="11" t="s">
        <v>233</v>
      </c>
      <c r="G721" s="11" t="s">
        <v>234</v>
      </c>
      <c r="H721" s="11">
        <v>1</v>
      </c>
      <c r="I721" s="11">
        <v>0</v>
      </c>
      <c r="J721" s="11">
        <v>0</v>
      </c>
      <c r="K721" s="11">
        <v>6</v>
      </c>
      <c r="L721" s="11">
        <f t="shared" si="12"/>
        <v>0.025</v>
      </c>
    </row>
    <row r="722" spans="1:12" ht="15">
      <c r="A722" s="11">
        <v>717</v>
      </c>
      <c r="B722" s="11" t="s">
        <v>112</v>
      </c>
      <c r="C722" s="11">
        <v>283</v>
      </c>
      <c r="D722" s="11" t="s">
        <v>102</v>
      </c>
      <c r="E722" s="11">
        <v>1909</v>
      </c>
      <c r="F722" s="11" t="s">
        <v>233</v>
      </c>
      <c r="G722" s="11" t="s">
        <v>234</v>
      </c>
      <c r="H722" s="11">
        <v>1</v>
      </c>
      <c r="I722" s="11">
        <v>0</v>
      </c>
      <c r="J722" s="11">
        <v>0</v>
      </c>
      <c r="K722" s="11">
        <v>6</v>
      </c>
      <c r="L722" s="11">
        <f t="shared" si="12"/>
        <v>0.025</v>
      </c>
    </row>
    <row r="723" spans="1:12" ht="15">
      <c r="A723" s="11">
        <v>718</v>
      </c>
      <c r="B723" s="11" t="s">
        <v>116</v>
      </c>
      <c r="C723" s="11">
        <v>398</v>
      </c>
      <c r="D723" s="11" t="s">
        <v>102</v>
      </c>
      <c r="E723" s="11">
        <v>1852</v>
      </c>
      <c r="F723" s="11" t="s">
        <v>235</v>
      </c>
      <c r="G723" s="11" t="s">
        <v>109</v>
      </c>
      <c r="H723" s="11">
        <v>1</v>
      </c>
      <c r="I723" s="11">
        <v>0</v>
      </c>
      <c r="J723" s="11">
        <v>0</v>
      </c>
      <c r="K723" s="11">
        <v>6</v>
      </c>
      <c r="L723" s="11">
        <f t="shared" si="12"/>
        <v>0.025</v>
      </c>
    </row>
    <row r="724" spans="1:12" ht="15">
      <c r="A724" s="11">
        <v>719</v>
      </c>
      <c r="B724" s="11" t="s">
        <v>116</v>
      </c>
      <c r="C724" s="11">
        <v>398</v>
      </c>
      <c r="D724" s="11" t="s">
        <v>102</v>
      </c>
      <c r="E724" s="11">
        <v>1853</v>
      </c>
      <c r="F724" s="11" t="s">
        <v>235</v>
      </c>
      <c r="G724" s="11" t="s">
        <v>109</v>
      </c>
      <c r="H724" s="11">
        <v>1</v>
      </c>
      <c r="I724" s="11">
        <v>0</v>
      </c>
      <c r="J724" s="11">
        <v>0</v>
      </c>
      <c r="K724" s="11">
        <v>5</v>
      </c>
      <c r="L724" s="11">
        <f t="shared" si="12"/>
        <v>0.020833333333333332</v>
      </c>
    </row>
    <row r="725" spans="1:12" ht="15">
      <c r="A725" s="11">
        <v>720</v>
      </c>
      <c r="B725" s="11" t="s">
        <v>116</v>
      </c>
      <c r="C725" s="11">
        <v>398</v>
      </c>
      <c r="D725" s="11" t="s">
        <v>102</v>
      </c>
      <c r="E725" s="11">
        <v>1854</v>
      </c>
      <c r="F725" s="11" t="s">
        <v>235</v>
      </c>
      <c r="G725" s="11" t="s">
        <v>109</v>
      </c>
      <c r="H725" s="11">
        <v>1</v>
      </c>
      <c r="I725" s="11">
        <v>0</v>
      </c>
      <c r="J725" s="11">
        <v>0</v>
      </c>
      <c r="K725" s="11">
        <v>6</v>
      </c>
      <c r="L725" s="11">
        <f t="shared" si="12"/>
        <v>0.025</v>
      </c>
    </row>
    <row r="726" spans="1:12" ht="15">
      <c r="A726" s="11">
        <v>721</v>
      </c>
      <c r="B726" s="11" t="s">
        <v>126</v>
      </c>
      <c r="C726" s="11">
        <v>369</v>
      </c>
      <c r="D726" s="11" t="s">
        <v>102</v>
      </c>
      <c r="E726" s="11">
        <v>1855</v>
      </c>
      <c r="F726" s="11" t="s">
        <v>235</v>
      </c>
      <c r="G726" s="11" t="s">
        <v>109</v>
      </c>
      <c r="H726" s="11">
        <v>1</v>
      </c>
      <c r="I726" s="11">
        <v>0</v>
      </c>
      <c r="J726" s="11">
        <v>0</v>
      </c>
      <c r="K726" s="11">
        <v>6</v>
      </c>
      <c r="L726" s="11">
        <f t="shared" si="12"/>
        <v>0.025</v>
      </c>
    </row>
    <row r="727" spans="1:12" ht="15">
      <c r="A727" s="11">
        <v>722</v>
      </c>
      <c r="B727" s="11" t="s">
        <v>126</v>
      </c>
      <c r="C727" s="11">
        <v>369</v>
      </c>
      <c r="D727" s="11" t="s">
        <v>102</v>
      </c>
      <c r="E727" s="11">
        <v>1856</v>
      </c>
      <c r="F727" s="11" t="s">
        <v>235</v>
      </c>
      <c r="G727" s="11" t="s">
        <v>109</v>
      </c>
      <c r="H727" s="11">
        <v>1</v>
      </c>
      <c r="I727" s="11">
        <v>0</v>
      </c>
      <c r="J727" s="11">
        <v>0</v>
      </c>
      <c r="K727" s="11">
        <v>5</v>
      </c>
      <c r="L727" s="11">
        <f t="shared" si="12"/>
        <v>0.020833333333333332</v>
      </c>
    </row>
    <row r="728" spans="1:12" ht="15">
      <c r="A728" s="11">
        <v>723</v>
      </c>
      <c r="B728" s="11" t="s">
        <v>126</v>
      </c>
      <c r="C728" s="11">
        <v>369</v>
      </c>
      <c r="D728" s="11" t="s">
        <v>102</v>
      </c>
      <c r="E728" s="11">
        <v>1857</v>
      </c>
      <c r="F728" s="11" t="s">
        <v>235</v>
      </c>
      <c r="G728" s="11" t="s">
        <v>109</v>
      </c>
      <c r="H728" s="11">
        <v>1</v>
      </c>
      <c r="I728" s="11">
        <v>0</v>
      </c>
      <c r="J728" s="11">
        <v>0</v>
      </c>
      <c r="K728" s="11">
        <v>5.5</v>
      </c>
      <c r="L728" s="11">
        <f t="shared" si="12"/>
        <v>0.022916666666666665</v>
      </c>
    </row>
    <row r="729" spans="1:12" ht="15">
      <c r="A729" s="11">
        <v>724</v>
      </c>
      <c r="B729" s="11" t="s">
        <v>127</v>
      </c>
      <c r="C729" s="11">
        <v>397</v>
      </c>
      <c r="D729" s="11" t="s">
        <v>102</v>
      </c>
      <c r="E729" s="11">
        <v>1859</v>
      </c>
      <c r="F729" s="11" t="s">
        <v>235</v>
      </c>
      <c r="G729" s="11" t="s">
        <v>109</v>
      </c>
      <c r="H729" s="11">
        <v>1</v>
      </c>
      <c r="I729" s="11">
        <v>0</v>
      </c>
      <c r="J729" s="11">
        <v>0</v>
      </c>
      <c r="K729" s="11">
        <v>6</v>
      </c>
      <c r="L729" s="11">
        <f t="shared" si="12"/>
        <v>0.025</v>
      </c>
    </row>
    <row r="730" spans="1:12" ht="15">
      <c r="A730" s="11">
        <v>725</v>
      </c>
      <c r="B730" s="11" t="s">
        <v>127</v>
      </c>
      <c r="C730" s="11">
        <v>397</v>
      </c>
      <c r="D730" s="11" t="s">
        <v>102</v>
      </c>
      <c r="E730" s="11">
        <v>1860</v>
      </c>
      <c r="F730" s="11" t="s">
        <v>235</v>
      </c>
      <c r="G730" s="11" t="s">
        <v>109</v>
      </c>
      <c r="H730" s="11">
        <v>1</v>
      </c>
      <c r="I730" s="11">
        <v>0</v>
      </c>
      <c r="J730" s="11">
        <v>0</v>
      </c>
      <c r="K730" s="11">
        <v>7</v>
      </c>
      <c r="L730" s="11">
        <f t="shared" si="12"/>
        <v>0.029166666666666667</v>
      </c>
    </row>
    <row r="731" spans="1:12" ht="15">
      <c r="A731" s="11">
        <v>726</v>
      </c>
      <c r="B731" s="11" t="s">
        <v>118</v>
      </c>
      <c r="C731" s="11">
        <v>470</v>
      </c>
      <c r="D731" s="11" t="s">
        <v>102</v>
      </c>
      <c r="E731" s="11">
        <v>1861</v>
      </c>
      <c r="F731" s="11" t="s">
        <v>235</v>
      </c>
      <c r="G731" s="11" t="s">
        <v>109</v>
      </c>
      <c r="H731" s="11">
        <v>1</v>
      </c>
      <c r="I731" s="11">
        <v>0</v>
      </c>
      <c r="J731" s="11">
        <v>0</v>
      </c>
      <c r="K731" s="11">
        <v>7</v>
      </c>
      <c r="L731" s="11">
        <f t="shared" si="12"/>
        <v>0.029166666666666667</v>
      </c>
    </row>
    <row r="732" spans="1:12" ht="15">
      <c r="A732" s="11">
        <v>727</v>
      </c>
      <c r="B732" s="11" t="s">
        <v>118</v>
      </c>
      <c r="C732" s="11">
        <v>470</v>
      </c>
      <c r="D732" s="11" t="s">
        <v>102</v>
      </c>
      <c r="E732" s="11">
        <v>1862</v>
      </c>
      <c r="F732" s="11" t="s">
        <v>235</v>
      </c>
      <c r="G732" s="11" t="s">
        <v>109</v>
      </c>
      <c r="H732" s="11">
        <v>1</v>
      </c>
      <c r="I732" s="11">
        <v>0</v>
      </c>
      <c r="J732" s="11">
        <v>0</v>
      </c>
      <c r="K732" s="11">
        <v>7</v>
      </c>
      <c r="L732" s="11">
        <f t="shared" si="12"/>
        <v>0.029166666666666667</v>
      </c>
    </row>
    <row r="733" spans="1:12" ht="15">
      <c r="A733" s="11">
        <v>728</v>
      </c>
      <c r="B733" s="11" t="s">
        <v>118</v>
      </c>
      <c r="C733" s="11">
        <v>470</v>
      </c>
      <c r="D733" s="11" t="s">
        <v>102</v>
      </c>
      <c r="E733" s="11">
        <v>1863</v>
      </c>
      <c r="F733" s="11" t="s">
        <v>235</v>
      </c>
      <c r="G733" s="11" t="s">
        <v>109</v>
      </c>
      <c r="H733" s="11">
        <v>1</v>
      </c>
      <c r="I733" s="11">
        <v>0</v>
      </c>
      <c r="J733" s="11">
        <v>0</v>
      </c>
      <c r="K733" s="11">
        <v>7</v>
      </c>
      <c r="L733" s="11">
        <f t="shared" si="12"/>
        <v>0.029166666666666667</v>
      </c>
    </row>
    <row r="734" spans="1:12" ht="15">
      <c r="A734" s="11">
        <v>729</v>
      </c>
      <c r="B734" s="11" t="s">
        <v>121</v>
      </c>
      <c r="C734" s="11">
        <v>556</v>
      </c>
      <c r="D734" s="11" t="s">
        <v>102</v>
      </c>
      <c r="E734" s="11">
        <v>1864</v>
      </c>
      <c r="F734" s="11" t="s">
        <v>235</v>
      </c>
      <c r="G734" s="11" t="s">
        <v>109</v>
      </c>
      <c r="H734" s="11">
        <v>1</v>
      </c>
      <c r="I734" s="11">
        <v>0</v>
      </c>
      <c r="J734" s="11">
        <v>0</v>
      </c>
      <c r="K734" s="11">
        <v>7.5</v>
      </c>
      <c r="L734" s="11">
        <f t="shared" si="12"/>
        <v>0.03125</v>
      </c>
    </row>
    <row r="735" spans="1:12" ht="15">
      <c r="A735" s="11">
        <v>730</v>
      </c>
      <c r="B735" s="11" t="s">
        <v>121</v>
      </c>
      <c r="C735" s="11">
        <v>556</v>
      </c>
      <c r="D735" s="11" t="s">
        <v>102</v>
      </c>
      <c r="E735" s="11">
        <v>1865</v>
      </c>
      <c r="F735" s="11" t="s">
        <v>235</v>
      </c>
      <c r="G735" s="11" t="s">
        <v>109</v>
      </c>
      <c r="H735" s="11">
        <v>1</v>
      </c>
      <c r="I735" s="11">
        <v>0</v>
      </c>
      <c r="J735" s="11">
        <v>0</v>
      </c>
      <c r="K735" s="11">
        <v>6.75</v>
      </c>
      <c r="L735" s="11">
        <f t="shared" si="12"/>
        <v>0.028125</v>
      </c>
    </row>
    <row r="736" spans="1:12" ht="15">
      <c r="A736" s="11">
        <v>731</v>
      </c>
      <c r="B736" s="11" t="s">
        <v>122</v>
      </c>
      <c r="C736" s="11">
        <v>275</v>
      </c>
      <c r="D736" s="11" t="s">
        <v>102</v>
      </c>
      <c r="E736" s="11">
        <v>1866</v>
      </c>
      <c r="F736" s="11" t="s">
        <v>235</v>
      </c>
      <c r="G736" s="11" t="s">
        <v>109</v>
      </c>
      <c r="H736" s="11">
        <v>1</v>
      </c>
      <c r="I736" s="11">
        <v>0</v>
      </c>
      <c r="J736" s="11">
        <v>0</v>
      </c>
      <c r="K736" s="11">
        <v>6.25</v>
      </c>
      <c r="L736" s="11">
        <f t="shared" si="12"/>
        <v>0.026041666666666668</v>
      </c>
    </row>
    <row r="737" spans="1:12" ht="15">
      <c r="A737" s="11">
        <v>732</v>
      </c>
      <c r="B737" s="11" t="s">
        <v>122</v>
      </c>
      <c r="C737" s="11">
        <v>275</v>
      </c>
      <c r="D737" s="11" t="s">
        <v>102</v>
      </c>
      <c r="E737" s="11">
        <v>1867</v>
      </c>
      <c r="F737" s="11" t="s">
        <v>235</v>
      </c>
      <c r="G737" s="11" t="s">
        <v>109</v>
      </c>
      <c r="H737" s="11">
        <v>1</v>
      </c>
      <c r="I737" s="11">
        <v>0</v>
      </c>
      <c r="J737" s="11">
        <v>0</v>
      </c>
      <c r="K737" s="11">
        <v>6.25</v>
      </c>
      <c r="L737" s="11">
        <f t="shared" si="12"/>
        <v>0.026041666666666668</v>
      </c>
    </row>
    <row r="738" spans="1:12" ht="15">
      <c r="A738" s="11">
        <v>733</v>
      </c>
      <c r="B738" s="11" t="s">
        <v>128</v>
      </c>
      <c r="C738" s="11">
        <v>340</v>
      </c>
      <c r="D738" s="11" t="s">
        <v>102</v>
      </c>
      <c r="E738" s="11">
        <v>1868</v>
      </c>
      <c r="F738" s="11" t="s">
        <v>235</v>
      </c>
      <c r="G738" s="11" t="s">
        <v>109</v>
      </c>
      <c r="H738" s="11">
        <v>1</v>
      </c>
      <c r="I738" s="11">
        <v>0</v>
      </c>
      <c r="J738" s="11">
        <v>0</v>
      </c>
      <c r="K738" s="11">
        <v>6</v>
      </c>
      <c r="L738" s="11">
        <f t="shared" si="12"/>
        <v>0.025</v>
      </c>
    </row>
    <row r="739" spans="1:12" ht="15">
      <c r="A739" s="11">
        <v>734</v>
      </c>
      <c r="B739" s="11" t="s">
        <v>128</v>
      </c>
      <c r="C739" s="11">
        <v>340</v>
      </c>
      <c r="D739" s="11" t="s">
        <v>102</v>
      </c>
      <c r="E739" s="11">
        <v>1869</v>
      </c>
      <c r="F739" s="11" t="s">
        <v>235</v>
      </c>
      <c r="G739" s="11" t="s">
        <v>109</v>
      </c>
      <c r="H739" s="11">
        <v>1</v>
      </c>
      <c r="I739" s="11">
        <v>0</v>
      </c>
      <c r="J739" s="11">
        <v>0</v>
      </c>
      <c r="K739" s="11">
        <v>5.25</v>
      </c>
      <c r="L739" s="11">
        <f t="shared" si="12"/>
        <v>0.021875</v>
      </c>
    </row>
    <row r="740" spans="1:12" ht="15">
      <c r="A740" s="11">
        <v>735</v>
      </c>
      <c r="B740" s="11" t="s">
        <v>128</v>
      </c>
      <c r="C740" s="11">
        <v>340</v>
      </c>
      <c r="D740" s="11" t="s">
        <v>102</v>
      </c>
      <c r="E740" s="11">
        <v>1870</v>
      </c>
      <c r="F740" s="11" t="s">
        <v>235</v>
      </c>
      <c r="G740" s="11" t="s">
        <v>109</v>
      </c>
      <c r="H740" s="11">
        <v>1</v>
      </c>
      <c r="I740" s="11">
        <v>0</v>
      </c>
      <c r="J740" s="11">
        <v>0</v>
      </c>
      <c r="K740" s="11">
        <v>5.25</v>
      </c>
      <c r="L740" s="11">
        <f t="shared" si="12"/>
        <v>0.021875</v>
      </c>
    </row>
    <row r="741" spans="1:12" ht="15">
      <c r="A741" s="11">
        <v>736</v>
      </c>
      <c r="B741" s="11" t="s">
        <v>129</v>
      </c>
      <c r="C741" s="11">
        <v>285</v>
      </c>
      <c r="D741" s="11" t="s">
        <v>102</v>
      </c>
      <c r="E741" s="11">
        <v>1871</v>
      </c>
      <c r="F741" s="11" t="s">
        <v>235</v>
      </c>
      <c r="G741" s="11" t="s">
        <v>109</v>
      </c>
      <c r="H741" s="11">
        <v>1</v>
      </c>
      <c r="I741" s="11">
        <v>0</v>
      </c>
      <c r="J741" s="11">
        <v>0</v>
      </c>
      <c r="K741" s="11">
        <v>4.75</v>
      </c>
      <c r="L741" s="11">
        <f t="shared" si="12"/>
        <v>0.019791666666666666</v>
      </c>
    </row>
    <row r="742" spans="1:12" ht="15">
      <c r="A742" s="11">
        <v>737</v>
      </c>
      <c r="B742" s="11" t="s">
        <v>129</v>
      </c>
      <c r="C742" s="11">
        <v>285</v>
      </c>
      <c r="D742" s="11" t="s">
        <v>102</v>
      </c>
      <c r="E742" s="11">
        <v>1872</v>
      </c>
      <c r="F742" s="11" t="s">
        <v>235</v>
      </c>
      <c r="G742" s="11" t="s">
        <v>109</v>
      </c>
      <c r="H742" s="11">
        <v>1</v>
      </c>
      <c r="I742" s="11">
        <v>0</v>
      </c>
      <c r="J742" s="11">
        <v>0</v>
      </c>
      <c r="K742" s="11">
        <v>5.5</v>
      </c>
      <c r="L742" s="11">
        <f t="shared" si="12"/>
        <v>0.022916666666666665</v>
      </c>
    </row>
    <row r="743" spans="1:12" ht="15">
      <c r="A743" s="11">
        <v>738</v>
      </c>
      <c r="B743" s="11" t="s">
        <v>129</v>
      </c>
      <c r="C743" s="11">
        <v>285</v>
      </c>
      <c r="D743" s="11" t="s">
        <v>102</v>
      </c>
      <c r="E743" s="11">
        <v>1873</v>
      </c>
      <c r="F743" s="11" t="s">
        <v>235</v>
      </c>
      <c r="G743" s="11" t="s">
        <v>109</v>
      </c>
      <c r="H743" s="11">
        <v>1</v>
      </c>
      <c r="I743" s="11">
        <v>0</v>
      </c>
      <c r="J743" s="11">
        <v>0</v>
      </c>
      <c r="K743" s="11">
        <v>6</v>
      </c>
      <c r="L743" s="11">
        <f t="shared" si="12"/>
        <v>0.025</v>
      </c>
    </row>
    <row r="744" spans="1:12" ht="15">
      <c r="A744" s="11">
        <v>739</v>
      </c>
      <c r="B744" s="11" t="s">
        <v>129</v>
      </c>
      <c r="C744" s="11">
        <v>285</v>
      </c>
      <c r="D744" s="11" t="s">
        <v>102</v>
      </c>
      <c r="E744" s="11">
        <v>1874</v>
      </c>
      <c r="F744" s="11" t="s">
        <v>235</v>
      </c>
      <c r="G744" s="11" t="s">
        <v>109</v>
      </c>
      <c r="H744" s="11">
        <v>1</v>
      </c>
      <c r="I744" s="11">
        <v>0</v>
      </c>
      <c r="J744" s="11">
        <v>0</v>
      </c>
      <c r="K744" s="11">
        <v>7</v>
      </c>
      <c r="L744" s="11">
        <f t="shared" si="12"/>
        <v>0.029166666666666667</v>
      </c>
    </row>
    <row r="745" spans="1:12" ht="15">
      <c r="A745" s="11">
        <v>740</v>
      </c>
      <c r="B745" s="11" t="s">
        <v>129</v>
      </c>
      <c r="C745" s="11">
        <v>285</v>
      </c>
      <c r="D745" s="11" t="s">
        <v>102</v>
      </c>
      <c r="E745" s="11">
        <v>1875</v>
      </c>
      <c r="F745" s="11" t="s">
        <v>235</v>
      </c>
      <c r="G745" s="11" t="s">
        <v>109</v>
      </c>
      <c r="H745" s="11">
        <v>1</v>
      </c>
      <c r="I745" s="11">
        <v>0</v>
      </c>
      <c r="J745" s="11">
        <v>0</v>
      </c>
      <c r="K745" s="11">
        <v>6.75</v>
      </c>
      <c r="L745" s="11">
        <f t="shared" si="12"/>
        <v>0.028125</v>
      </c>
    </row>
    <row r="746" spans="1:12" ht="15">
      <c r="A746" s="11">
        <v>741</v>
      </c>
      <c r="B746" s="11" t="s">
        <v>130</v>
      </c>
      <c r="C746" s="11">
        <v>272</v>
      </c>
      <c r="D746" s="11" t="s">
        <v>102</v>
      </c>
      <c r="E746" s="11">
        <v>1876</v>
      </c>
      <c r="F746" s="11" t="s">
        <v>235</v>
      </c>
      <c r="G746" s="11" t="s">
        <v>109</v>
      </c>
      <c r="H746" s="11">
        <v>1</v>
      </c>
      <c r="I746" s="11">
        <v>0</v>
      </c>
      <c r="J746" s="11">
        <v>0</v>
      </c>
      <c r="K746" s="15">
        <v>6.909090909090909</v>
      </c>
      <c r="L746" s="11">
        <f t="shared" si="12"/>
        <v>0.02878787878787879</v>
      </c>
    </row>
    <row r="747" spans="1:12" ht="15">
      <c r="A747" s="11">
        <v>742</v>
      </c>
      <c r="B747" s="11" t="s">
        <v>130</v>
      </c>
      <c r="C747" s="11">
        <v>272</v>
      </c>
      <c r="D747" s="11" t="s">
        <v>102</v>
      </c>
      <c r="E747" s="11">
        <v>1877</v>
      </c>
      <c r="F747" s="11" t="s">
        <v>235</v>
      </c>
      <c r="G747" s="11" t="s">
        <v>109</v>
      </c>
      <c r="H747" s="11">
        <v>1</v>
      </c>
      <c r="I747" s="11">
        <v>0</v>
      </c>
      <c r="J747" s="11">
        <v>0</v>
      </c>
      <c r="K747" s="15">
        <v>6.6</v>
      </c>
      <c r="L747" s="11">
        <f t="shared" si="12"/>
        <v>0.0275</v>
      </c>
    </row>
    <row r="748" spans="1:12" ht="15">
      <c r="A748" s="11">
        <v>743</v>
      </c>
      <c r="B748" s="11" t="s">
        <v>130</v>
      </c>
      <c r="C748" s="11">
        <v>272</v>
      </c>
      <c r="D748" s="11" t="s">
        <v>102</v>
      </c>
      <c r="E748" s="11">
        <v>1878</v>
      </c>
      <c r="F748" s="11" t="s">
        <v>235</v>
      </c>
      <c r="G748" s="11" t="s">
        <v>109</v>
      </c>
      <c r="H748" s="11">
        <v>1</v>
      </c>
      <c r="I748" s="11">
        <v>0</v>
      </c>
      <c r="J748" s="11">
        <v>0</v>
      </c>
      <c r="K748" s="15">
        <v>7.133333333333334</v>
      </c>
      <c r="L748" s="11">
        <f t="shared" si="12"/>
        <v>0.029722222222222223</v>
      </c>
    </row>
    <row r="749" spans="1:12" ht="15">
      <c r="A749" s="11">
        <v>744</v>
      </c>
      <c r="B749" s="11" t="s">
        <v>131</v>
      </c>
      <c r="C749" s="11">
        <v>325</v>
      </c>
      <c r="D749" s="11" t="s">
        <v>102</v>
      </c>
      <c r="E749" s="11">
        <v>1879</v>
      </c>
      <c r="F749" s="11" t="s">
        <v>235</v>
      </c>
      <c r="G749" s="11" t="s">
        <v>109</v>
      </c>
      <c r="H749" s="11">
        <v>1</v>
      </c>
      <c r="I749" s="11">
        <v>0</v>
      </c>
      <c r="J749" s="11">
        <v>0</v>
      </c>
      <c r="K749" s="15">
        <v>7.583333333333333</v>
      </c>
      <c r="L749" s="11">
        <f t="shared" si="12"/>
        <v>0.03159722222222222</v>
      </c>
    </row>
    <row r="750" spans="1:12" ht="15">
      <c r="A750" s="11">
        <v>745</v>
      </c>
      <c r="B750" s="11" t="s">
        <v>131</v>
      </c>
      <c r="C750" s="11">
        <v>325</v>
      </c>
      <c r="D750" s="11" t="s">
        <v>102</v>
      </c>
      <c r="E750" s="11">
        <v>1880</v>
      </c>
      <c r="F750" s="11" t="s">
        <v>235</v>
      </c>
      <c r="G750" s="11" t="s">
        <v>109</v>
      </c>
      <c r="H750" s="11">
        <v>1</v>
      </c>
      <c r="I750" s="11">
        <v>0</v>
      </c>
      <c r="J750" s="11">
        <v>0</v>
      </c>
      <c r="K750" s="15">
        <v>8</v>
      </c>
      <c r="L750" s="11">
        <f t="shared" si="12"/>
        <v>0.03333333333333333</v>
      </c>
    </row>
    <row r="751" spans="1:12" ht="15">
      <c r="A751" s="11">
        <v>746</v>
      </c>
      <c r="B751" s="11" t="s">
        <v>131</v>
      </c>
      <c r="C751" s="11">
        <v>325</v>
      </c>
      <c r="D751" s="11" t="s">
        <v>102</v>
      </c>
      <c r="E751" s="11">
        <v>1881</v>
      </c>
      <c r="F751" s="11" t="s">
        <v>235</v>
      </c>
      <c r="G751" s="11" t="s">
        <v>109</v>
      </c>
      <c r="H751" s="11">
        <v>1</v>
      </c>
      <c r="I751" s="11">
        <v>0</v>
      </c>
      <c r="J751" s="11">
        <v>0</v>
      </c>
      <c r="K751" s="15">
        <v>8</v>
      </c>
      <c r="L751" s="11">
        <f t="shared" si="12"/>
        <v>0.03333333333333333</v>
      </c>
    </row>
    <row r="752" spans="1:12" ht="15">
      <c r="A752" s="11">
        <v>747</v>
      </c>
      <c r="B752" s="11" t="s">
        <v>132</v>
      </c>
      <c r="C752" s="11">
        <v>304</v>
      </c>
      <c r="D752" s="11" t="s">
        <v>102</v>
      </c>
      <c r="E752" s="11">
        <v>1882</v>
      </c>
      <c r="F752" s="11" t="s">
        <v>235</v>
      </c>
      <c r="G752" s="11" t="s">
        <v>109</v>
      </c>
      <c r="H752" s="11">
        <v>1</v>
      </c>
      <c r="I752" s="11">
        <v>0</v>
      </c>
      <c r="J752" s="11">
        <v>0</v>
      </c>
      <c r="K752" s="15">
        <v>7.75</v>
      </c>
      <c r="L752" s="11">
        <f t="shared" si="12"/>
        <v>0.03229166666666667</v>
      </c>
    </row>
    <row r="753" spans="1:12" ht="15">
      <c r="A753" s="11">
        <v>748</v>
      </c>
      <c r="B753" s="11" t="s">
        <v>132</v>
      </c>
      <c r="C753" s="11">
        <v>304</v>
      </c>
      <c r="D753" s="11" t="s">
        <v>102</v>
      </c>
      <c r="E753" s="11">
        <v>1883</v>
      </c>
      <c r="F753" s="11" t="s">
        <v>235</v>
      </c>
      <c r="G753" s="11" t="s">
        <v>109</v>
      </c>
      <c r="H753" s="11">
        <v>1</v>
      </c>
      <c r="I753" s="11">
        <v>0</v>
      </c>
      <c r="J753" s="11">
        <v>0</v>
      </c>
      <c r="K753" s="15">
        <v>7.5</v>
      </c>
      <c r="L753" s="11">
        <f t="shared" si="12"/>
        <v>0.03125</v>
      </c>
    </row>
    <row r="754" spans="1:12" ht="15">
      <c r="A754" s="11">
        <v>749</v>
      </c>
      <c r="B754" s="11" t="s">
        <v>132</v>
      </c>
      <c r="C754" s="11">
        <v>304</v>
      </c>
      <c r="D754" s="11" t="s">
        <v>102</v>
      </c>
      <c r="E754" s="11">
        <v>1884</v>
      </c>
      <c r="F754" s="11" t="s">
        <v>235</v>
      </c>
      <c r="G754" s="11" t="s">
        <v>109</v>
      </c>
      <c r="H754" s="11">
        <v>1</v>
      </c>
      <c r="I754" s="11">
        <v>0</v>
      </c>
      <c r="J754" s="11">
        <v>0</v>
      </c>
      <c r="K754" s="15">
        <v>8</v>
      </c>
      <c r="L754" s="11">
        <f t="shared" si="12"/>
        <v>0.03333333333333333</v>
      </c>
    </row>
    <row r="755" spans="1:12" ht="15">
      <c r="A755" s="11">
        <v>750</v>
      </c>
      <c r="B755" s="11" t="s">
        <v>133</v>
      </c>
      <c r="C755" s="11">
        <v>318</v>
      </c>
      <c r="D755" s="11" t="s">
        <v>102</v>
      </c>
      <c r="E755" s="11">
        <v>1885</v>
      </c>
      <c r="F755" s="11" t="s">
        <v>235</v>
      </c>
      <c r="G755" s="11" t="s">
        <v>109</v>
      </c>
      <c r="H755" s="11">
        <v>1</v>
      </c>
      <c r="I755" s="11">
        <v>0</v>
      </c>
      <c r="J755" s="11">
        <v>0</v>
      </c>
      <c r="K755" s="11">
        <v>7</v>
      </c>
      <c r="L755" s="11">
        <f t="shared" si="12"/>
        <v>0.029166666666666667</v>
      </c>
    </row>
    <row r="756" spans="1:12" ht="15">
      <c r="A756" s="11">
        <v>751</v>
      </c>
      <c r="B756" s="11" t="s">
        <v>133</v>
      </c>
      <c r="C756" s="11">
        <v>318</v>
      </c>
      <c r="D756" s="11" t="s">
        <v>102</v>
      </c>
      <c r="E756" s="11">
        <v>1886</v>
      </c>
      <c r="F756" s="11" t="s">
        <v>235</v>
      </c>
      <c r="G756" s="11" t="s">
        <v>109</v>
      </c>
      <c r="H756" s="11">
        <v>1</v>
      </c>
      <c r="I756" s="11">
        <v>0</v>
      </c>
      <c r="J756" s="11">
        <v>0</v>
      </c>
      <c r="K756" s="11">
        <v>6.25</v>
      </c>
      <c r="L756" s="11">
        <f t="shared" si="12"/>
        <v>0.026041666666666668</v>
      </c>
    </row>
    <row r="757" spans="1:12" ht="15">
      <c r="A757" s="11">
        <v>752</v>
      </c>
      <c r="B757" s="11" t="s">
        <v>133</v>
      </c>
      <c r="C757" s="11">
        <v>318</v>
      </c>
      <c r="D757" s="11" t="s">
        <v>102</v>
      </c>
      <c r="E757" s="11">
        <v>1887</v>
      </c>
      <c r="F757" s="11" t="s">
        <v>235</v>
      </c>
      <c r="G757" s="11" t="s">
        <v>109</v>
      </c>
      <c r="H757" s="11">
        <v>1</v>
      </c>
      <c r="I757" s="11">
        <v>0</v>
      </c>
      <c r="J757" s="11">
        <v>0</v>
      </c>
      <c r="K757" s="11">
        <v>6.25</v>
      </c>
      <c r="L757" s="11">
        <f t="shared" si="12"/>
        <v>0.026041666666666668</v>
      </c>
    </row>
    <row r="758" spans="1:12" ht="15">
      <c r="A758" s="11">
        <v>753</v>
      </c>
      <c r="B758" s="11" t="s">
        <v>134</v>
      </c>
      <c r="C758" s="11">
        <v>325</v>
      </c>
      <c r="D758" s="11" t="s">
        <v>102</v>
      </c>
      <c r="E758" s="11">
        <v>1888</v>
      </c>
      <c r="F758" s="11" t="s">
        <v>235</v>
      </c>
      <c r="G758" s="11" t="s">
        <v>109</v>
      </c>
      <c r="H758" s="11">
        <v>1</v>
      </c>
      <c r="I758" s="11">
        <v>0</v>
      </c>
      <c r="J758" s="11">
        <v>0</v>
      </c>
      <c r="K758" s="11">
        <v>6</v>
      </c>
      <c r="L758" s="11">
        <f t="shared" si="12"/>
        <v>0.025</v>
      </c>
    </row>
    <row r="759" spans="1:12" ht="15">
      <c r="A759" s="11">
        <v>754</v>
      </c>
      <c r="B759" s="11" t="s">
        <v>134</v>
      </c>
      <c r="C759" s="11">
        <v>325</v>
      </c>
      <c r="D759" s="11" t="s">
        <v>102</v>
      </c>
      <c r="E759" s="11">
        <v>1889</v>
      </c>
      <c r="F759" s="11" t="s">
        <v>235</v>
      </c>
      <c r="G759" s="11" t="s">
        <v>109</v>
      </c>
      <c r="H759" s="11">
        <v>1</v>
      </c>
      <c r="I759" s="11">
        <v>0</v>
      </c>
      <c r="J759" s="11">
        <v>0</v>
      </c>
      <c r="K759" s="11">
        <v>6.5</v>
      </c>
      <c r="L759" s="11">
        <f t="shared" si="12"/>
        <v>0.027083333333333334</v>
      </c>
    </row>
    <row r="760" spans="1:12" ht="15">
      <c r="A760" s="11">
        <v>755</v>
      </c>
      <c r="B760" s="11" t="s">
        <v>134</v>
      </c>
      <c r="C760" s="11">
        <v>325</v>
      </c>
      <c r="D760" s="11" t="s">
        <v>102</v>
      </c>
      <c r="E760" s="11">
        <v>1890</v>
      </c>
      <c r="F760" s="11" t="s">
        <v>235</v>
      </c>
      <c r="G760" s="11" t="s">
        <v>109</v>
      </c>
      <c r="H760" s="11">
        <v>1</v>
      </c>
      <c r="I760" s="11">
        <v>0</v>
      </c>
      <c r="J760" s="11">
        <v>0</v>
      </c>
      <c r="K760" s="11">
        <v>7</v>
      </c>
      <c r="L760" s="11">
        <f t="shared" si="12"/>
        <v>0.029166666666666667</v>
      </c>
    </row>
    <row r="761" spans="1:12" ht="15">
      <c r="A761" s="11">
        <v>756</v>
      </c>
      <c r="B761" s="11" t="s">
        <v>135</v>
      </c>
      <c r="C761" s="11">
        <v>354</v>
      </c>
      <c r="D761" s="11" t="s">
        <v>102</v>
      </c>
      <c r="E761" s="11">
        <v>1891</v>
      </c>
      <c r="F761" s="11" t="s">
        <v>235</v>
      </c>
      <c r="G761" s="11" t="s">
        <v>109</v>
      </c>
      <c r="H761" s="11">
        <v>1</v>
      </c>
      <c r="I761" s="11">
        <v>0</v>
      </c>
      <c r="J761" s="11">
        <v>0</v>
      </c>
      <c r="K761" s="11">
        <v>6.75</v>
      </c>
      <c r="L761" s="11">
        <f t="shared" si="12"/>
        <v>0.028125</v>
      </c>
    </row>
    <row r="762" spans="1:12" ht="15">
      <c r="A762" s="11">
        <v>757</v>
      </c>
      <c r="B762" s="11" t="s">
        <v>135</v>
      </c>
      <c r="C762" s="11">
        <v>354</v>
      </c>
      <c r="D762" s="11" t="s">
        <v>102</v>
      </c>
      <c r="E762" s="11">
        <v>1892</v>
      </c>
      <c r="F762" s="11" t="s">
        <v>235</v>
      </c>
      <c r="G762" s="11" t="s">
        <v>109</v>
      </c>
      <c r="H762" s="11">
        <v>1</v>
      </c>
      <c r="I762" s="11">
        <v>0</v>
      </c>
      <c r="J762" s="11">
        <v>0</v>
      </c>
      <c r="K762" s="11">
        <v>6.5</v>
      </c>
      <c r="L762" s="11">
        <f t="shared" si="12"/>
        <v>0.027083333333333334</v>
      </c>
    </row>
    <row r="763" spans="1:12" ht="15">
      <c r="A763" s="11">
        <v>758</v>
      </c>
      <c r="B763" s="11" t="s">
        <v>135</v>
      </c>
      <c r="C763" s="11">
        <v>354</v>
      </c>
      <c r="D763" s="11" t="s">
        <v>102</v>
      </c>
      <c r="E763" s="11">
        <v>1893</v>
      </c>
      <c r="F763" s="11" t="s">
        <v>235</v>
      </c>
      <c r="G763" s="11" t="s">
        <v>109</v>
      </c>
      <c r="H763" s="11">
        <v>1</v>
      </c>
      <c r="I763" s="11">
        <v>0</v>
      </c>
      <c r="J763" s="11">
        <v>0</v>
      </c>
      <c r="K763" s="11">
        <v>6.25</v>
      </c>
      <c r="L763" s="11">
        <f t="shared" si="12"/>
        <v>0.026041666666666668</v>
      </c>
    </row>
    <row r="764" spans="1:12" ht="15">
      <c r="A764" s="11">
        <v>759</v>
      </c>
      <c r="B764" s="11" t="s">
        <v>136</v>
      </c>
      <c r="C764" s="11">
        <v>417</v>
      </c>
      <c r="D764" s="11" t="s">
        <v>102</v>
      </c>
      <c r="E764" s="11">
        <v>1894</v>
      </c>
      <c r="F764" s="11" t="s">
        <v>235</v>
      </c>
      <c r="G764" s="11" t="s">
        <v>109</v>
      </c>
      <c r="H764" s="11">
        <v>1</v>
      </c>
      <c r="I764" s="11">
        <v>0</v>
      </c>
      <c r="J764" s="11">
        <v>0</v>
      </c>
      <c r="K764" s="11">
        <v>6.25</v>
      </c>
      <c r="L764" s="11">
        <f t="shared" si="12"/>
        <v>0.026041666666666668</v>
      </c>
    </row>
    <row r="765" spans="1:12" ht="15">
      <c r="A765" s="11">
        <v>760</v>
      </c>
      <c r="B765" s="11" t="s">
        <v>136</v>
      </c>
      <c r="C765" s="11">
        <v>417</v>
      </c>
      <c r="D765" s="11" t="s">
        <v>102</v>
      </c>
      <c r="E765" s="11">
        <v>1895</v>
      </c>
      <c r="F765" s="11" t="s">
        <v>235</v>
      </c>
      <c r="G765" s="11" t="s">
        <v>109</v>
      </c>
      <c r="H765" s="11">
        <v>1</v>
      </c>
      <c r="I765" s="11">
        <v>0</v>
      </c>
      <c r="J765" s="11">
        <v>0</v>
      </c>
      <c r="K765" s="11">
        <v>6.25</v>
      </c>
      <c r="L765" s="11">
        <f t="shared" si="12"/>
        <v>0.026041666666666668</v>
      </c>
    </row>
    <row r="766" spans="1:12" ht="15">
      <c r="A766" s="11">
        <v>761</v>
      </c>
      <c r="B766" s="11" t="s">
        <v>136</v>
      </c>
      <c r="C766" s="11">
        <v>417</v>
      </c>
      <c r="D766" s="11" t="s">
        <v>102</v>
      </c>
      <c r="E766" s="11">
        <v>1896</v>
      </c>
      <c r="F766" s="11" t="s">
        <v>235</v>
      </c>
      <c r="G766" s="11" t="s">
        <v>109</v>
      </c>
      <c r="H766" s="11">
        <v>1</v>
      </c>
      <c r="I766" s="11">
        <v>0</v>
      </c>
      <c r="J766" s="11">
        <v>0</v>
      </c>
      <c r="K766" s="11">
        <v>7</v>
      </c>
      <c r="L766" s="11">
        <f t="shared" si="12"/>
        <v>0.029166666666666667</v>
      </c>
    </row>
    <row r="767" spans="1:12" ht="15">
      <c r="A767" s="11">
        <v>762</v>
      </c>
      <c r="B767" s="11" t="s">
        <v>136</v>
      </c>
      <c r="C767" s="11">
        <v>417</v>
      </c>
      <c r="D767" s="11" t="s">
        <v>102</v>
      </c>
      <c r="E767" s="11">
        <v>1897</v>
      </c>
      <c r="F767" s="11" t="s">
        <v>235</v>
      </c>
      <c r="G767" s="11" t="s">
        <v>109</v>
      </c>
      <c r="H767" s="11">
        <v>1</v>
      </c>
      <c r="I767" s="11">
        <v>0</v>
      </c>
      <c r="J767" s="11">
        <v>0</v>
      </c>
      <c r="K767" s="11">
        <v>7</v>
      </c>
      <c r="L767" s="11">
        <f t="shared" si="12"/>
        <v>0.029166666666666667</v>
      </c>
    </row>
    <row r="768" spans="1:12" ht="15">
      <c r="A768" s="11">
        <v>763</v>
      </c>
      <c r="B768" s="11" t="s">
        <v>137</v>
      </c>
      <c r="C768" s="11">
        <v>420</v>
      </c>
      <c r="D768" s="11" t="s">
        <v>102</v>
      </c>
      <c r="E768" s="11">
        <v>1898</v>
      </c>
      <c r="F768" s="11" t="s">
        <v>235</v>
      </c>
      <c r="G768" s="11" t="s">
        <v>109</v>
      </c>
      <c r="H768" s="11">
        <v>1</v>
      </c>
      <c r="I768" s="11">
        <v>0</v>
      </c>
      <c r="J768" s="11">
        <v>0</v>
      </c>
      <c r="K768" s="11">
        <v>9</v>
      </c>
      <c r="L768" s="11">
        <f t="shared" si="12"/>
        <v>0.0375</v>
      </c>
    </row>
    <row r="769" spans="1:12" ht="15">
      <c r="A769" s="11">
        <v>764</v>
      </c>
      <c r="B769" s="11" t="s">
        <v>138</v>
      </c>
      <c r="C769" s="11">
        <v>357</v>
      </c>
      <c r="D769" s="11" t="s">
        <v>102</v>
      </c>
      <c r="E769" s="11">
        <v>1900</v>
      </c>
      <c r="F769" s="11" t="s">
        <v>235</v>
      </c>
      <c r="G769" s="11" t="s">
        <v>109</v>
      </c>
      <c r="H769" s="11">
        <v>1</v>
      </c>
      <c r="I769" s="11">
        <v>0</v>
      </c>
      <c r="J769" s="11">
        <v>0</v>
      </c>
      <c r="K769" s="11">
        <v>10</v>
      </c>
      <c r="L769" s="11">
        <f t="shared" si="12"/>
        <v>0.041666666666666664</v>
      </c>
    </row>
    <row r="770" spans="1:12" ht="15">
      <c r="A770" s="11">
        <v>765</v>
      </c>
      <c r="B770" s="11" t="s">
        <v>139</v>
      </c>
      <c r="C770" s="11">
        <v>381</v>
      </c>
      <c r="D770" s="11" t="s">
        <v>102</v>
      </c>
      <c r="E770" s="11">
        <v>1901</v>
      </c>
      <c r="F770" s="11" t="s">
        <v>235</v>
      </c>
      <c r="G770" s="11" t="s">
        <v>109</v>
      </c>
      <c r="H770" s="11">
        <v>1</v>
      </c>
      <c r="I770" s="11">
        <v>0</v>
      </c>
      <c r="J770" s="11">
        <v>0</v>
      </c>
      <c r="K770" s="11">
        <v>9</v>
      </c>
      <c r="L770" s="11">
        <f t="shared" si="12"/>
        <v>0.0375</v>
      </c>
    </row>
    <row r="771" spans="1:12" ht="15">
      <c r="A771" s="11">
        <v>766</v>
      </c>
      <c r="B771" s="11" t="s">
        <v>101</v>
      </c>
      <c r="C771" s="11">
        <v>428</v>
      </c>
      <c r="D771" s="11" t="s">
        <v>102</v>
      </c>
      <c r="E771" s="11">
        <v>1902</v>
      </c>
      <c r="F771" s="11" t="s">
        <v>235</v>
      </c>
      <c r="G771" s="11" t="s">
        <v>109</v>
      </c>
      <c r="H771" s="11">
        <v>1</v>
      </c>
      <c r="I771" s="11">
        <v>0</v>
      </c>
      <c r="J771" s="11">
        <v>0</v>
      </c>
      <c r="K771" s="11">
        <v>11</v>
      </c>
      <c r="L771" s="11">
        <f t="shared" si="12"/>
        <v>0.04583333333333333</v>
      </c>
    </row>
    <row r="772" spans="1:12" ht="15">
      <c r="A772" s="11">
        <v>767</v>
      </c>
      <c r="B772" s="11" t="s">
        <v>110</v>
      </c>
      <c r="C772" s="11">
        <v>345</v>
      </c>
      <c r="D772" s="11" t="s">
        <v>102</v>
      </c>
      <c r="E772" s="11">
        <v>1903</v>
      </c>
      <c r="F772" s="11" t="s">
        <v>235</v>
      </c>
      <c r="G772" s="11" t="s">
        <v>109</v>
      </c>
      <c r="H772" s="11">
        <v>1</v>
      </c>
      <c r="I772" s="11">
        <v>0</v>
      </c>
      <c r="J772" s="11">
        <v>0</v>
      </c>
      <c r="K772" s="11">
        <v>11</v>
      </c>
      <c r="L772" s="11">
        <f t="shared" si="12"/>
        <v>0.04583333333333333</v>
      </c>
    </row>
    <row r="773" spans="1:12" ht="15">
      <c r="A773" s="11">
        <v>768</v>
      </c>
      <c r="B773" s="11" t="s">
        <v>110</v>
      </c>
      <c r="C773" s="11">
        <v>345</v>
      </c>
      <c r="D773" s="11" t="s">
        <v>102</v>
      </c>
      <c r="E773" s="11">
        <v>1904</v>
      </c>
      <c r="F773" s="11" t="s">
        <v>235</v>
      </c>
      <c r="G773" s="11" t="s">
        <v>109</v>
      </c>
      <c r="H773" s="11">
        <v>1</v>
      </c>
      <c r="I773" s="11">
        <v>0</v>
      </c>
      <c r="J773" s="11">
        <v>0</v>
      </c>
      <c r="K773" s="11">
        <v>11</v>
      </c>
      <c r="L773" s="11">
        <f t="shared" si="12"/>
        <v>0.04583333333333333</v>
      </c>
    </row>
    <row r="774" spans="1:12" ht="15">
      <c r="A774" s="11">
        <v>769</v>
      </c>
      <c r="B774" s="11" t="s">
        <v>110</v>
      </c>
      <c r="C774" s="11">
        <v>345</v>
      </c>
      <c r="D774" s="11" t="s">
        <v>102</v>
      </c>
      <c r="E774" s="11">
        <v>1905</v>
      </c>
      <c r="F774" s="11" t="s">
        <v>235</v>
      </c>
      <c r="G774" s="11" t="s">
        <v>109</v>
      </c>
      <c r="H774" s="11">
        <v>1</v>
      </c>
      <c r="I774" s="11">
        <v>0</v>
      </c>
      <c r="J774" s="11">
        <v>0</v>
      </c>
      <c r="K774" s="11">
        <v>8</v>
      </c>
      <c r="L774" s="11">
        <f aca="true" t="shared" si="13" ref="L774:L837">(I774+J774/20+K774/240)/H774</f>
        <v>0.03333333333333333</v>
      </c>
    </row>
    <row r="775" spans="1:12" ht="15">
      <c r="A775" s="11">
        <v>770</v>
      </c>
      <c r="B775" s="11" t="s">
        <v>111</v>
      </c>
      <c r="C775" s="11">
        <v>280</v>
      </c>
      <c r="D775" s="11" t="s">
        <v>102</v>
      </c>
      <c r="E775" s="11">
        <v>1906</v>
      </c>
      <c r="F775" s="11" t="s">
        <v>235</v>
      </c>
      <c r="G775" s="11" t="s">
        <v>109</v>
      </c>
      <c r="H775" s="11">
        <v>1</v>
      </c>
      <c r="I775" s="11">
        <v>0</v>
      </c>
      <c r="J775" s="11">
        <v>0</v>
      </c>
      <c r="K775" s="11">
        <v>8</v>
      </c>
      <c r="L775" s="11">
        <f t="shared" si="13"/>
        <v>0.03333333333333333</v>
      </c>
    </row>
    <row r="776" spans="1:12" ht="15">
      <c r="A776" s="11">
        <v>771</v>
      </c>
      <c r="B776" s="11" t="s">
        <v>111</v>
      </c>
      <c r="C776" s="11">
        <v>280</v>
      </c>
      <c r="D776" s="11" t="s">
        <v>102</v>
      </c>
      <c r="E776" s="11">
        <v>1907</v>
      </c>
      <c r="F776" s="11" t="s">
        <v>235</v>
      </c>
      <c r="G776" s="11" t="s">
        <v>109</v>
      </c>
      <c r="H776" s="11">
        <v>1</v>
      </c>
      <c r="I776" s="11">
        <v>0</v>
      </c>
      <c r="J776" s="11">
        <v>0</v>
      </c>
      <c r="K776" s="11">
        <v>8</v>
      </c>
      <c r="L776" s="11">
        <f t="shared" si="13"/>
        <v>0.03333333333333333</v>
      </c>
    </row>
    <row r="777" spans="1:12" ht="15">
      <c r="A777" s="11">
        <v>772</v>
      </c>
      <c r="B777" s="11" t="s">
        <v>111</v>
      </c>
      <c r="C777" s="11">
        <v>280</v>
      </c>
      <c r="D777" s="11" t="s">
        <v>102</v>
      </c>
      <c r="E777" s="11">
        <v>1908</v>
      </c>
      <c r="F777" s="11" t="s">
        <v>235</v>
      </c>
      <c r="G777" s="11" t="s">
        <v>109</v>
      </c>
      <c r="H777" s="11">
        <v>1</v>
      </c>
      <c r="I777" s="11">
        <v>0</v>
      </c>
      <c r="J777" s="11">
        <v>0</v>
      </c>
      <c r="K777" s="11">
        <v>8</v>
      </c>
      <c r="L777" s="11">
        <f t="shared" si="13"/>
        <v>0.03333333333333333</v>
      </c>
    </row>
    <row r="778" spans="1:12" ht="15">
      <c r="A778" s="11">
        <v>773</v>
      </c>
      <c r="B778" s="11" t="s">
        <v>112</v>
      </c>
      <c r="C778" s="11">
        <v>283</v>
      </c>
      <c r="D778" s="11" t="s">
        <v>102</v>
      </c>
      <c r="E778" s="11">
        <v>1909</v>
      </c>
      <c r="F778" s="11" t="s">
        <v>235</v>
      </c>
      <c r="G778" s="11" t="s">
        <v>109</v>
      </c>
      <c r="H778" s="11">
        <v>1</v>
      </c>
      <c r="I778" s="11">
        <v>0</v>
      </c>
      <c r="J778" s="11">
        <v>0</v>
      </c>
      <c r="K778" s="11">
        <v>7</v>
      </c>
      <c r="L778" s="11">
        <f t="shared" si="13"/>
        <v>0.029166666666666667</v>
      </c>
    </row>
    <row r="779" spans="1:12" ht="15">
      <c r="A779" s="11">
        <v>774</v>
      </c>
      <c r="B779" s="11" t="s">
        <v>114</v>
      </c>
      <c r="C779" s="11">
        <v>309</v>
      </c>
      <c r="D779" s="11" t="s">
        <v>102</v>
      </c>
      <c r="E779" s="11">
        <v>1911</v>
      </c>
      <c r="F779" s="11" t="s">
        <v>235</v>
      </c>
      <c r="G779" s="11" t="s">
        <v>109</v>
      </c>
      <c r="H779" s="11">
        <v>1</v>
      </c>
      <c r="I779" s="11">
        <v>0</v>
      </c>
      <c r="J779" s="11">
        <v>0</v>
      </c>
      <c r="K779" s="11">
        <v>11</v>
      </c>
      <c r="L779" s="11">
        <f t="shared" si="13"/>
        <v>0.04583333333333333</v>
      </c>
    </row>
    <row r="780" spans="1:12" ht="15">
      <c r="A780" s="11">
        <v>775</v>
      </c>
      <c r="B780" s="11" t="s">
        <v>115</v>
      </c>
      <c r="C780" s="11">
        <v>340</v>
      </c>
      <c r="D780" s="11" t="s">
        <v>102</v>
      </c>
      <c r="E780" s="11">
        <v>1913</v>
      </c>
      <c r="F780" s="11" t="s">
        <v>235</v>
      </c>
      <c r="G780" s="11" t="s">
        <v>109</v>
      </c>
      <c r="H780" s="11">
        <v>1</v>
      </c>
      <c r="I780" s="11">
        <v>0</v>
      </c>
      <c r="J780" s="11">
        <v>0</v>
      </c>
      <c r="K780" s="11">
        <v>11</v>
      </c>
      <c r="L780" s="11">
        <f t="shared" si="13"/>
        <v>0.04583333333333333</v>
      </c>
    </row>
    <row r="781" spans="1:12" ht="15">
      <c r="A781" s="11">
        <v>776</v>
      </c>
      <c r="B781" s="11" t="s">
        <v>101</v>
      </c>
      <c r="C781" s="11">
        <v>428</v>
      </c>
      <c r="D781" s="11" t="s">
        <v>102</v>
      </c>
      <c r="E781" s="11">
        <v>1902</v>
      </c>
      <c r="F781" s="11" t="s">
        <v>236</v>
      </c>
      <c r="G781" s="11" t="s">
        <v>109</v>
      </c>
      <c r="H781" s="11">
        <v>1</v>
      </c>
      <c r="I781" s="11">
        <v>0</v>
      </c>
      <c r="J781" s="11">
        <v>0</v>
      </c>
      <c r="K781" s="11">
        <v>5</v>
      </c>
      <c r="L781" s="11">
        <f t="shared" si="13"/>
        <v>0.020833333333333332</v>
      </c>
    </row>
    <row r="782" spans="1:12" ht="15">
      <c r="A782" s="11">
        <v>777</v>
      </c>
      <c r="B782" s="11" t="s">
        <v>110</v>
      </c>
      <c r="C782" s="11">
        <v>345</v>
      </c>
      <c r="D782" s="11" t="s">
        <v>102</v>
      </c>
      <c r="E782" s="11">
        <v>1903</v>
      </c>
      <c r="F782" s="11" t="s">
        <v>236</v>
      </c>
      <c r="G782" s="11" t="s">
        <v>109</v>
      </c>
      <c r="H782" s="11">
        <v>1</v>
      </c>
      <c r="I782" s="11">
        <v>0</v>
      </c>
      <c r="J782" s="11">
        <v>0</v>
      </c>
      <c r="K782" s="11">
        <v>5</v>
      </c>
      <c r="L782" s="11">
        <f t="shared" si="13"/>
        <v>0.020833333333333332</v>
      </c>
    </row>
    <row r="783" spans="1:12" ht="15">
      <c r="A783" s="11">
        <v>778</v>
      </c>
      <c r="B783" s="11" t="s">
        <v>110</v>
      </c>
      <c r="C783" s="11">
        <v>345</v>
      </c>
      <c r="D783" s="11" t="s">
        <v>102</v>
      </c>
      <c r="E783" s="11">
        <v>1904</v>
      </c>
      <c r="F783" s="11" t="s">
        <v>236</v>
      </c>
      <c r="G783" s="11" t="s">
        <v>109</v>
      </c>
      <c r="H783" s="11">
        <v>1</v>
      </c>
      <c r="I783" s="11">
        <v>0</v>
      </c>
      <c r="J783" s="11">
        <v>0</v>
      </c>
      <c r="K783" s="11">
        <v>5</v>
      </c>
      <c r="L783" s="11">
        <f t="shared" si="13"/>
        <v>0.020833333333333332</v>
      </c>
    </row>
    <row r="784" spans="1:12" ht="15">
      <c r="A784" s="11">
        <v>779</v>
      </c>
      <c r="B784" s="11" t="s">
        <v>110</v>
      </c>
      <c r="C784" s="11">
        <v>345</v>
      </c>
      <c r="D784" s="11" t="s">
        <v>102</v>
      </c>
      <c r="E784" s="11">
        <v>1905</v>
      </c>
      <c r="F784" s="11" t="s">
        <v>236</v>
      </c>
      <c r="G784" s="11" t="s">
        <v>109</v>
      </c>
      <c r="H784" s="11">
        <v>1</v>
      </c>
      <c r="I784" s="11">
        <v>0</v>
      </c>
      <c r="J784" s="11">
        <v>0</v>
      </c>
      <c r="K784" s="11">
        <v>5</v>
      </c>
      <c r="L784" s="11">
        <f t="shared" si="13"/>
        <v>0.020833333333333332</v>
      </c>
    </row>
    <row r="785" spans="1:12" ht="15">
      <c r="A785" s="11">
        <v>780</v>
      </c>
      <c r="B785" s="11" t="s">
        <v>111</v>
      </c>
      <c r="C785" s="11">
        <v>280</v>
      </c>
      <c r="D785" s="11" t="s">
        <v>102</v>
      </c>
      <c r="E785" s="11">
        <v>1906</v>
      </c>
      <c r="F785" s="11" t="s">
        <v>236</v>
      </c>
      <c r="G785" s="11" t="s">
        <v>109</v>
      </c>
      <c r="H785" s="11">
        <v>1</v>
      </c>
      <c r="I785" s="11">
        <v>0</v>
      </c>
      <c r="J785" s="11">
        <v>0</v>
      </c>
      <c r="K785" s="11">
        <v>5</v>
      </c>
      <c r="L785" s="11">
        <f t="shared" si="13"/>
        <v>0.020833333333333332</v>
      </c>
    </row>
    <row r="786" spans="1:12" ht="15">
      <c r="A786" s="11">
        <v>781</v>
      </c>
      <c r="B786" s="11" t="s">
        <v>111</v>
      </c>
      <c r="C786" s="11">
        <v>280</v>
      </c>
      <c r="D786" s="11" t="s">
        <v>102</v>
      </c>
      <c r="E786" s="11">
        <v>1907</v>
      </c>
      <c r="F786" s="11" t="s">
        <v>236</v>
      </c>
      <c r="G786" s="11" t="s">
        <v>109</v>
      </c>
      <c r="H786" s="11">
        <v>1</v>
      </c>
      <c r="I786" s="11">
        <v>0</v>
      </c>
      <c r="J786" s="11">
        <v>0</v>
      </c>
      <c r="K786" s="11">
        <v>5</v>
      </c>
      <c r="L786" s="11">
        <f t="shared" si="13"/>
        <v>0.020833333333333332</v>
      </c>
    </row>
    <row r="787" spans="1:12" ht="15">
      <c r="A787" s="11">
        <v>782</v>
      </c>
      <c r="B787" s="11" t="s">
        <v>111</v>
      </c>
      <c r="C787" s="11">
        <v>280</v>
      </c>
      <c r="D787" s="11" t="s">
        <v>102</v>
      </c>
      <c r="E787" s="11">
        <v>1908</v>
      </c>
      <c r="F787" s="11" t="s">
        <v>236</v>
      </c>
      <c r="G787" s="11" t="s">
        <v>109</v>
      </c>
      <c r="H787" s="11">
        <v>1</v>
      </c>
      <c r="I787" s="11">
        <v>0</v>
      </c>
      <c r="J787" s="11">
        <v>0</v>
      </c>
      <c r="K787" s="11">
        <v>5</v>
      </c>
      <c r="L787" s="11">
        <f t="shared" si="13"/>
        <v>0.020833333333333332</v>
      </c>
    </row>
    <row r="788" spans="1:12" ht="15">
      <c r="A788" s="11">
        <v>783</v>
      </c>
      <c r="B788" s="11" t="s">
        <v>112</v>
      </c>
      <c r="C788" s="11">
        <v>283</v>
      </c>
      <c r="D788" s="11" t="s">
        <v>102</v>
      </c>
      <c r="E788" s="11">
        <v>1909</v>
      </c>
      <c r="F788" s="11" t="s">
        <v>236</v>
      </c>
      <c r="G788" s="11" t="s">
        <v>109</v>
      </c>
      <c r="H788" s="11">
        <v>1</v>
      </c>
      <c r="I788" s="11">
        <v>0</v>
      </c>
      <c r="J788" s="11">
        <v>0</v>
      </c>
      <c r="K788" s="11">
        <v>5</v>
      </c>
      <c r="L788" s="11">
        <f t="shared" si="13"/>
        <v>0.020833333333333332</v>
      </c>
    </row>
    <row r="789" spans="1:12" ht="15">
      <c r="A789" s="11">
        <v>784</v>
      </c>
      <c r="B789" s="11" t="s">
        <v>118</v>
      </c>
      <c r="C789" s="11">
        <v>469</v>
      </c>
      <c r="D789" s="11" t="s">
        <v>102</v>
      </c>
      <c r="E789" s="11">
        <v>1861</v>
      </c>
      <c r="F789" s="11" t="s">
        <v>237</v>
      </c>
      <c r="G789" s="11" t="s">
        <v>120</v>
      </c>
      <c r="H789" s="11">
        <v>1</v>
      </c>
      <c r="I789" s="11">
        <v>0</v>
      </c>
      <c r="J789" s="11">
        <v>19</v>
      </c>
      <c r="K789" s="11">
        <v>6</v>
      </c>
      <c r="L789" s="11">
        <f t="shared" si="13"/>
        <v>0.975</v>
      </c>
    </row>
    <row r="790" spans="1:12" ht="15">
      <c r="A790" s="11">
        <v>785</v>
      </c>
      <c r="B790" s="11" t="s">
        <v>118</v>
      </c>
      <c r="C790" s="11">
        <v>469</v>
      </c>
      <c r="D790" s="11" t="s">
        <v>102</v>
      </c>
      <c r="E790" s="11">
        <v>1862</v>
      </c>
      <c r="F790" s="11" t="s">
        <v>237</v>
      </c>
      <c r="G790" s="11" t="s">
        <v>120</v>
      </c>
      <c r="H790" s="11">
        <v>1</v>
      </c>
      <c r="I790" s="11">
        <v>0</v>
      </c>
      <c r="J790" s="11">
        <v>22</v>
      </c>
      <c r="K790" s="11">
        <v>6</v>
      </c>
      <c r="L790" s="11">
        <f t="shared" si="13"/>
        <v>1.125</v>
      </c>
    </row>
    <row r="791" spans="1:12" ht="15">
      <c r="A791" s="11">
        <v>786</v>
      </c>
      <c r="B791" s="11" t="s">
        <v>118</v>
      </c>
      <c r="C791" s="11">
        <v>469</v>
      </c>
      <c r="D791" s="11" t="s">
        <v>102</v>
      </c>
      <c r="E791" s="11">
        <v>1863</v>
      </c>
      <c r="F791" s="11" t="s">
        <v>237</v>
      </c>
      <c r="G791" s="11" t="s">
        <v>120</v>
      </c>
      <c r="H791" s="11">
        <v>1</v>
      </c>
      <c r="I791" s="11">
        <v>0</v>
      </c>
      <c r="J791" s="11">
        <v>20</v>
      </c>
      <c r="K791" s="11">
        <v>0</v>
      </c>
      <c r="L791" s="11">
        <f t="shared" si="13"/>
        <v>1</v>
      </c>
    </row>
    <row r="792" spans="1:12" ht="15">
      <c r="A792" s="11">
        <v>787</v>
      </c>
      <c r="B792" s="11" t="s">
        <v>121</v>
      </c>
      <c r="C792" s="11">
        <v>555</v>
      </c>
      <c r="D792" s="11" t="s">
        <v>102</v>
      </c>
      <c r="E792" s="11">
        <v>1864</v>
      </c>
      <c r="F792" s="11" t="s">
        <v>237</v>
      </c>
      <c r="G792" s="11" t="s">
        <v>120</v>
      </c>
      <c r="H792" s="11">
        <v>1</v>
      </c>
      <c r="I792" s="11">
        <v>0</v>
      </c>
      <c r="J792" s="11">
        <v>21</v>
      </c>
      <c r="K792" s="11">
        <v>9</v>
      </c>
      <c r="L792" s="11">
        <f t="shared" si="13"/>
        <v>1.0875000000000001</v>
      </c>
    </row>
    <row r="793" spans="1:12" ht="15">
      <c r="A793" s="11">
        <v>788</v>
      </c>
      <c r="B793" s="11" t="s">
        <v>121</v>
      </c>
      <c r="C793" s="11">
        <v>555</v>
      </c>
      <c r="D793" s="11" t="s">
        <v>102</v>
      </c>
      <c r="E793" s="11">
        <v>1865</v>
      </c>
      <c r="F793" s="11" t="s">
        <v>237</v>
      </c>
      <c r="G793" s="11" t="s">
        <v>120</v>
      </c>
      <c r="H793" s="11">
        <v>1</v>
      </c>
      <c r="I793" s="11">
        <v>0</v>
      </c>
      <c r="J793" s="11">
        <v>24</v>
      </c>
      <c r="K793" s="11">
        <v>6</v>
      </c>
      <c r="L793" s="11">
        <f t="shared" si="13"/>
        <v>1.2249999999999999</v>
      </c>
    </row>
    <row r="794" spans="1:12" ht="15">
      <c r="A794" s="11">
        <v>789</v>
      </c>
      <c r="B794" s="11" t="s">
        <v>122</v>
      </c>
      <c r="C794" s="11">
        <v>274</v>
      </c>
      <c r="D794" s="11" t="s">
        <v>102</v>
      </c>
      <c r="E794" s="11">
        <v>1866</v>
      </c>
      <c r="F794" s="11" t="s">
        <v>237</v>
      </c>
      <c r="G794" s="11" t="s">
        <v>120</v>
      </c>
      <c r="H794" s="11">
        <v>1</v>
      </c>
      <c r="I794" s="11">
        <v>0</v>
      </c>
      <c r="J794" s="11">
        <v>22</v>
      </c>
      <c r="K794" s="11">
        <v>0</v>
      </c>
      <c r="L794" s="11">
        <f t="shared" si="13"/>
        <v>1.1</v>
      </c>
    </row>
    <row r="795" spans="1:12" ht="15">
      <c r="A795" s="11">
        <v>790</v>
      </c>
      <c r="B795" s="11" t="s">
        <v>122</v>
      </c>
      <c r="C795" s="11">
        <v>274</v>
      </c>
      <c r="D795" s="11" t="s">
        <v>102</v>
      </c>
      <c r="E795" s="11">
        <v>1867</v>
      </c>
      <c r="F795" s="11" t="s">
        <v>237</v>
      </c>
      <c r="G795" s="11" t="s">
        <v>120</v>
      </c>
      <c r="H795" s="11">
        <v>1</v>
      </c>
      <c r="I795" s="11">
        <v>0</v>
      </c>
      <c r="J795" s="11">
        <v>17</v>
      </c>
      <c r="K795" s="11">
        <v>6</v>
      </c>
      <c r="L795" s="11">
        <f t="shared" si="13"/>
        <v>0.875</v>
      </c>
    </row>
    <row r="796" spans="1:12" ht="15">
      <c r="A796" s="11">
        <v>791</v>
      </c>
      <c r="B796" s="11" t="s">
        <v>135</v>
      </c>
      <c r="C796" s="11">
        <v>344</v>
      </c>
      <c r="D796" s="11" t="s">
        <v>102</v>
      </c>
      <c r="E796" s="11">
        <v>1891</v>
      </c>
      <c r="F796" s="11" t="s">
        <v>238</v>
      </c>
      <c r="G796" s="11" t="s">
        <v>239</v>
      </c>
      <c r="H796" s="11">
        <v>968805</v>
      </c>
      <c r="I796" s="11">
        <v>29789</v>
      </c>
      <c r="J796" s="11">
        <v>0</v>
      </c>
      <c r="K796" s="11">
        <v>0</v>
      </c>
      <c r="L796" s="11">
        <f t="shared" si="13"/>
        <v>0.030748189780193124</v>
      </c>
    </row>
    <row r="797" spans="1:12" ht="15">
      <c r="A797" s="11">
        <v>792</v>
      </c>
      <c r="B797" s="11" t="s">
        <v>135</v>
      </c>
      <c r="C797" s="11">
        <v>344</v>
      </c>
      <c r="D797" s="11" t="s">
        <v>102</v>
      </c>
      <c r="E797" s="11">
        <v>1892</v>
      </c>
      <c r="F797" s="11" t="s">
        <v>238</v>
      </c>
      <c r="G797" s="11" t="s">
        <v>239</v>
      </c>
      <c r="H797" s="11">
        <v>593973</v>
      </c>
      <c r="I797" s="11">
        <v>16585</v>
      </c>
      <c r="J797" s="11">
        <v>0</v>
      </c>
      <c r="K797" s="11">
        <v>0</v>
      </c>
      <c r="L797" s="11">
        <f t="shared" si="13"/>
        <v>0.02792214460926675</v>
      </c>
    </row>
    <row r="798" spans="1:12" ht="15">
      <c r="A798" s="11">
        <v>793</v>
      </c>
      <c r="B798" s="11" t="s">
        <v>135</v>
      </c>
      <c r="C798" s="11">
        <v>344</v>
      </c>
      <c r="D798" s="11" t="s">
        <v>102</v>
      </c>
      <c r="E798" s="11">
        <v>1893</v>
      </c>
      <c r="F798" s="11" t="s">
        <v>238</v>
      </c>
      <c r="G798" s="11" t="s">
        <v>239</v>
      </c>
      <c r="H798" s="11">
        <v>498560</v>
      </c>
      <c r="I798" s="11">
        <v>12512</v>
      </c>
      <c r="J798" s="11">
        <v>0</v>
      </c>
      <c r="K798" s="11">
        <v>0</v>
      </c>
      <c r="L798" s="11">
        <f t="shared" si="13"/>
        <v>0.02509627727856226</v>
      </c>
    </row>
    <row r="799" spans="1:12" ht="15">
      <c r="A799" s="11">
        <v>794</v>
      </c>
      <c r="B799" s="11" t="s">
        <v>136</v>
      </c>
      <c r="C799" s="11">
        <v>410</v>
      </c>
      <c r="D799" s="11" t="s">
        <v>102</v>
      </c>
      <c r="E799" s="11">
        <v>1894</v>
      </c>
      <c r="F799" s="11" t="s">
        <v>238</v>
      </c>
      <c r="G799" s="11" t="s">
        <v>239</v>
      </c>
      <c r="H799" s="11">
        <v>933584</v>
      </c>
      <c r="I799" s="11">
        <v>23376</v>
      </c>
      <c r="J799" s="11">
        <v>0</v>
      </c>
      <c r="K799" s="11">
        <v>0</v>
      </c>
      <c r="L799" s="11">
        <f t="shared" si="13"/>
        <v>0.025038989528526623</v>
      </c>
    </row>
    <row r="800" spans="1:12" ht="15">
      <c r="A800" s="11">
        <v>795</v>
      </c>
      <c r="B800" s="11" t="s">
        <v>136</v>
      </c>
      <c r="C800" s="11">
        <v>410</v>
      </c>
      <c r="D800" s="11" t="s">
        <v>102</v>
      </c>
      <c r="E800" s="11">
        <v>1896</v>
      </c>
      <c r="F800" s="11" t="s">
        <v>238</v>
      </c>
      <c r="G800" s="11" t="s">
        <v>239</v>
      </c>
      <c r="H800" s="11">
        <v>1097064</v>
      </c>
      <c r="I800" s="11">
        <v>34927</v>
      </c>
      <c r="J800" s="11">
        <v>0</v>
      </c>
      <c r="K800" s="11">
        <v>0</v>
      </c>
      <c r="L800" s="11">
        <f t="shared" si="13"/>
        <v>0.031836793477864556</v>
      </c>
    </row>
    <row r="801" spans="1:12" ht="15">
      <c r="A801" s="11">
        <v>796</v>
      </c>
      <c r="B801" s="11" t="s">
        <v>136</v>
      </c>
      <c r="C801" s="11">
        <v>410</v>
      </c>
      <c r="D801" s="11" t="s">
        <v>102</v>
      </c>
      <c r="E801" s="11">
        <v>1897</v>
      </c>
      <c r="F801" s="11" t="s">
        <v>238</v>
      </c>
      <c r="G801" s="11" t="s">
        <v>239</v>
      </c>
      <c r="H801" s="11">
        <v>1146286</v>
      </c>
      <c r="I801" s="11">
        <v>41299</v>
      </c>
      <c r="J801" s="11">
        <v>0</v>
      </c>
      <c r="K801" s="11">
        <v>0</v>
      </c>
      <c r="L801" s="11">
        <f t="shared" si="13"/>
        <v>0.036028530401662415</v>
      </c>
    </row>
    <row r="802" spans="1:12" ht="15">
      <c r="A802" s="11">
        <v>797</v>
      </c>
      <c r="B802" s="11" t="s">
        <v>137</v>
      </c>
      <c r="C802" s="11">
        <v>411</v>
      </c>
      <c r="D802" s="11" t="s">
        <v>102</v>
      </c>
      <c r="E802" s="11">
        <v>1898</v>
      </c>
      <c r="F802" s="11" t="s">
        <v>238</v>
      </c>
      <c r="G802" s="11" t="s">
        <v>239</v>
      </c>
      <c r="H802" s="11">
        <v>1392405</v>
      </c>
      <c r="I802" s="11">
        <v>36216</v>
      </c>
      <c r="J802" s="11">
        <v>0</v>
      </c>
      <c r="K802" s="11">
        <v>0</v>
      </c>
      <c r="L802" s="11">
        <f t="shared" si="13"/>
        <v>0.026009673909530632</v>
      </c>
    </row>
    <row r="803" spans="1:12" ht="15">
      <c r="A803" s="11">
        <v>798</v>
      </c>
      <c r="B803" s="11" t="s">
        <v>45</v>
      </c>
      <c r="C803" s="11">
        <v>330</v>
      </c>
      <c r="D803" s="11" t="s">
        <v>102</v>
      </c>
      <c r="E803" s="11">
        <v>1899</v>
      </c>
      <c r="F803" s="11" t="s">
        <v>238</v>
      </c>
      <c r="G803" s="11" t="s">
        <v>239</v>
      </c>
      <c r="H803" s="11">
        <v>1424417</v>
      </c>
      <c r="I803" s="11">
        <v>41935</v>
      </c>
      <c r="J803" s="11">
        <v>0</v>
      </c>
      <c r="K803" s="11">
        <v>0</v>
      </c>
      <c r="L803" s="11">
        <f t="shared" si="13"/>
        <v>0.02944011479784361</v>
      </c>
    </row>
    <row r="804" spans="1:12" ht="15">
      <c r="A804" s="11">
        <v>799</v>
      </c>
      <c r="B804" s="11" t="s">
        <v>138</v>
      </c>
      <c r="C804" s="11">
        <v>344</v>
      </c>
      <c r="D804" s="11" t="s">
        <v>102</v>
      </c>
      <c r="E804" s="11">
        <v>1900</v>
      </c>
      <c r="F804" s="11" t="s">
        <v>238</v>
      </c>
      <c r="G804" s="11" t="s">
        <v>239</v>
      </c>
      <c r="H804" s="11">
        <v>1222601</v>
      </c>
      <c r="I804" s="11">
        <v>42059</v>
      </c>
      <c r="J804" s="11">
        <v>0</v>
      </c>
      <c r="K804" s="11">
        <v>0</v>
      </c>
      <c r="L804" s="11">
        <f t="shared" si="13"/>
        <v>0.0344012478314675</v>
      </c>
    </row>
    <row r="805" spans="1:12" ht="15">
      <c r="A805" s="11">
        <v>800</v>
      </c>
      <c r="B805" s="11" t="s">
        <v>139</v>
      </c>
      <c r="C805" s="11">
        <v>374</v>
      </c>
      <c r="D805" s="11" t="s">
        <v>102</v>
      </c>
      <c r="E805" s="11">
        <v>1901</v>
      </c>
      <c r="F805" s="11" t="s">
        <v>238</v>
      </c>
      <c r="G805" s="11" t="s">
        <v>239</v>
      </c>
      <c r="H805" s="11">
        <v>1219689</v>
      </c>
      <c r="I805" s="11">
        <v>35641</v>
      </c>
      <c r="J805" s="11">
        <v>0</v>
      </c>
      <c r="K805" s="11">
        <v>0</v>
      </c>
      <c r="L805" s="11">
        <f t="shared" si="13"/>
        <v>0.029221383483822517</v>
      </c>
    </row>
    <row r="806" spans="1:12" ht="15">
      <c r="A806" s="11">
        <v>801</v>
      </c>
      <c r="B806" s="11" t="s">
        <v>101</v>
      </c>
      <c r="C806" s="11">
        <v>408</v>
      </c>
      <c r="D806" s="11" t="s">
        <v>102</v>
      </c>
      <c r="E806" s="11">
        <v>1902</v>
      </c>
      <c r="F806" s="11" t="s">
        <v>238</v>
      </c>
      <c r="G806" s="11" t="s">
        <v>239</v>
      </c>
      <c r="H806" s="11">
        <v>1669406</v>
      </c>
      <c r="I806" s="11">
        <v>49465</v>
      </c>
      <c r="J806" s="11">
        <v>0</v>
      </c>
      <c r="K806" s="11">
        <v>0</v>
      </c>
      <c r="L806" s="11">
        <f t="shared" si="13"/>
        <v>0.029630299639512497</v>
      </c>
    </row>
    <row r="807" spans="1:12" ht="15">
      <c r="A807" s="11">
        <v>802</v>
      </c>
      <c r="B807" s="11" t="s">
        <v>110</v>
      </c>
      <c r="C807" s="11">
        <v>335</v>
      </c>
      <c r="D807" s="11" t="s">
        <v>102</v>
      </c>
      <c r="E807" s="11">
        <v>1904</v>
      </c>
      <c r="F807" s="11" t="s">
        <v>238</v>
      </c>
      <c r="G807" s="11" t="s">
        <v>239</v>
      </c>
      <c r="H807" s="11">
        <v>2530218</v>
      </c>
      <c r="I807" s="11">
        <v>72918</v>
      </c>
      <c r="J807" s="11">
        <v>0</v>
      </c>
      <c r="K807" s="11">
        <v>0</v>
      </c>
      <c r="L807" s="11">
        <f t="shared" si="13"/>
        <v>0.028818860667341708</v>
      </c>
    </row>
    <row r="808" spans="1:12" ht="15">
      <c r="A808" s="11">
        <v>803</v>
      </c>
      <c r="B808" s="11" t="s">
        <v>110</v>
      </c>
      <c r="C808" s="11">
        <v>335</v>
      </c>
      <c r="D808" s="11" t="s">
        <v>102</v>
      </c>
      <c r="E808" s="11">
        <v>1905</v>
      </c>
      <c r="F808" s="11" t="s">
        <v>238</v>
      </c>
      <c r="G808" s="11" t="s">
        <v>239</v>
      </c>
      <c r="H808" s="11">
        <v>2478297</v>
      </c>
      <c r="I808" s="11">
        <v>80194</v>
      </c>
      <c r="J808" s="11">
        <v>0</v>
      </c>
      <c r="K808" s="11">
        <v>0</v>
      </c>
      <c r="L808" s="11">
        <f t="shared" si="13"/>
        <v>0.03235851070311589</v>
      </c>
    </row>
    <row r="809" spans="1:12" ht="15">
      <c r="A809" s="11">
        <v>804</v>
      </c>
      <c r="B809" s="11" t="s">
        <v>101</v>
      </c>
      <c r="C809" s="11">
        <v>428</v>
      </c>
      <c r="D809" s="11" t="s">
        <v>102</v>
      </c>
      <c r="E809" s="11">
        <v>1900</v>
      </c>
      <c r="F809" s="11" t="s">
        <v>240</v>
      </c>
      <c r="G809" s="11" t="s">
        <v>241</v>
      </c>
      <c r="H809" s="11">
        <v>1</v>
      </c>
      <c r="I809" s="11">
        <v>0</v>
      </c>
      <c r="J809" s="11">
        <v>2</v>
      </c>
      <c r="K809" s="11">
        <v>0</v>
      </c>
      <c r="L809" s="11">
        <f t="shared" si="13"/>
        <v>0.1</v>
      </c>
    </row>
    <row r="810" spans="1:12" ht="15">
      <c r="A810" s="11">
        <v>805</v>
      </c>
      <c r="B810" s="11" t="s">
        <v>101</v>
      </c>
      <c r="C810" s="11">
        <v>428</v>
      </c>
      <c r="D810" s="11" t="s">
        <v>102</v>
      </c>
      <c r="E810" s="11">
        <v>1901</v>
      </c>
      <c r="F810" s="11" t="s">
        <v>240</v>
      </c>
      <c r="G810" s="11" t="s">
        <v>241</v>
      </c>
      <c r="H810" s="11">
        <v>1</v>
      </c>
      <c r="I810" s="11">
        <v>0</v>
      </c>
      <c r="J810" s="11">
        <v>2</v>
      </c>
      <c r="K810" s="11">
        <v>3</v>
      </c>
      <c r="L810" s="11">
        <f t="shared" si="13"/>
        <v>0.1125</v>
      </c>
    </row>
    <row r="811" spans="1:12" ht="15">
      <c r="A811" s="11">
        <v>806</v>
      </c>
      <c r="B811" s="11" t="s">
        <v>101</v>
      </c>
      <c r="C811" s="11">
        <v>428</v>
      </c>
      <c r="D811" s="11" t="s">
        <v>102</v>
      </c>
      <c r="E811" s="11">
        <v>1902</v>
      </c>
      <c r="F811" s="11" t="s">
        <v>240</v>
      </c>
      <c r="G811" s="11" t="s">
        <v>241</v>
      </c>
      <c r="H811" s="11">
        <v>1</v>
      </c>
      <c r="I811" s="11">
        <v>0</v>
      </c>
      <c r="J811" s="11">
        <v>1</v>
      </c>
      <c r="K811" s="11">
        <v>10</v>
      </c>
      <c r="L811" s="11">
        <f t="shared" si="13"/>
        <v>0.09166666666666667</v>
      </c>
    </row>
    <row r="812" spans="1:12" ht="15">
      <c r="A812" s="11">
        <v>807</v>
      </c>
      <c r="B812" s="11" t="s">
        <v>110</v>
      </c>
      <c r="C812" s="11">
        <v>345</v>
      </c>
      <c r="D812" s="11" t="s">
        <v>102</v>
      </c>
      <c r="E812" s="11">
        <v>1903</v>
      </c>
      <c r="F812" s="11" t="s">
        <v>240</v>
      </c>
      <c r="G812" s="11" t="s">
        <v>241</v>
      </c>
      <c r="H812" s="11">
        <v>1</v>
      </c>
      <c r="I812" s="11">
        <v>0</v>
      </c>
      <c r="J812" s="11">
        <v>1</v>
      </c>
      <c r="K812" s="11">
        <v>10</v>
      </c>
      <c r="L812" s="11">
        <f t="shared" si="13"/>
        <v>0.09166666666666667</v>
      </c>
    </row>
    <row r="813" spans="1:12" ht="15">
      <c r="A813" s="11">
        <v>808</v>
      </c>
      <c r="B813" s="11" t="s">
        <v>110</v>
      </c>
      <c r="C813" s="11">
        <v>345</v>
      </c>
      <c r="D813" s="11" t="s">
        <v>102</v>
      </c>
      <c r="E813" s="11">
        <v>1904</v>
      </c>
      <c r="F813" s="11" t="s">
        <v>240</v>
      </c>
      <c r="G813" s="11" t="s">
        <v>241</v>
      </c>
      <c r="H813" s="11">
        <v>1</v>
      </c>
      <c r="I813" s="11">
        <v>0</v>
      </c>
      <c r="J813" s="11">
        <v>1</v>
      </c>
      <c r="K813" s="11">
        <v>6</v>
      </c>
      <c r="L813" s="11">
        <f t="shared" si="13"/>
        <v>0.07500000000000001</v>
      </c>
    </row>
    <row r="814" spans="1:12" ht="15">
      <c r="A814" s="11">
        <v>809</v>
      </c>
      <c r="B814" s="11" t="s">
        <v>110</v>
      </c>
      <c r="C814" s="11">
        <v>345</v>
      </c>
      <c r="D814" s="11" t="s">
        <v>102</v>
      </c>
      <c r="E814" s="11">
        <v>1905</v>
      </c>
      <c r="F814" s="11" t="s">
        <v>240</v>
      </c>
      <c r="G814" s="11" t="s">
        <v>241</v>
      </c>
      <c r="H814" s="11">
        <v>1</v>
      </c>
      <c r="I814" s="11">
        <v>0</v>
      </c>
      <c r="J814" s="11">
        <v>1</v>
      </c>
      <c r="K814" s="11">
        <v>3</v>
      </c>
      <c r="L814" s="11">
        <f t="shared" si="13"/>
        <v>0.0625</v>
      </c>
    </row>
    <row r="815" spans="1:12" ht="15">
      <c r="A815" s="11">
        <v>810</v>
      </c>
      <c r="B815" s="11" t="s">
        <v>111</v>
      </c>
      <c r="C815" s="11">
        <v>280</v>
      </c>
      <c r="D815" s="11" t="s">
        <v>102</v>
      </c>
      <c r="E815" s="11">
        <v>1906</v>
      </c>
      <c r="F815" s="11" t="s">
        <v>240</v>
      </c>
      <c r="G815" s="11" t="s">
        <v>241</v>
      </c>
      <c r="H815" s="11">
        <v>1</v>
      </c>
      <c r="I815" s="11">
        <v>0</v>
      </c>
      <c r="J815" s="11">
        <v>1</v>
      </c>
      <c r="K815" s="11">
        <v>3</v>
      </c>
      <c r="L815" s="11">
        <f t="shared" si="13"/>
        <v>0.0625</v>
      </c>
    </row>
    <row r="816" spans="1:12" ht="15">
      <c r="A816" s="11">
        <v>811</v>
      </c>
      <c r="B816" s="11" t="s">
        <v>111</v>
      </c>
      <c r="C816" s="11">
        <v>280</v>
      </c>
      <c r="D816" s="11" t="s">
        <v>102</v>
      </c>
      <c r="E816" s="11">
        <v>1907</v>
      </c>
      <c r="F816" s="11" t="s">
        <v>240</v>
      </c>
      <c r="G816" s="11" t="s">
        <v>241</v>
      </c>
      <c r="H816" s="11">
        <v>1</v>
      </c>
      <c r="I816" s="11">
        <v>0</v>
      </c>
      <c r="J816" s="11">
        <v>1</v>
      </c>
      <c r="K816" s="11">
        <v>3</v>
      </c>
      <c r="L816" s="11">
        <f t="shared" si="13"/>
        <v>0.0625</v>
      </c>
    </row>
    <row r="817" spans="1:12" ht="15">
      <c r="A817" s="11">
        <v>812</v>
      </c>
      <c r="B817" s="11" t="s">
        <v>111</v>
      </c>
      <c r="C817" s="11">
        <v>280</v>
      </c>
      <c r="D817" s="11" t="s">
        <v>102</v>
      </c>
      <c r="E817" s="11">
        <v>1908</v>
      </c>
      <c r="F817" s="11" t="s">
        <v>240</v>
      </c>
      <c r="G817" s="11" t="s">
        <v>241</v>
      </c>
      <c r="H817" s="11">
        <v>1</v>
      </c>
      <c r="I817" s="11">
        <v>0</v>
      </c>
      <c r="J817" s="11">
        <v>1</v>
      </c>
      <c r="K817" s="11">
        <v>3</v>
      </c>
      <c r="L817" s="11">
        <f t="shared" si="13"/>
        <v>0.0625</v>
      </c>
    </row>
    <row r="818" spans="1:12" ht="15">
      <c r="A818" s="11">
        <v>813</v>
      </c>
      <c r="B818" s="11" t="s">
        <v>112</v>
      </c>
      <c r="C818" s="11">
        <v>283</v>
      </c>
      <c r="D818" s="11" t="s">
        <v>102</v>
      </c>
      <c r="E818" s="11">
        <v>1909</v>
      </c>
      <c r="F818" s="11" t="s">
        <v>240</v>
      </c>
      <c r="G818" s="11" t="s">
        <v>241</v>
      </c>
      <c r="H818" s="11">
        <v>1</v>
      </c>
      <c r="I818" s="11">
        <v>0</v>
      </c>
      <c r="J818" s="11">
        <v>1</v>
      </c>
      <c r="K818" s="11">
        <v>3</v>
      </c>
      <c r="L818" s="11">
        <f t="shared" si="13"/>
        <v>0.0625</v>
      </c>
    </row>
    <row r="819" spans="1:12" ht="15">
      <c r="A819" s="11">
        <v>814</v>
      </c>
      <c r="B819" s="11" t="s">
        <v>116</v>
      </c>
      <c r="C819" s="11">
        <v>398</v>
      </c>
      <c r="D819" s="11" t="s">
        <v>102</v>
      </c>
      <c r="E819" s="11">
        <v>1852</v>
      </c>
      <c r="F819" s="11" t="s">
        <v>242</v>
      </c>
      <c r="G819" s="11" t="s">
        <v>109</v>
      </c>
      <c r="H819" s="11">
        <v>1</v>
      </c>
      <c r="I819" s="11">
        <v>0</v>
      </c>
      <c r="J819" s="11">
        <v>0</v>
      </c>
      <c r="K819" s="11">
        <v>6</v>
      </c>
      <c r="L819" s="11">
        <f t="shared" si="13"/>
        <v>0.025</v>
      </c>
    </row>
    <row r="820" spans="1:12" ht="15">
      <c r="A820" s="11">
        <v>815</v>
      </c>
      <c r="B820" s="11" t="s">
        <v>116</v>
      </c>
      <c r="C820" s="11">
        <v>398</v>
      </c>
      <c r="D820" s="11" t="s">
        <v>102</v>
      </c>
      <c r="E820" s="11">
        <v>1853</v>
      </c>
      <c r="F820" s="11" t="s">
        <v>242</v>
      </c>
      <c r="G820" s="11" t="s">
        <v>109</v>
      </c>
      <c r="H820" s="11">
        <v>1</v>
      </c>
      <c r="I820" s="11">
        <v>0</v>
      </c>
      <c r="J820" s="11">
        <v>0</v>
      </c>
      <c r="K820" s="11">
        <v>6</v>
      </c>
      <c r="L820" s="11">
        <f t="shared" si="13"/>
        <v>0.025</v>
      </c>
    </row>
    <row r="821" spans="1:12" ht="15">
      <c r="A821" s="11">
        <v>816</v>
      </c>
      <c r="B821" s="11" t="s">
        <v>116</v>
      </c>
      <c r="C821" s="11">
        <v>398</v>
      </c>
      <c r="D821" s="11" t="s">
        <v>102</v>
      </c>
      <c r="E821" s="11">
        <v>1854</v>
      </c>
      <c r="F821" s="11" t="s">
        <v>242</v>
      </c>
      <c r="G821" s="11" t="s">
        <v>109</v>
      </c>
      <c r="H821" s="11">
        <v>1</v>
      </c>
      <c r="I821" s="11">
        <v>0</v>
      </c>
      <c r="J821" s="11">
        <v>0</v>
      </c>
      <c r="K821" s="11">
        <v>6</v>
      </c>
      <c r="L821" s="11">
        <f t="shared" si="13"/>
        <v>0.025</v>
      </c>
    </row>
    <row r="822" spans="1:12" ht="15">
      <c r="A822" s="11">
        <v>817</v>
      </c>
      <c r="B822" s="11" t="s">
        <v>126</v>
      </c>
      <c r="C822" s="11">
        <v>369</v>
      </c>
      <c r="D822" s="11" t="s">
        <v>102</v>
      </c>
      <c r="E822" s="11">
        <v>1855</v>
      </c>
      <c r="F822" s="11" t="s">
        <v>242</v>
      </c>
      <c r="G822" s="11" t="s">
        <v>109</v>
      </c>
      <c r="H822" s="11">
        <v>1</v>
      </c>
      <c r="I822" s="11">
        <v>0</v>
      </c>
      <c r="J822" s="11">
        <v>0</v>
      </c>
      <c r="K822" s="11">
        <v>6</v>
      </c>
      <c r="L822" s="11">
        <f t="shared" si="13"/>
        <v>0.025</v>
      </c>
    </row>
    <row r="823" spans="1:12" ht="15">
      <c r="A823" s="11">
        <v>818</v>
      </c>
      <c r="B823" s="11" t="s">
        <v>126</v>
      </c>
      <c r="C823" s="11">
        <v>369</v>
      </c>
      <c r="D823" s="11" t="s">
        <v>102</v>
      </c>
      <c r="E823" s="11">
        <v>1856</v>
      </c>
      <c r="F823" s="11" t="s">
        <v>242</v>
      </c>
      <c r="G823" s="11" t="s">
        <v>109</v>
      </c>
      <c r="H823" s="11">
        <v>1</v>
      </c>
      <c r="I823" s="11">
        <v>0</v>
      </c>
      <c r="J823" s="11">
        <v>0</v>
      </c>
      <c r="K823" s="11">
        <v>5.5</v>
      </c>
      <c r="L823" s="11">
        <f t="shared" si="13"/>
        <v>0.022916666666666665</v>
      </c>
    </row>
    <row r="824" spans="1:12" ht="15">
      <c r="A824" s="11">
        <v>819</v>
      </c>
      <c r="B824" s="11" t="s">
        <v>126</v>
      </c>
      <c r="C824" s="11">
        <v>369</v>
      </c>
      <c r="D824" s="11" t="s">
        <v>102</v>
      </c>
      <c r="E824" s="11">
        <v>1857</v>
      </c>
      <c r="F824" s="11" t="s">
        <v>242</v>
      </c>
      <c r="G824" s="11" t="s">
        <v>109</v>
      </c>
      <c r="H824" s="11">
        <v>1</v>
      </c>
      <c r="I824" s="11">
        <v>0</v>
      </c>
      <c r="J824" s="11">
        <v>0</v>
      </c>
      <c r="K824" s="11">
        <v>6</v>
      </c>
      <c r="L824" s="11">
        <f t="shared" si="13"/>
        <v>0.025</v>
      </c>
    </row>
    <row r="825" spans="1:12" ht="15">
      <c r="A825" s="11">
        <v>820</v>
      </c>
      <c r="B825" s="11" t="s">
        <v>127</v>
      </c>
      <c r="C825" s="11">
        <v>397</v>
      </c>
      <c r="D825" s="11" t="s">
        <v>102</v>
      </c>
      <c r="E825" s="11">
        <v>1859</v>
      </c>
      <c r="F825" s="11" t="s">
        <v>242</v>
      </c>
      <c r="G825" s="11" t="s">
        <v>109</v>
      </c>
      <c r="H825" s="11">
        <v>1</v>
      </c>
      <c r="I825" s="11">
        <v>0</v>
      </c>
      <c r="J825" s="11">
        <v>0</v>
      </c>
      <c r="K825" s="11">
        <v>6</v>
      </c>
      <c r="L825" s="11">
        <f t="shared" si="13"/>
        <v>0.025</v>
      </c>
    </row>
    <row r="826" spans="1:12" ht="15">
      <c r="A826" s="11">
        <v>821</v>
      </c>
      <c r="B826" s="11" t="s">
        <v>127</v>
      </c>
      <c r="C826" s="11">
        <v>397</v>
      </c>
      <c r="D826" s="11" t="s">
        <v>102</v>
      </c>
      <c r="E826" s="11">
        <v>1860</v>
      </c>
      <c r="F826" s="11" t="s">
        <v>242</v>
      </c>
      <c r="G826" s="11" t="s">
        <v>109</v>
      </c>
      <c r="H826" s="11">
        <v>1</v>
      </c>
      <c r="I826" s="11">
        <v>0</v>
      </c>
      <c r="J826" s="11">
        <v>0</v>
      </c>
      <c r="K826" s="11">
        <v>7</v>
      </c>
      <c r="L826" s="11">
        <f t="shared" si="13"/>
        <v>0.029166666666666667</v>
      </c>
    </row>
    <row r="827" spans="1:12" ht="15">
      <c r="A827" s="11">
        <v>822</v>
      </c>
      <c r="B827" s="11" t="s">
        <v>118</v>
      </c>
      <c r="C827" s="11">
        <v>470</v>
      </c>
      <c r="D827" s="11" t="s">
        <v>102</v>
      </c>
      <c r="E827" s="11">
        <v>1861</v>
      </c>
      <c r="F827" s="11" t="s">
        <v>242</v>
      </c>
      <c r="G827" s="11" t="s">
        <v>109</v>
      </c>
      <c r="H827" s="11">
        <v>1</v>
      </c>
      <c r="I827" s="11">
        <v>0</v>
      </c>
      <c r="J827" s="11">
        <v>0</v>
      </c>
      <c r="K827" s="11">
        <v>7</v>
      </c>
      <c r="L827" s="11">
        <f t="shared" si="13"/>
        <v>0.029166666666666667</v>
      </c>
    </row>
    <row r="828" spans="1:12" ht="15">
      <c r="A828" s="11">
        <v>823</v>
      </c>
      <c r="B828" s="11" t="s">
        <v>118</v>
      </c>
      <c r="C828" s="11">
        <v>470</v>
      </c>
      <c r="D828" s="11" t="s">
        <v>102</v>
      </c>
      <c r="E828" s="11">
        <v>1862</v>
      </c>
      <c r="F828" s="11" t="s">
        <v>242</v>
      </c>
      <c r="G828" s="11" t="s">
        <v>109</v>
      </c>
      <c r="H828" s="11">
        <v>1</v>
      </c>
      <c r="I828" s="11">
        <v>0</v>
      </c>
      <c r="J828" s="11">
        <v>0</v>
      </c>
      <c r="K828" s="11">
        <v>7</v>
      </c>
      <c r="L828" s="11">
        <f t="shared" si="13"/>
        <v>0.029166666666666667</v>
      </c>
    </row>
    <row r="829" spans="1:12" ht="15">
      <c r="A829" s="11">
        <v>824</v>
      </c>
      <c r="B829" s="11" t="s">
        <v>118</v>
      </c>
      <c r="C829" s="11">
        <v>470</v>
      </c>
      <c r="D829" s="11" t="s">
        <v>102</v>
      </c>
      <c r="E829" s="11">
        <v>1863</v>
      </c>
      <c r="F829" s="11" t="s">
        <v>242</v>
      </c>
      <c r="G829" s="11" t="s">
        <v>109</v>
      </c>
      <c r="H829" s="11">
        <v>1</v>
      </c>
      <c r="I829" s="11">
        <v>0</v>
      </c>
      <c r="J829" s="11">
        <v>0</v>
      </c>
      <c r="K829" s="11">
        <v>6</v>
      </c>
      <c r="L829" s="11">
        <f t="shared" si="13"/>
        <v>0.025</v>
      </c>
    </row>
    <row r="830" spans="1:12" ht="15">
      <c r="A830" s="11">
        <v>825</v>
      </c>
      <c r="B830" s="11" t="s">
        <v>121</v>
      </c>
      <c r="C830" s="11">
        <v>556</v>
      </c>
      <c r="D830" s="11" t="s">
        <v>102</v>
      </c>
      <c r="E830" s="11">
        <v>1864</v>
      </c>
      <c r="F830" s="11" t="s">
        <v>242</v>
      </c>
      <c r="G830" s="11" t="s">
        <v>109</v>
      </c>
      <c r="H830" s="11">
        <v>1</v>
      </c>
      <c r="I830" s="11">
        <v>0</v>
      </c>
      <c r="J830" s="11">
        <v>0</v>
      </c>
      <c r="K830" s="11">
        <v>6.75</v>
      </c>
      <c r="L830" s="11">
        <f t="shared" si="13"/>
        <v>0.028125</v>
      </c>
    </row>
    <row r="831" spans="1:12" ht="15">
      <c r="A831" s="11">
        <v>826</v>
      </c>
      <c r="B831" s="11" t="s">
        <v>121</v>
      </c>
      <c r="C831" s="11">
        <v>556</v>
      </c>
      <c r="D831" s="11" t="s">
        <v>102</v>
      </c>
      <c r="E831" s="11">
        <v>1865</v>
      </c>
      <c r="F831" s="11" t="s">
        <v>242</v>
      </c>
      <c r="G831" s="11" t="s">
        <v>109</v>
      </c>
      <c r="H831" s="11">
        <v>1</v>
      </c>
      <c r="I831" s="11">
        <v>0</v>
      </c>
      <c r="J831" s="11">
        <v>0</v>
      </c>
      <c r="K831" s="11">
        <v>6.75</v>
      </c>
      <c r="L831" s="11">
        <f t="shared" si="13"/>
        <v>0.028125</v>
      </c>
    </row>
    <row r="832" spans="1:12" ht="15">
      <c r="A832" s="11">
        <v>827</v>
      </c>
      <c r="B832" s="11" t="s">
        <v>122</v>
      </c>
      <c r="C832" s="11">
        <v>275</v>
      </c>
      <c r="D832" s="11" t="s">
        <v>102</v>
      </c>
      <c r="E832" s="11">
        <v>1866</v>
      </c>
      <c r="F832" s="11" t="s">
        <v>242</v>
      </c>
      <c r="G832" s="11" t="s">
        <v>109</v>
      </c>
      <c r="H832" s="11">
        <v>1</v>
      </c>
      <c r="I832" s="11">
        <v>0</v>
      </c>
      <c r="J832" s="11">
        <v>0</v>
      </c>
      <c r="K832" s="11">
        <v>5.5</v>
      </c>
      <c r="L832" s="11">
        <f t="shared" si="13"/>
        <v>0.022916666666666665</v>
      </c>
    </row>
    <row r="833" spans="1:12" ht="15">
      <c r="A833" s="11">
        <v>828</v>
      </c>
      <c r="B833" s="11" t="s">
        <v>122</v>
      </c>
      <c r="C833" s="11">
        <v>275</v>
      </c>
      <c r="D833" s="11" t="s">
        <v>102</v>
      </c>
      <c r="E833" s="11">
        <v>1867</v>
      </c>
      <c r="F833" s="11" t="s">
        <v>242</v>
      </c>
      <c r="G833" s="11" t="s">
        <v>109</v>
      </c>
      <c r="H833" s="11">
        <v>1</v>
      </c>
      <c r="I833" s="11">
        <v>0</v>
      </c>
      <c r="J833" s="11">
        <v>0</v>
      </c>
      <c r="K833" s="11">
        <v>6</v>
      </c>
      <c r="L833" s="11">
        <f t="shared" si="13"/>
        <v>0.025</v>
      </c>
    </row>
    <row r="834" spans="1:12" ht="15">
      <c r="A834" s="11">
        <v>829</v>
      </c>
      <c r="B834" s="11" t="s">
        <v>128</v>
      </c>
      <c r="C834" s="11">
        <v>340</v>
      </c>
      <c r="D834" s="11" t="s">
        <v>102</v>
      </c>
      <c r="E834" s="11">
        <v>1868</v>
      </c>
      <c r="F834" s="11" t="s">
        <v>242</v>
      </c>
      <c r="G834" s="11" t="s">
        <v>109</v>
      </c>
      <c r="H834" s="11">
        <v>1</v>
      </c>
      <c r="I834" s="11">
        <v>0</v>
      </c>
      <c r="J834" s="11">
        <v>0</v>
      </c>
      <c r="K834" s="11">
        <v>5.5</v>
      </c>
      <c r="L834" s="11">
        <f t="shared" si="13"/>
        <v>0.022916666666666665</v>
      </c>
    </row>
    <row r="835" spans="1:12" ht="15">
      <c r="A835" s="11">
        <v>830</v>
      </c>
      <c r="B835" s="11" t="s">
        <v>128</v>
      </c>
      <c r="C835" s="11">
        <v>340</v>
      </c>
      <c r="D835" s="11" t="s">
        <v>102</v>
      </c>
      <c r="E835" s="11">
        <v>1869</v>
      </c>
      <c r="F835" s="11" t="s">
        <v>242</v>
      </c>
      <c r="G835" s="11" t="s">
        <v>109</v>
      </c>
      <c r="H835" s="11">
        <v>1</v>
      </c>
      <c r="I835" s="11">
        <v>0</v>
      </c>
      <c r="J835" s="11">
        <v>0</v>
      </c>
      <c r="K835" s="11">
        <v>5</v>
      </c>
      <c r="L835" s="11">
        <f t="shared" si="13"/>
        <v>0.020833333333333332</v>
      </c>
    </row>
    <row r="836" spans="1:12" ht="15">
      <c r="A836" s="11">
        <v>831</v>
      </c>
      <c r="B836" s="11" t="s">
        <v>128</v>
      </c>
      <c r="C836" s="11">
        <v>340</v>
      </c>
      <c r="D836" s="11" t="s">
        <v>102</v>
      </c>
      <c r="E836" s="11">
        <v>1870</v>
      </c>
      <c r="F836" s="11" t="s">
        <v>242</v>
      </c>
      <c r="G836" s="11" t="s">
        <v>109</v>
      </c>
      <c r="H836" s="11">
        <v>1</v>
      </c>
      <c r="I836" s="11">
        <v>0</v>
      </c>
      <c r="J836" s="11">
        <v>0</v>
      </c>
      <c r="K836" s="11">
        <v>5.75</v>
      </c>
      <c r="L836" s="11">
        <f t="shared" si="13"/>
        <v>0.023958333333333335</v>
      </c>
    </row>
    <row r="837" spans="1:12" ht="15">
      <c r="A837" s="11">
        <v>832</v>
      </c>
      <c r="B837" s="11" t="s">
        <v>129</v>
      </c>
      <c r="C837" s="11">
        <v>285</v>
      </c>
      <c r="D837" s="11" t="s">
        <v>102</v>
      </c>
      <c r="E837" s="11">
        <v>1871</v>
      </c>
      <c r="F837" s="11" t="s">
        <v>242</v>
      </c>
      <c r="G837" s="11" t="s">
        <v>109</v>
      </c>
      <c r="H837" s="11">
        <v>1</v>
      </c>
      <c r="I837" s="11">
        <v>0</v>
      </c>
      <c r="J837" s="11">
        <v>0</v>
      </c>
      <c r="K837" s="11">
        <v>4.75</v>
      </c>
      <c r="L837" s="11">
        <f t="shared" si="13"/>
        <v>0.019791666666666666</v>
      </c>
    </row>
    <row r="838" spans="1:12" ht="15">
      <c r="A838" s="11">
        <v>833</v>
      </c>
      <c r="B838" s="11" t="s">
        <v>129</v>
      </c>
      <c r="C838" s="11">
        <v>285</v>
      </c>
      <c r="D838" s="11" t="s">
        <v>102</v>
      </c>
      <c r="E838" s="11">
        <v>1872</v>
      </c>
      <c r="F838" s="11" t="s">
        <v>242</v>
      </c>
      <c r="G838" s="11" t="s">
        <v>109</v>
      </c>
      <c r="H838" s="11">
        <v>1</v>
      </c>
      <c r="I838" s="11">
        <v>0</v>
      </c>
      <c r="J838" s="11">
        <v>0</v>
      </c>
      <c r="K838" s="11">
        <v>5.25</v>
      </c>
      <c r="L838" s="11">
        <f aca="true" t="shared" si="14" ref="L838:L901">(I838+J838/20+K838/240)/H838</f>
        <v>0.021875</v>
      </c>
    </row>
    <row r="839" spans="1:12" ht="15">
      <c r="A839" s="11">
        <v>834</v>
      </c>
      <c r="B839" s="11" t="s">
        <v>129</v>
      </c>
      <c r="C839" s="11">
        <v>285</v>
      </c>
      <c r="D839" s="11" t="s">
        <v>102</v>
      </c>
      <c r="E839" s="11">
        <v>1873</v>
      </c>
      <c r="F839" s="11" t="s">
        <v>242</v>
      </c>
      <c r="G839" s="11" t="s">
        <v>109</v>
      </c>
      <c r="H839" s="11">
        <v>1</v>
      </c>
      <c r="I839" s="11">
        <v>0</v>
      </c>
      <c r="J839" s="11">
        <v>0</v>
      </c>
      <c r="K839" s="11">
        <v>6</v>
      </c>
      <c r="L839" s="11">
        <f t="shared" si="14"/>
        <v>0.025</v>
      </c>
    </row>
    <row r="840" spans="1:12" ht="15">
      <c r="A840" s="11">
        <v>835</v>
      </c>
      <c r="B840" s="11" t="s">
        <v>129</v>
      </c>
      <c r="C840" s="11">
        <v>285</v>
      </c>
      <c r="D840" s="11" t="s">
        <v>102</v>
      </c>
      <c r="E840" s="11">
        <v>1874</v>
      </c>
      <c r="F840" s="11" t="s">
        <v>242</v>
      </c>
      <c r="G840" s="11" t="s">
        <v>109</v>
      </c>
      <c r="H840" s="11">
        <v>1</v>
      </c>
      <c r="I840" s="11">
        <v>0</v>
      </c>
      <c r="J840" s="11">
        <v>0</v>
      </c>
      <c r="K840" s="11">
        <v>7</v>
      </c>
      <c r="L840" s="11">
        <f t="shared" si="14"/>
        <v>0.029166666666666667</v>
      </c>
    </row>
    <row r="841" spans="1:12" ht="15">
      <c r="A841" s="11">
        <v>836</v>
      </c>
      <c r="B841" s="11" t="s">
        <v>129</v>
      </c>
      <c r="C841" s="11">
        <v>285</v>
      </c>
      <c r="D841" s="11" t="s">
        <v>102</v>
      </c>
      <c r="E841" s="11">
        <v>1875</v>
      </c>
      <c r="F841" s="11" t="s">
        <v>242</v>
      </c>
      <c r="G841" s="11" t="s">
        <v>109</v>
      </c>
      <c r="H841" s="11">
        <v>1</v>
      </c>
      <c r="I841" s="11">
        <v>0</v>
      </c>
      <c r="J841" s="11">
        <v>0</v>
      </c>
      <c r="K841" s="11">
        <v>7</v>
      </c>
      <c r="L841" s="11">
        <f t="shared" si="14"/>
        <v>0.029166666666666667</v>
      </c>
    </row>
    <row r="842" spans="1:12" ht="15">
      <c r="A842" s="11">
        <v>837</v>
      </c>
      <c r="B842" s="11" t="s">
        <v>130</v>
      </c>
      <c r="C842" s="11">
        <v>272</v>
      </c>
      <c r="D842" s="11" t="s">
        <v>102</v>
      </c>
      <c r="E842" s="11">
        <v>1876</v>
      </c>
      <c r="F842" s="11" t="s">
        <v>242</v>
      </c>
      <c r="G842" s="11" t="s">
        <v>109</v>
      </c>
      <c r="H842" s="11">
        <v>1</v>
      </c>
      <c r="I842" s="11">
        <v>0</v>
      </c>
      <c r="J842" s="11">
        <v>0</v>
      </c>
      <c r="K842" s="15">
        <v>6.090909090909091</v>
      </c>
      <c r="L842" s="11">
        <f t="shared" si="14"/>
        <v>0.02537878787878788</v>
      </c>
    </row>
    <row r="843" spans="1:12" ht="15">
      <c r="A843" s="11">
        <v>838</v>
      </c>
      <c r="B843" s="11" t="s">
        <v>130</v>
      </c>
      <c r="C843" s="11">
        <v>272</v>
      </c>
      <c r="D843" s="11" t="s">
        <v>102</v>
      </c>
      <c r="E843" s="11">
        <v>1877</v>
      </c>
      <c r="F843" s="11" t="s">
        <v>242</v>
      </c>
      <c r="G843" s="11" t="s">
        <v>109</v>
      </c>
      <c r="H843" s="11">
        <v>1</v>
      </c>
      <c r="I843" s="11">
        <v>0</v>
      </c>
      <c r="J843" s="11">
        <v>0</v>
      </c>
      <c r="K843" s="15">
        <v>6.545454545454545</v>
      </c>
      <c r="L843" s="11">
        <f t="shared" si="14"/>
        <v>0.02727272727272727</v>
      </c>
    </row>
    <row r="844" spans="1:12" ht="15">
      <c r="A844" s="11">
        <v>839</v>
      </c>
      <c r="B844" s="11" t="s">
        <v>130</v>
      </c>
      <c r="C844" s="11">
        <v>272</v>
      </c>
      <c r="D844" s="11" t="s">
        <v>102</v>
      </c>
      <c r="E844" s="11">
        <v>1878</v>
      </c>
      <c r="F844" s="11" t="s">
        <v>242</v>
      </c>
      <c r="G844" s="11" t="s">
        <v>109</v>
      </c>
      <c r="H844" s="11">
        <v>1</v>
      </c>
      <c r="I844" s="11">
        <v>0</v>
      </c>
      <c r="J844" s="11">
        <v>0</v>
      </c>
      <c r="K844" s="15">
        <v>6.133333333333334</v>
      </c>
      <c r="L844" s="11">
        <f t="shared" si="14"/>
        <v>0.025555555555555557</v>
      </c>
    </row>
    <row r="845" spans="1:12" ht="15">
      <c r="A845" s="11">
        <v>840</v>
      </c>
      <c r="B845" s="11" t="s">
        <v>131</v>
      </c>
      <c r="C845" s="11">
        <v>325</v>
      </c>
      <c r="D845" s="11" t="s">
        <v>102</v>
      </c>
      <c r="E845" s="11">
        <v>1879</v>
      </c>
      <c r="F845" s="11" t="s">
        <v>242</v>
      </c>
      <c r="G845" s="11" t="s">
        <v>109</v>
      </c>
      <c r="H845" s="11">
        <v>1</v>
      </c>
      <c r="I845" s="11">
        <v>0</v>
      </c>
      <c r="J845" s="11">
        <v>0</v>
      </c>
      <c r="K845" s="15">
        <v>7.4</v>
      </c>
      <c r="L845" s="11">
        <f t="shared" si="14"/>
        <v>0.030833333333333334</v>
      </c>
    </row>
    <row r="846" spans="1:12" ht="15">
      <c r="A846" s="11">
        <v>841</v>
      </c>
      <c r="B846" s="11" t="s">
        <v>131</v>
      </c>
      <c r="C846" s="11">
        <v>325</v>
      </c>
      <c r="D846" s="11" t="s">
        <v>102</v>
      </c>
      <c r="E846" s="11">
        <v>1880</v>
      </c>
      <c r="F846" s="11" t="s">
        <v>242</v>
      </c>
      <c r="G846" s="11" t="s">
        <v>109</v>
      </c>
      <c r="H846" s="11">
        <v>1</v>
      </c>
      <c r="I846" s="11">
        <v>0</v>
      </c>
      <c r="J846" s="11">
        <v>0</v>
      </c>
      <c r="K846" s="15">
        <v>7</v>
      </c>
      <c r="L846" s="11">
        <f t="shared" si="14"/>
        <v>0.029166666666666667</v>
      </c>
    </row>
    <row r="847" spans="1:12" ht="15">
      <c r="A847" s="11">
        <v>842</v>
      </c>
      <c r="B847" s="11" t="s">
        <v>131</v>
      </c>
      <c r="C847" s="11">
        <v>325</v>
      </c>
      <c r="D847" s="11" t="s">
        <v>102</v>
      </c>
      <c r="E847" s="11">
        <v>1881</v>
      </c>
      <c r="F847" s="11" t="s">
        <v>242</v>
      </c>
      <c r="G847" s="11" t="s">
        <v>109</v>
      </c>
      <c r="H847" s="11">
        <v>1</v>
      </c>
      <c r="I847" s="11">
        <v>0</v>
      </c>
      <c r="J847" s="11">
        <v>0</v>
      </c>
      <c r="K847" s="15">
        <v>7</v>
      </c>
      <c r="L847" s="11">
        <f t="shared" si="14"/>
        <v>0.029166666666666667</v>
      </c>
    </row>
    <row r="848" spans="1:12" ht="15">
      <c r="A848" s="11">
        <v>843</v>
      </c>
      <c r="B848" s="11" t="s">
        <v>132</v>
      </c>
      <c r="C848" s="11">
        <v>304</v>
      </c>
      <c r="D848" s="11" t="s">
        <v>102</v>
      </c>
      <c r="E848" s="11">
        <v>1882</v>
      </c>
      <c r="F848" s="11" t="s">
        <v>242</v>
      </c>
      <c r="G848" s="11" t="s">
        <v>109</v>
      </c>
      <c r="H848" s="11">
        <v>1</v>
      </c>
      <c r="I848" s="11">
        <v>0</v>
      </c>
      <c r="J848" s="11">
        <v>0</v>
      </c>
      <c r="K848" s="15">
        <v>6.75</v>
      </c>
      <c r="L848" s="11">
        <f t="shared" si="14"/>
        <v>0.028125</v>
      </c>
    </row>
    <row r="849" spans="1:12" ht="15">
      <c r="A849" s="11">
        <v>844</v>
      </c>
      <c r="B849" s="11" t="s">
        <v>132</v>
      </c>
      <c r="C849" s="11">
        <v>304</v>
      </c>
      <c r="D849" s="11" t="s">
        <v>102</v>
      </c>
      <c r="E849" s="11">
        <v>1883</v>
      </c>
      <c r="F849" s="11" t="s">
        <v>242</v>
      </c>
      <c r="G849" s="11" t="s">
        <v>109</v>
      </c>
      <c r="H849" s="11">
        <v>1</v>
      </c>
      <c r="I849" s="11">
        <v>0</v>
      </c>
      <c r="J849" s="11">
        <v>0</v>
      </c>
      <c r="K849" s="15">
        <v>6</v>
      </c>
      <c r="L849" s="11">
        <f t="shared" si="14"/>
        <v>0.025</v>
      </c>
    </row>
    <row r="850" spans="1:12" ht="15">
      <c r="A850" s="11">
        <v>845</v>
      </c>
      <c r="B850" s="11" t="s">
        <v>132</v>
      </c>
      <c r="C850" s="11">
        <v>304</v>
      </c>
      <c r="D850" s="11" t="s">
        <v>102</v>
      </c>
      <c r="E850" s="11">
        <v>1884</v>
      </c>
      <c r="F850" s="11" t="s">
        <v>242</v>
      </c>
      <c r="G850" s="11" t="s">
        <v>109</v>
      </c>
      <c r="H850" s="11">
        <v>1</v>
      </c>
      <c r="I850" s="11">
        <v>0</v>
      </c>
      <c r="J850" s="11">
        <v>0</v>
      </c>
      <c r="K850" s="15">
        <v>6</v>
      </c>
      <c r="L850" s="11">
        <f t="shared" si="14"/>
        <v>0.025</v>
      </c>
    </row>
    <row r="851" spans="1:12" ht="15">
      <c r="A851" s="11">
        <v>846</v>
      </c>
      <c r="B851" s="11" t="s">
        <v>133</v>
      </c>
      <c r="C851" s="11">
        <v>318</v>
      </c>
      <c r="D851" s="11" t="s">
        <v>102</v>
      </c>
      <c r="E851" s="11">
        <v>1885</v>
      </c>
      <c r="F851" s="11" t="s">
        <v>242</v>
      </c>
      <c r="G851" s="11" t="s">
        <v>109</v>
      </c>
      <c r="H851" s="11">
        <v>1</v>
      </c>
      <c r="I851" s="11">
        <v>0</v>
      </c>
      <c r="J851" s="11">
        <v>0</v>
      </c>
      <c r="K851" s="11">
        <v>5.5</v>
      </c>
      <c r="L851" s="11">
        <f t="shared" si="14"/>
        <v>0.022916666666666665</v>
      </c>
    </row>
    <row r="852" spans="1:12" ht="15">
      <c r="A852" s="11">
        <v>847</v>
      </c>
      <c r="B852" s="11" t="s">
        <v>133</v>
      </c>
      <c r="C852" s="11">
        <v>318</v>
      </c>
      <c r="D852" s="11" t="s">
        <v>102</v>
      </c>
      <c r="E852" s="11">
        <v>1886</v>
      </c>
      <c r="F852" s="11" t="s">
        <v>242</v>
      </c>
      <c r="G852" s="11" t="s">
        <v>109</v>
      </c>
      <c r="H852" s="11">
        <v>1</v>
      </c>
      <c r="I852" s="11">
        <v>0</v>
      </c>
      <c r="J852" s="11">
        <v>0</v>
      </c>
      <c r="K852" s="11">
        <v>5.75</v>
      </c>
      <c r="L852" s="11">
        <f t="shared" si="14"/>
        <v>0.023958333333333335</v>
      </c>
    </row>
    <row r="853" spans="1:12" ht="15">
      <c r="A853" s="11">
        <v>848</v>
      </c>
      <c r="B853" s="11" t="s">
        <v>133</v>
      </c>
      <c r="C853" s="11">
        <v>318</v>
      </c>
      <c r="D853" s="11" t="s">
        <v>102</v>
      </c>
      <c r="E853" s="11">
        <v>1887</v>
      </c>
      <c r="F853" s="11" t="s">
        <v>242</v>
      </c>
      <c r="G853" s="11" t="s">
        <v>109</v>
      </c>
      <c r="H853" s="11">
        <v>1</v>
      </c>
      <c r="I853" s="11">
        <v>0</v>
      </c>
      <c r="J853" s="11">
        <v>0</v>
      </c>
      <c r="K853" s="11">
        <v>5.25</v>
      </c>
      <c r="L853" s="11">
        <f t="shared" si="14"/>
        <v>0.021875</v>
      </c>
    </row>
    <row r="854" spans="1:12" ht="15">
      <c r="A854" s="11">
        <v>849</v>
      </c>
      <c r="B854" s="11" t="s">
        <v>134</v>
      </c>
      <c r="C854" s="11">
        <v>325</v>
      </c>
      <c r="D854" s="11" t="s">
        <v>102</v>
      </c>
      <c r="E854" s="11">
        <v>1888</v>
      </c>
      <c r="F854" s="11" t="s">
        <v>242</v>
      </c>
      <c r="G854" s="11" t="s">
        <v>109</v>
      </c>
      <c r="H854" s="11">
        <v>1</v>
      </c>
      <c r="I854" s="11">
        <v>0</v>
      </c>
      <c r="J854" s="11">
        <v>0</v>
      </c>
      <c r="K854" s="11">
        <v>5.25</v>
      </c>
      <c r="L854" s="11">
        <f t="shared" si="14"/>
        <v>0.021875</v>
      </c>
    </row>
    <row r="855" spans="1:12" ht="15">
      <c r="A855" s="11">
        <v>850</v>
      </c>
      <c r="B855" s="11" t="s">
        <v>134</v>
      </c>
      <c r="C855" s="11">
        <v>325</v>
      </c>
      <c r="D855" s="11" t="s">
        <v>102</v>
      </c>
      <c r="E855" s="11">
        <v>1889</v>
      </c>
      <c r="F855" s="11" t="s">
        <v>242</v>
      </c>
      <c r="G855" s="11" t="s">
        <v>109</v>
      </c>
      <c r="H855" s="11">
        <v>1</v>
      </c>
      <c r="I855" s="11">
        <v>0</v>
      </c>
      <c r="J855" s="11">
        <v>0</v>
      </c>
      <c r="K855" s="11">
        <v>6.25</v>
      </c>
      <c r="L855" s="11">
        <f t="shared" si="14"/>
        <v>0.026041666666666668</v>
      </c>
    </row>
    <row r="856" spans="1:12" ht="15">
      <c r="A856" s="11">
        <v>851</v>
      </c>
      <c r="B856" s="11" t="s">
        <v>134</v>
      </c>
      <c r="C856" s="11">
        <v>325</v>
      </c>
      <c r="D856" s="11" t="s">
        <v>102</v>
      </c>
      <c r="E856" s="11">
        <v>1890</v>
      </c>
      <c r="F856" s="11" t="s">
        <v>242</v>
      </c>
      <c r="G856" s="11" t="s">
        <v>109</v>
      </c>
      <c r="H856" s="11">
        <v>1</v>
      </c>
      <c r="I856" s="11">
        <v>0</v>
      </c>
      <c r="J856" s="11">
        <v>0</v>
      </c>
      <c r="K856" s="11">
        <v>6.5</v>
      </c>
      <c r="L856" s="11">
        <f t="shared" si="14"/>
        <v>0.027083333333333334</v>
      </c>
    </row>
    <row r="857" spans="1:12" ht="15">
      <c r="A857" s="11">
        <v>852</v>
      </c>
      <c r="B857" s="11" t="s">
        <v>135</v>
      </c>
      <c r="C857" s="11">
        <v>354</v>
      </c>
      <c r="D857" s="11" t="s">
        <v>102</v>
      </c>
      <c r="E857" s="11">
        <v>1891</v>
      </c>
      <c r="F857" s="11" t="s">
        <v>242</v>
      </c>
      <c r="G857" s="11" t="s">
        <v>109</v>
      </c>
      <c r="H857" s="11">
        <v>1</v>
      </c>
      <c r="I857" s="11">
        <v>0</v>
      </c>
      <c r="J857" s="11">
        <v>0</v>
      </c>
      <c r="K857" s="11">
        <v>6</v>
      </c>
      <c r="L857" s="11">
        <f t="shared" si="14"/>
        <v>0.025</v>
      </c>
    </row>
    <row r="858" spans="1:12" ht="15">
      <c r="A858" s="11">
        <v>853</v>
      </c>
      <c r="B858" s="11" t="s">
        <v>135</v>
      </c>
      <c r="C858" s="11">
        <v>354</v>
      </c>
      <c r="D858" s="11" t="s">
        <v>102</v>
      </c>
      <c r="E858" s="11">
        <v>1892</v>
      </c>
      <c r="F858" s="11" t="s">
        <v>242</v>
      </c>
      <c r="G858" s="11" t="s">
        <v>109</v>
      </c>
      <c r="H858" s="11">
        <v>1</v>
      </c>
      <c r="I858" s="11">
        <v>0</v>
      </c>
      <c r="J858" s="11">
        <v>0</v>
      </c>
      <c r="K858" s="11">
        <v>6</v>
      </c>
      <c r="L858" s="11">
        <f t="shared" si="14"/>
        <v>0.025</v>
      </c>
    </row>
    <row r="859" spans="1:12" ht="15">
      <c r="A859" s="11">
        <v>854</v>
      </c>
      <c r="B859" s="11" t="s">
        <v>135</v>
      </c>
      <c r="C859" s="11">
        <v>354</v>
      </c>
      <c r="D859" s="11" t="s">
        <v>102</v>
      </c>
      <c r="E859" s="11">
        <v>1893</v>
      </c>
      <c r="F859" s="11" t="s">
        <v>242</v>
      </c>
      <c r="G859" s="11" t="s">
        <v>109</v>
      </c>
      <c r="H859" s="11">
        <v>1</v>
      </c>
      <c r="I859" s="11">
        <v>0</v>
      </c>
      <c r="J859" s="11">
        <v>0</v>
      </c>
      <c r="K859" s="11">
        <v>6</v>
      </c>
      <c r="L859" s="11">
        <f t="shared" si="14"/>
        <v>0.025</v>
      </c>
    </row>
    <row r="860" spans="1:12" ht="15">
      <c r="A860" s="11">
        <v>855</v>
      </c>
      <c r="B860" s="11" t="s">
        <v>136</v>
      </c>
      <c r="C860" s="11">
        <v>417</v>
      </c>
      <c r="D860" s="11" t="s">
        <v>102</v>
      </c>
      <c r="E860" s="11">
        <v>1894</v>
      </c>
      <c r="F860" s="11" t="s">
        <v>242</v>
      </c>
      <c r="G860" s="11" t="s">
        <v>109</v>
      </c>
      <c r="H860" s="11">
        <v>1</v>
      </c>
      <c r="I860" s="11">
        <v>0</v>
      </c>
      <c r="J860" s="11">
        <v>0</v>
      </c>
      <c r="K860" s="11">
        <v>6</v>
      </c>
      <c r="L860" s="11">
        <f t="shared" si="14"/>
        <v>0.025</v>
      </c>
    </row>
    <row r="861" spans="1:12" ht="15">
      <c r="A861" s="11">
        <v>856</v>
      </c>
      <c r="B861" s="11" t="s">
        <v>136</v>
      </c>
      <c r="C861" s="11">
        <v>417</v>
      </c>
      <c r="D861" s="11" t="s">
        <v>102</v>
      </c>
      <c r="E861" s="11">
        <v>1895</v>
      </c>
      <c r="F861" s="11" t="s">
        <v>242</v>
      </c>
      <c r="G861" s="11" t="s">
        <v>109</v>
      </c>
      <c r="H861" s="11">
        <v>1</v>
      </c>
      <c r="I861" s="11">
        <v>0</v>
      </c>
      <c r="J861" s="11">
        <v>0</v>
      </c>
      <c r="K861" s="11">
        <v>6</v>
      </c>
      <c r="L861" s="11">
        <f t="shared" si="14"/>
        <v>0.025</v>
      </c>
    </row>
    <row r="862" spans="1:12" ht="15">
      <c r="A862" s="11">
        <v>857</v>
      </c>
      <c r="B862" s="11" t="s">
        <v>136</v>
      </c>
      <c r="C862" s="11">
        <v>417</v>
      </c>
      <c r="D862" s="11" t="s">
        <v>102</v>
      </c>
      <c r="E862" s="11">
        <v>1896</v>
      </c>
      <c r="F862" s="11" t="s">
        <v>242</v>
      </c>
      <c r="G862" s="11" t="s">
        <v>109</v>
      </c>
      <c r="H862" s="11">
        <v>1</v>
      </c>
      <c r="I862" s="11">
        <v>0</v>
      </c>
      <c r="J862" s="11">
        <v>0</v>
      </c>
      <c r="K862" s="11">
        <v>6</v>
      </c>
      <c r="L862" s="11">
        <f t="shared" si="14"/>
        <v>0.025</v>
      </c>
    </row>
    <row r="863" spans="1:12" ht="15">
      <c r="A863" s="11">
        <v>858</v>
      </c>
      <c r="B863" s="11" t="s">
        <v>136</v>
      </c>
      <c r="C863" s="11">
        <v>417</v>
      </c>
      <c r="D863" s="11" t="s">
        <v>102</v>
      </c>
      <c r="E863" s="11">
        <v>1897</v>
      </c>
      <c r="F863" s="11" t="s">
        <v>242</v>
      </c>
      <c r="G863" s="11" t="s">
        <v>109</v>
      </c>
      <c r="H863" s="11">
        <v>1</v>
      </c>
      <c r="I863" s="11">
        <v>0</v>
      </c>
      <c r="J863" s="11">
        <v>0</v>
      </c>
      <c r="K863" s="11">
        <v>6.25</v>
      </c>
      <c r="L863" s="11">
        <f t="shared" si="14"/>
        <v>0.026041666666666668</v>
      </c>
    </row>
    <row r="864" spans="1:12" ht="15">
      <c r="A864" s="11">
        <v>859</v>
      </c>
      <c r="B864" s="11" t="s">
        <v>137</v>
      </c>
      <c r="C864" s="11">
        <v>420</v>
      </c>
      <c r="D864" s="11" t="s">
        <v>102</v>
      </c>
      <c r="E864" s="11">
        <v>1898</v>
      </c>
      <c r="F864" s="11" t="s">
        <v>242</v>
      </c>
      <c r="G864" s="11" t="s">
        <v>109</v>
      </c>
      <c r="H864" s="11">
        <v>1</v>
      </c>
      <c r="I864" s="11">
        <v>0</v>
      </c>
      <c r="J864" s="11">
        <v>0</v>
      </c>
      <c r="K864" s="11">
        <v>8.25</v>
      </c>
      <c r="L864" s="11">
        <f t="shared" si="14"/>
        <v>0.034375</v>
      </c>
    </row>
    <row r="865" spans="1:12" ht="15">
      <c r="A865" s="11">
        <v>860</v>
      </c>
      <c r="B865" s="11" t="s">
        <v>138</v>
      </c>
      <c r="C865" s="11">
        <v>357</v>
      </c>
      <c r="D865" s="11" t="s">
        <v>102</v>
      </c>
      <c r="E865" s="11">
        <v>1900</v>
      </c>
      <c r="F865" s="11" t="s">
        <v>242</v>
      </c>
      <c r="G865" s="11" t="s">
        <v>109</v>
      </c>
      <c r="H865" s="11">
        <v>1</v>
      </c>
      <c r="I865" s="11">
        <v>0</v>
      </c>
      <c r="J865" s="11">
        <v>0</v>
      </c>
      <c r="K865" s="11">
        <v>10</v>
      </c>
      <c r="L865" s="11">
        <f t="shared" si="14"/>
        <v>0.041666666666666664</v>
      </c>
    </row>
    <row r="866" spans="1:12" ht="15">
      <c r="A866" s="11">
        <v>861</v>
      </c>
      <c r="B866" s="11" t="s">
        <v>139</v>
      </c>
      <c r="C866" s="11">
        <v>381</v>
      </c>
      <c r="D866" s="11" t="s">
        <v>102</v>
      </c>
      <c r="E866" s="11">
        <v>1901</v>
      </c>
      <c r="F866" s="11" t="s">
        <v>242</v>
      </c>
      <c r="G866" s="11" t="s">
        <v>109</v>
      </c>
      <c r="H866" s="11">
        <v>1</v>
      </c>
      <c r="I866" s="11">
        <v>0</v>
      </c>
      <c r="J866" s="11">
        <v>0</v>
      </c>
      <c r="K866" s="11">
        <v>10</v>
      </c>
      <c r="L866" s="11">
        <f t="shared" si="14"/>
        <v>0.041666666666666664</v>
      </c>
    </row>
    <row r="867" spans="1:12" ht="15">
      <c r="A867" s="11">
        <v>862</v>
      </c>
      <c r="B867" s="11" t="s">
        <v>101</v>
      </c>
      <c r="C867" s="11">
        <v>428</v>
      </c>
      <c r="D867" s="11" t="s">
        <v>102</v>
      </c>
      <c r="E867" s="11">
        <v>1902</v>
      </c>
      <c r="F867" s="11" t="s">
        <v>242</v>
      </c>
      <c r="G867" s="11" t="s">
        <v>109</v>
      </c>
      <c r="H867" s="11">
        <v>1</v>
      </c>
      <c r="I867" s="11">
        <v>0</v>
      </c>
      <c r="J867" s="11">
        <v>0</v>
      </c>
      <c r="K867" s="11">
        <v>10</v>
      </c>
      <c r="L867" s="11">
        <f t="shared" si="14"/>
        <v>0.041666666666666664</v>
      </c>
    </row>
    <row r="868" spans="1:12" ht="15">
      <c r="A868" s="11">
        <v>863</v>
      </c>
      <c r="B868" s="11" t="s">
        <v>110</v>
      </c>
      <c r="C868" s="11">
        <v>345</v>
      </c>
      <c r="D868" s="11" t="s">
        <v>102</v>
      </c>
      <c r="E868" s="11">
        <v>1903</v>
      </c>
      <c r="F868" s="11" t="s">
        <v>242</v>
      </c>
      <c r="G868" s="11" t="s">
        <v>109</v>
      </c>
      <c r="H868" s="11">
        <v>1</v>
      </c>
      <c r="I868" s="11">
        <v>0</v>
      </c>
      <c r="J868" s="11">
        <v>0</v>
      </c>
      <c r="K868" s="11">
        <v>10</v>
      </c>
      <c r="L868" s="11">
        <f t="shared" si="14"/>
        <v>0.041666666666666664</v>
      </c>
    </row>
    <row r="869" spans="1:12" ht="15">
      <c r="A869" s="11">
        <v>864</v>
      </c>
      <c r="B869" s="11" t="s">
        <v>110</v>
      </c>
      <c r="C869" s="11">
        <v>345</v>
      </c>
      <c r="D869" s="11" t="s">
        <v>102</v>
      </c>
      <c r="E869" s="11">
        <v>1904</v>
      </c>
      <c r="F869" s="11" t="s">
        <v>242</v>
      </c>
      <c r="G869" s="11" t="s">
        <v>109</v>
      </c>
      <c r="H869" s="11">
        <v>1</v>
      </c>
      <c r="I869" s="11">
        <v>0</v>
      </c>
      <c r="J869" s="11">
        <v>0</v>
      </c>
      <c r="K869" s="11">
        <v>10</v>
      </c>
      <c r="L869" s="11">
        <f t="shared" si="14"/>
        <v>0.041666666666666664</v>
      </c>
    </row>
    <row r="870" spans="1:12" ht="15">
      <c r="A870" s="11">
        <v>865</v>
      </c>
      <c r="B870" s="11" t="s">
        <v>110</v>
      </c>
      <c r="C870" s="11">
        <v>345</v>
      </c>
      <c r="D870" s="11" t="s">
        <v>102</v>
      </c>
      <c r="E870" s="11">
        <v>1905</v>
      </c>
      <c r="F870" s="11" t="s">
        <v>242</v>
      </c>
      <c r="G870" s="11" t="s">
        <v>109</v>
      </c>
      <c r="H870" s="11">
        <v>1</v>
      </c>
      <c r="I870" s="11">
        <v>0</v>
      </c>
      <c r="J870" s="11">
        <v>0</v>
      </c>
      <c r="K870" s="11">
        <v>10</v>
      </c>
      <c r="L870" s="11">
        <f t="shared" si="14"/>
        <v>0.041666666666666664</v>
      </c>
    </row>
    <row r="871" spans="1:12" ht="15">
      <c r="A871" s="11">
        <v>866</v>
      </c>
      <c r="B871" s="11" t="s">
        <v>111</v>
      </c>
      <c r="C871" s="11">
        <v>280</v>
      </c>
      <c r="D871" s="11" t="s">
        <v>102</v>
      </c>
      <c r="E871" s="11">
        <v>1906</v>
      </c>
      <c r="F871" s="11" t="s">
        <v>242</v>
      </c>
      <c r="G871" s="11" t="s">
        <v>109</v>
      </c>
      <c r="H871" s="11">
        <v>1</v>
      </c>
      <c r="I871" s="11">
        <v>0</v>
      </c>
      <c r="J871" s="11">
        <v>0</v>
      </c>
      <c r="K871" s="11">
        <v>10</v>
      </c>
      <c r="L871" s="11">
        <f t="shared" si="14"/>
        <v>0.041666666666666664</v>
      </c>
    </row>
    <row r="872" spans="1:12" ht="15">
      <c r="A872" s="11">
        <v>867</v>
      </c>
      <c r="B872" s="11" t="s">
        <v>111</v>
      </c>
      <c r="C872" s="11">
        <v>280</v>
      </c>
      <c r="D872" s="11" t="s">
        <v>102</v>
      </c>
      <c r="E872" s="11">
        <v>1907</v>
      </c>
      <c r="F872" s="11" t="s">
        <v>242</v>
      </c>
      <c r="G872" s="11" t="s">
        <v>109</v>
      </c>
      <c r="H872" s="11">
        <v>1</v>
      </c>
      <c r="I872" s="11">
        <v>0</v>
      </c>
      <c r="J872" s="11">
        <v>0</v>
      </c>
      <c r="K872" s="11">
        <v>10</v>
      </c>
      <c r="L872" s="11">
        <f t="shared" si="14"/>
        <v>0.041666666666666664</v>
      </c>
    </row>
    <row r="873" spans="1:12" ht="15">
      <c r="A873" s="11">
        <v>868</v>
      </c>
      <c r="B873" s="11" t="s">
        <v>111</v>
      </c>
      <c r="C873" s="11">
        <v>280</v>
      </c>
      <c r="D873" s="11" t="s">
        <v>102</v>
      </c>
      <c r="E873" s="11">
        <v>1908</v>
      </c>
      <c r="F873" s="11" t="s">
        <v>242</v>
      </c>
      <c r="G873" s="11" t="s">
        <v>109</v>
      </c>
      <c r="H873" s="11">
        <v>1</v>
      </c>
      <c r="I873" s="11">
        <v>0</v>
      </c>
      <c r="J873" s="11">
        <v>0</v>
      </c>
      <c r="K873" s="11">
        <v>10</v>
      </c>
      <c r="L873" s="11">
        <f t="shared" si="14"/>
        <v>0.041666666666666664</v>
      </c>
    </row>
    <row r="874" spans="1:12" ht="15">
      <c r="A874" s="11">
        <v>869</v>
      </c>
      <c r="B874" s="11" t="s">
        <v>112</v>
      </c>
      <c r="C874" s="11">
        <v>283</v>
      </c>
      <c r="D874" s="11" t="s">
        <v>102</v>
      </c>
      <c r="E874" s="11">
        <v>1909</v>
      </c>
      <c r="F874" s="11" t="s">
        <v>242</v>
      </c>
      <c r="G874" s="11" t="s">
        <v>109</v>
      </c>
      <c r="H874" s="11">
        <v>1</v>
      </c>
      <c r="I874" s="11">
        <v>0</v>
      </c>
      <c r="J874" s="11">
        <v>0</v>
      </c>
      <c r="K874" s="11">
        <v>10</v>
      </c>
      <c r="L874" s="11">
        <f t="shared" si="14"/>
        <v>0.041666666666666664</v>
      </c>
    </row>
    <row r="875" spans="1:12" ht="15">
      <c r="A875" s="11">
        <v>870</v>
      </c>
      <c r="B875" s="11" t="s">
        <v>113</v>
      </c>
      <c r="C875" s="11">
        <v>300</v>
      </c>
      <c r="D875" s="11" t="s">
        <v>102</v>
      </c>
      <c r="E875" s="11">
        <v>1910</v>
      </c>
      <c r="F875" s="11" t="s">
        <v>242</v>
      </c>
      <c r="G875" s="11" t="s">
        <v>109</v>
      </c>
      <c r="H875" s="11">
        <v>1</v>
      </c>
      <c r="I875" s="11">
        <v>0</v>
      </c>
      <c r="J875" s="11">
        <v>0</v>
      </c>
      <c r="K875" s="11">
        <v>10.5</v>
      </c>
      <c r="L875" s="11">
        <f t="shared" si="14"/>
        <v>0.04375</v>
      </c>
    </row>
    <row r="876" spans="1:12" ht="15">
      <c r="A876" s="11">
        <v>871</v>
      </c>
      <c r="B876" s="11" t="s">
        <v>114</v>
      </c>
      <c r="C876" s="11">
        <v>309</v>
      </c>
      <c r="D876" s="11" t="s">
        <v>102</v>
      </c>
      <c r="E876" s="11">
        <v>1911</v>
      </c>
      <c r="F876" s="11" t="s">
        <v>242</v>
      </c>
      <c r="G876" s="11" t="s">
        <v>109</v>
      </c>
      <c r="H876" s="11">
        <v>1</v>
      </c>
      <c r="I876" s="11">
        <v>0</v>
      </c>
      <c r="J876" s="11">
        <v>0</v>
      </c>
      <c r="K876" s="11">
        <v>10.5</v>
      </c>
      <c r="L876" s="11">
        <f t="shared" si="14"/>
        <v>0.04375</v>
      </c>
    </row>
    <row r="877" spans="1:12" ht="15">
      <c r="A877" s="11">
        <v>872</v>
      </c>
      <c r="B877" s="11" t="s">
        <v>115</v>
      </c>
      <c r="C877" s="11">
        <v>340</v>
      </c>
      <c r="D877" s="11" t="s">
        <v>102</v>
      </c>
      <c r="E877" s="11">
        <v>1913</v>
      </c>
      <c r="F877" s="11" t="s">
        <v>242</v>
      </c>
      <c r="G877" s="11" t="s">
        <v>109</v>
      </c>
      <c r="H877" s="11">
        <v>1</v>
      </c>
      <c r="I877" s="11">
        <v>0</v>
      </c>
      <c r="J877" s="11">
        <v>0</v>
      </c>
      <c r="K877" s="11">
        <v>10.5</v>
      </c>
      <c r="L877" s="11">
        <f t="shared" si="14"/>
        <v>0.04375</v>
      </c>
    </row>
    <row r="878" spans="1:12" ht="15">
      <c r="A878" s="11">
        <v>873</v>
      </c>
      <c r="B878" s="11" t="s">
        <v>101</v>
      </c>
      <c r="C878" s="11">
        <v>428</v>
      </c>
      <c r="D878" s="11" t="s">
        <v>102</v>
      </c>
      <c r="E878" s="11">
        <v>1901</v>
      </c>
      <c r="F878" s="11" t="s">
        <v>243</v>
      </c>
      <c r="G878" s="11" t="s">
        <v>51</v>
      </c>
      <c r="H878" s="11">
        <v>1</v>
      </c>
      <c r="I878" s="11">
        <v>0</v>
      </c>
      <c r="J878" s="11">
        <v>15</v>
      </c>
      <c r="K878" s="11">
        <v>0</v>
      </c>
      <c r="L878" s="11">
        <f t="shared" si="14"/>
        <v>0.75</v>
      </c>
    </row>
    <row r="879" spans="1:12" ht="15">
      <c r="A879" s="11">
        <v>874</v>
      </c>
      <c r="B879" s="11" t="s">
        <v>101</v>
      </c>
      <c r="C879" s="11">
        <v>428</v>
      </c>
      <c r="D879" s="11" t="s">
        <v>102</v>
      </c>
      <c r="E879" s="11">
        <v>1902</v>
      </c>
      <c r="F879" s="11" t="s">
        <v>243</v>
      </c>
      <c r="G879" s="11" t="s">
        <v>51</v>
      </c>
      <c r="H879" s="11">
        <v>1</v>
      </c>
      <c r="I879" s="11">
        <v>0</v>
      </c>
      <c r="J879" s="11">
        <v>13</v>
      </c>
      <c r="K879" s="11">
        <v>0</v>
      </c>
      <c r="L879" s="11">
        <f t="shared" si="14"/>
        <v>0.65</v>
      </c>
    </row>
    <row r="880" spans="1:12" ht="15">
      <c r="A880" s="11">
        <v>875</v>
      </c>
      <c r="B880" s="11" t="s">
        <v>110</v>
      </c>
      <c r="C880" s="11">
        <v>345</v>
      </c>
      <c r="D880" s="11" t="s">
        <v>102</v>
      </c>
      <c r="E880" s="11">
        <v>1903</v>
      </c>
      <c r="F880" s="11" t="s">
        <v>243</v>
      </c>
      <c r="G880" s="11" t="s">
        <v>51</v>
      </c>
      <c r="H880" s="11">
        <v>1</v>
      </c>
      <c r="I880" s="11">
        <v>0</v>
      </c>
      <c r="J880" s="11">
        <v>13</v>
      </c>
      <c r="K880" s="11">
        <v>0</v>
      </c>
      <c r="L880" s="11">
        <f t="shared" si="14"/>
        <v>0.65</v>
      </c>
    </row>
    <row r="881" spans="1:12" ht="15">
      <c r="A881" s="11">
        <v>876</v>
      </c>
      <c r="B881" s="11" t="s">
        <v>110</v>
      </c>
      <c r="C881" s="11">
        <v>345</v>
      </c>
      <c r="D881" s="11" t="s">
        <v>102</v>
      </c>
      <c r="E881" s="11">
        <v>1904</v>
      </c>
      <c r="F881" s="11" t="s">
        <v>243</v>
      </c>
      <c r="G881" s="11" t="s">
        <v>51</v>
      </c>
      <c r="H881" s="11">
        <v>1</v>
      </c>
      <c r="I881" s="11">
        <v>0</v>
      </c>
      <c r="J881" s="11">
        <v>11</v>
      </c>
      <c r="K881" s="11">
        <v>6</v>
      </c>
      <c r="L881" s="11">
        <f t="shared" si="14"/>
        <v>0.5750000000000001</v>
      </c>
    </row>
    <row r="882" spans="1:12" ht="15">
      <c r="A882" s="11">
        <v>877</v>
      </c>
      <c r="B882" s="11" t="s">
        <v>110</v>
      </c>
      <c r="C882" s="11">
        <v>345</v>
      </c>
      <c r="D882" s="11" t="s">
        <v>102</v>
      </c>
      <c r="E882" s="11">
        <v>1905</v>
      </c>
      <c r="F882" s="11" t="s">
        <v>243</v>
      </c>
      <c r="G882" s="11" t="s">
        <v>51</v>
      </c>
      <c r="H882" s="11">
        <v>1</v>
      </c>
      <c r="I882" s="11">
        <v>0</v>
      </c>
      <c r="J882" s="11">
        <v>9</v>
      </c>
      <c r="K882" s="11">
        <v>0</v>
      </c>
      <c r="L882" s="11">
        <f t="shared" si="14"/>
        <v>0.45</v>
      </c>
    </row>
    <row r="883" spans="1:12" ht="15">
      <c r="A883" s="11">
        <v>878</v>
      </c>
      <c r="B883" s="11" t="s">
        <v>111</v>
      </c>
      <c r="C883" s="11">
        <v>280</v>
      </c>
      <c r="D883" s="11" t="s">
        <v>102</v>
      </c>
      <c r="E883" s="11">
        <v>1906</v>
      </c>
      <c r="F883" s="11" t="s">
        <v>243</v>
      </c>
      <c r="G883" s="11" t="s">
        <v>51</v>
      </c>
      <c r="H883" s="11">
        <v>1</v>
      </c>
      <c r="I883" s="11">
        <v>0</v>
      </c>
      <c r="J883" s="11">
        <v>9</v>
      </c>
      <c r="K883" s="11">
        <v>0</v>
      </c>
      <c r="L883" s="11">
        <f t="shared" si="14"/>
        <v>0.45</v>
      </c>
    </row>
    <row r="884" spans="1:12" ht="15">
      <c r="A884" s="11">
        <v>879</v>
      </c>
      <c r="B884" s="11" t="s">
        <v>111</v>
      </c>
      <c r="C884" s="11">
        <v>280</v>
      </c>
      <c r="D884" s="11" t="s">
        <v>102</v>
      </c>
      <c r="E884" s="11">
        <v>1907</v>
      </c>
      <c r="F884" s="11" t="s">
        <v>243</v>
      </c>
      <c r="G884" s="11" t="s">
        <v>51</v>
      </c>
      <c r="H884" s="11">
        <v>1</v>
      </c>
      <c r="I884" s="11">
        <v>0</v>
      </c>
      <c r="J884" s="11">
        <v>9</v>
      </c>
      <c r="K884" s="11">
        <v>0</v>
      </c>
      <c r="L884" s="11">
        <f t="shared" si="14"/>
        <v>0.45</v>
      </c>
    </row>
    <row r="885" spans="1:12" ht="15">
      <c r="A885" s="11">
        <v>880</v>
      </c>
      <c r="B885" s="11" t="s">
        <v>111</v>
      </c>
      <c r="C885" s="11">
        <v>280</v>
      </c>
      <c r="D885" s="11" t="s">
        <v>102</v>
      </c>
      <c r="E885" s="11">
        <v>1908</v>
      </c>
      <c r="F885" s="11" t="s">
        <v>243</v>
      </c>
      <c r="G885" s="11" t="s">
        <v>51</v>
      </c>
      <c r="H885" s="11">
        <v>1</v>
      </c>
      <c r="I885" s="11">
        <v>0</v>
      </c>
      <c r="J885" s="11">
        <v>9</v>
      </c>
      <c r="K885" s="11">
        <v>0</v>
      </c>
      <c r="L885" s="11">
        <f t="shared" si="14"/>
        <v>0.45</v>
      </c>
    </row>
    <row r="886" spans="1:12" ht="15">
      <c r="A886" s="11">
        <v>881</v>
      </c>
      <c r="B886" s="11" t="s">
        <v>112</v>
      </c>
      <c r="C886" s="11">
        <v>283</v>
      </c>
      <c r="D886" s="11" t="s">
        <v>102</v>
      </c>
      <c r="E886" s="11">
        <v>1909</v>
      </c>
      <c r="F886" s="11" t="s">
        <v>243</v>
      </c>
      <c r="G886" s="11" t="s">
        <v>51</v>
      </c>
      <c r="H886" s="11">
        <v>1</v>
      </c>
      <c r="I886" s="11">
        <v>0</v>
      </c>
      <c r="J886" s="11">
        <v>9</v>
      </c>
      <c r="K886" s="11">
        <v>0</v>
      </c>
      <c r="L886" s="11">
        <f t="shared" si="14"/>
        <v>0.45</v>
      </c>
    </row>
    <row r="887" spans="1:12" ht="15">
      <c r="A887" s="11">
        <v>882</v>
      </c>
      <c r="B887" s="11" t="s">
        <v>113</v>
      </c>
      <c r="C887" s="11">
        <v>300</v>
      </c>
      <c r="D887" s="11" t="s">
        <v>102</v>
      </c>
      <c r="E887" s="11">
        <v>1910</v>
      </c>
      <c r="F887" s="11" t="s">
        <v>243</v>
      </c>
      <c r="G887" s="11" t="s">
        <v>51</v>
      </c>
      <c r="H887" s="11">
        <v>1</v>
      </c>
      <c r="I887" s="11">
        <v>0</v>
      </c>
      <c r="J887" s="11">
        <v>9</v>
      </c>
      <c r="K887" s="11">
        <v>0</v>
      </c>
      <c r="L887" s="11">
        <f t="shared" si="14"/>
        <v>0.45</v>
      </c>
    </row>
    <row r="888" spans="1:12" ht="15">
      <c r="A888" s="11">
        <v>883</v>
      </c>
      <c r="B888" s="11" t="s">
        <v>114</v>
      </c>
      <c r="C888" s="11">
        <v>309</v>
      </c>
      <c r="D888" s="11" t="s">
        <v>102</v>
      </c>
      <c r="E888" s="11">
        <v>1911</v>
      </c>
      <c r="F888" s="11" t="s">
        <v>243</v>
      </c>
      <c r="G888" s="11" t="s">
        <v>51</v>
      </c>
      <c r="H888" s="11">
        <v>1</v>
      </c>
      <c r="I888" s="11">
        <v>0</v>
      </c>
      <c r="J888" s="11">
        <v>9</v>
      </c>
      <c r="K888" s="11">
        <v>0</v>
      </c>
      <c r="L888" s="11">
        <f t="shared" si="14"/>
        <v>0.45</v>
      </c>
    </row>
    <row r="889" spans="1:12" ht="15">
      <c r="A889" s="11">
        <v>884</v>
      </c>
      <c r="B889" s="11" t="s">
        <v>115</v>
      </c>
      <c r="C889" s="11">
        <v>340</v>
      </c>
      <c r="D889" s="11" t="s">
        <v>102</v>
      </c>
      <c r="E889" s="11">
        <v>1913</v>
      </c>
      <c r="F889" s="11" t="s">
        <v>243</v>
      </c>
      <c r="G889" s="11" t="s">
        <v>51</v>
      </c>
      <c r="H889" s="11">
        <v>1</v>
      </c>
      <c r="I889" s="11">
        <v>0</v>
      </c>
      <c r="J889" s="11">
        <v>0</v>
      </c>
      <c r="K889" s="11">
        <v>9</v>
      </c>
      <c r="L889" s="11">
        <f t="shared" si="14"/>
        <v>0.0375</v>
      </c>
    </row>
    <row r="890" spans="1:12" ht="15">
      <c r="A890" s="11">
        <v>885</v>
      </c>
      <c r="B890" s="11" t="s">
        <v>118</v>
      </c>
      <c r="C890" s="11">
        <v>469</v>
      </c>
      <c r="D890" s="11" t="s">
        <v>102</v>
      </c>
      <c r="E890" s="11">
        <v>1861</v>
      </c>
      <c r="F890" s="11" t="s">
        <v>244</v>
      </c>
      <c r="G890" s="11" t="s">
        <v>120</v>
      </c>
      <c r="H890" s="11">
        <v>1</v>
      </c>
      <c r="I890" s="11">
        <v>0</v>
      </c>
      <c r="J890" s="11">
        <v>15</v>
      </c>
      <c r="K890" s="11">
        <v>0</v>
      </c>
      <c r="L890" s="11">
        <f t="shared" si="14"/>
        <v>0.75</v>
      </c>
    </row>
    <row r="891" spans="1:12" ht="15">
      <c r="A891" s="11">
        <v>886</v>
      </c>
      <c r="B891" s="11" t="s">
        <v>118</v>
      </c>
      <c r="C891" s="11">
        <v>469</v>
      </c>
      <c r="D891" s="11" t="s">
        <v>102</v>
      </c>
      <c r="E891" s="11">
        <v>1862</v>
      </c>
      <c r="F891" s="11" t="s">
        <v>244</v>
      </c>
      <c r="G891" s="11" t="s">
        <v>120</v>
      </c>
      <c r="H891" s="11">
        <v>1</v>
      </c>
      <c r="I891" s="11">
        <v>0</v>
      </c>
      <c r="J891" s="11">
        <v>15</v>
      </c>
      <c r="K891" s="11">
        <v>0</v>
      </c>
      <c r="L891" s="11">
        <f t="shared" si="14"/>
        <v>0.75</v>
      </c>
    </row>
    <row r="892" spans="1:12" ht="15">
      <c r="A892" s="11">
        <v>887</v>
      </c>
      <c r="B892" s="11" t="s">
        <v>118</v>
      </c>
      <c r="C892" s="11">
        <v>469</v>
      </c>
      <c r="D892" s="11" t="s">
        <v>102</v>
      </c>
      <c r="E892" s="11">
        <v>1863</v>
      </c>
      <c r="F892" s="11" t="s">
        <v>244</v>
      </c>
      <c r="G892" s="11" t="s">
        <v>120</v>
      </c>
      <c r="H892" s="11">
        <v>1</v>
      </c>
      <c r="I892" s="11">
        <v>0</v>
      </c>
      <c r="J892" s="11">
        <v>15</v>
      </c>
      <c r="K892" s="11">
        <v>8</v>
      </c>
      <c r="L892" s="11">
        <f t="shared" si="14"/>
        <v>0.7833333333333333</v>
      </c>
    </row>
    <row r="893" spans="1:12" ht="15">
      <c r="A893" s="11">
        <v>888</v>
      </c>
      <c r="B893" s="11" t="s">
        <v>122</v>
      </c>
      <c r="C893" s="11">
        <v>274</v>
      </c>
      <c r="D893" s="11" t="s">
        <v>102</v>
      </c>
      <c r="E893" s="11">
        <v>1866</v>
      </c>
      <c r="F893" s="11" t="s">
        <v>244</v>
      </c>
      <c r="G893" s="11" t="s">
        <v>120</v>
      </c>
      <c r="H893" s="11">
        <v>1</v>
      </c>
      <c r="I893" s="11">
        <v>0</v>
      </c>
      <c r="J893" s="11">
        <v>13</v>
      </c>
      <c r="K893" s="11">
        <v>0</v>
      </c>
      <c r="L893" s="11">
        <f t="shared" si="14"/>
        <v>0.65</v>
      </c>
    </row>
    <row r="894" spans="1:12" ht="15">
      <c r="A894" s="11">
        <v>889</v>
      </c>
      <c r="B894" s="11" t="s">
        <v>122</v>
      </c>
      <c r="C894" s="11">
        <v>274</v>
      </c>
      <c r="D894" s="11" t="s">
        <v>102</v>
      </c>
      <c r="E894" s="11">
        <v>1867</v>
      </c>
      <c r="F894" s="11" t="s">
        <v>244</v>
      </c>
      <c r="G894" s="11" t="s">
        <v>120</v>
      </c>
      <c r="H894" s="11">
        <v>1</v>
      </c>
      <c r="I894" s="11">
        <v>0</v>
      </c>
      <c r="J894" s="11">
        <v>9</v>
      </c>
      <c r="K894" s="11">
        <v>0</v>
      </c>
      <c r="L894" s="11">
        <f t="shared" si="14"/>
        <v>0.45</v>
      </c>
    </row>
    <row r="895" spans="1:12" ht="15">
      <c r="A895" s="11">
        <v>890</v>
      </c>
      <c r="B895" s="11" t="s">
        <v>118</v>
      </c>
      <c r="C895" s="11">
        <v>469</v>
      </c>
      <c r="D895" s="11" t="s">
        <v>102</v>
      </c>
      <c r="E895" s="11">
        <v>1861</v>
      </c>
      <c r="F895" s="11" t="s">
        <v>245</v>
      </c>
      <c r="G895" s="11" t="s">
        <v>120</v>
      </c>
      <c r="H895" s="11">
        <v>1</v>
      </c>
      <c r="I895" s="11">
        <v>0</v>
      </c>
      <c r="J895" s="11">
        <v>10</v>
      </c>
      <c r="K895" s="11">
        <v>6</v>
      </c>
      <c r="L895" s="11">
        <f t="shared" si="14"/>
        <v>0.525</v>
      </c>
    </row>
    <row r="896" spans="1:12" ht="15">
      <c r="A896" s="11">
        <v>891</v>
      </c>
      <c r="B896" s="11" t="s">
        <v>118</v>
      </c>
      <c r="C896" s="11">
        <v>469</v>
      </c>
      <c r="D896" s="11" t="s">
        <v>102</v>
      </c>
      <c r="E896" s="11">
        <v>1862</v>
      </c>
      <c r="F896" s="11" t="s">
        <v>245</v>
      </c>
      <c r="G896" s="11" t="s">
        <v>120</v>
      </c>
      <c r="H896" s="11">
        <v>1</v>
      </c>
      <c r="I896" s="11">
        <v>0</v>
      </c>
      <c r="J896" s="11">
        <v>8</v>
      </c>
      <c r="K896" s="11">
        <v>0</v>
      </c>
      <c r="L896" s="11">
        <f t="shared" si="14"/>
        <v>0.4</v>
      </c>
    </row>
    <row r="897" spans="1:12" ht="15">
      <c r="A897" s="11">
        <v>892</v>
      </c>
      <c r="B897" s="11" t="s">
        <v>118</v>
      </c>
      <c r="C897" s="11">
        <v>469</v>
      </c>
      <c r="D897" s="11" t="s">
        <v>102</v>
      </c>
      <c r="E897" s="11">
        <v>1863</v>
      </c>
      <c r="F897" s="11" t="s">
        <v>245</v>
      </c>
      <c r="G897" s="11" t="s">
        <v>120</v>
      </c>
      <c r="H897" s="11">
        <v>1</v>
      </c>
      <c r="I897" s="11">
        <v>0</v>
      </c>
      <c r="J897" s="11">
        <v>8</v>
      </c>
      <c r="K897" s="11">
        <v>0</v>
      </c>
      <c r="L897" s="11">
        <f t="shared" si="14"/>
        <v>0.4</v>
      </c>
    </row>
    <row r="898" spans="1:12" ht="15">
      <c r="A898" s="11">
        <v>893</v>
      </c>
      <c r="B898" s="11" t="s">
        <v>122</v>
      </c>
      <c r="C898" s="11">
        <v>274</v>
      </c>
      <c r="D898" s="11" t="s">
        <v>102</v>
      </c>
      <c r="E898" s="11">
        <v>1866</v>
      </c>
      <c r="F898" s="11" t="s">
        <v>245</v>
      </c>
      <c r="G898" s="11" t="s">
        <v>120</v>
      </c>
      <c r="H898" s="11">
        <v>1</v>
      </c>
      <c r="I898" s="11">
        <v>0</v>
      </c>
      <c r="J898" s="11">
        <v>8</v>
      </c>
      <c r="K898" s="11">
        <v>0</v>
      </c>
      <c r="L898" s="11">
        <f t="shared" si="14"/>
        <v>0.4</v>
      </c>
    </row>
    <row r="899" spans="1:12" ht="15">
      <c r="A899" s="11">
        <v>894</v>
      </c>
      <c r="B899" s="11" t="s">
        <v>122</v>
      </c>
      <c r="C899" s="11">
        <v>274</v>
      </c>
      <c r="D899" s="11" t="s">
        <v>102</v>
      </c>
      <c r="E899" s="11">
        <v>1867</v>
      </c>
      <c r="F899" s="11" t="s">
        <v>245</v>
      </c>
      <c r="G899" s="11" t="s">
        <v>120</v>
      </c>
      <c r="H899" s="11">
        <v>1</v>
      </c>
      <c r="I899" s="11">
        <v>0</v>
      </c>
      <c r="J899" s="11">
        <v>5</v>
      </c>
      <c r="K899" s="11">
        <v>0</v>
      </c>
      <c r="L899" s="11">
        <f t="shared" si="14"/>
        <v>0.25</v>
      </c>
    </row>
    <row r="900" spans="1:12" ht="15">
      <c r="A900" s="11">
        <v>895</v>
      </c>
      <c r="B900" s="11" t="s">
        <v>101</v>
      </c>
      <c r="C900" s="11">
        <v>429</v>
      </c>
      <c r="D900" s="11" t="s">
        <v>102</v>
      </c>
      <c r="E900" s="11">
        <v>1900</v>
      </c>
      <c r="F900" s="11" t="s">
        <v>246</v>
      </c>
      <c r="G900" s="11" t="s">
        <v>40</v>
      </c>
      <c r="H900" s="11">
        <v>1</v>
      </c>
      <c r="I900" s="11">
        <v>0</v>
      </c>
      <c r="J900" s="11">
        <v>0</v>
      </c>
      <c r="K900" s="11">
        <v>6</v>
      </c>
      <c r="L900" s="11">
        <f t="shared" si="14"/>
        <v>0.025</v>
      </c>
    </row>
    <row r="901" spans="1:12" ht="15">
      <c r="A901" s="11">
        <v>896</v>
      </c>
      <c r="B901" s="11" t="s">
        <v>101</v>
      </c>
      <c r="C901" s="11">
        <v>429</v>
      </c>
      <c r="D901" s="11" t="s">
        <v>102</v>
      </c>
      <c r="E901" s="11">
        <v>1901</v>
      </c>
      <c r="F901" s="11" t="s">
        <v>246</v>
      </c>
      <c r="G901" s="11" t="s">
        <v>40</v>
      </c>
      <c r="H901" s="11">
        <v>1</v>
      </c>
      <c r="I901" s="11">
        <v>0</v>
      </c>
      <c r="J901" s="11">
        <v>0</v>
      </c>
      <c r="K901" s="11">
        <v>8</v>
      </c>
      <c r="L901" s="11">
        <f t="shared" si="14"/>
        <v>0.03333333333333333</v>
      </c>
    </row>
    <row r="902" spans="1:12" ht="15">
      <c r="A902" s="11">
        <v>897</v>
      </c>
      <c r="B902" s="11" t="s">
        <v>101</v>
      </c>
      <c r="C902" s="11">
        <v>429</v>
      </c>
      <c r="D902" s="11" t="s">
        <v>102</v>
      </c>
      <c r="E902" s="11">
        <v>1902</v>
      </c>
      <c r="F902" s="11" t="s">
        <v>246</v>
      </c>
      <c r="G902" s="11" t="s">
        <v>40</v>
      </c>
      <c r="H902" s="11">
        <v>1</v>
      </c>
      <c r="I902" s="11">
        <v>0</v>
      </c>
      <c r="J902" s="11">
        <v>0</v>
      </c>
      <c r="K902" s="11">
        <v>8</v>
      </c>
      <c r="L902" s="11">
        <f aca="true" t="shared" si="15" ref="L902:L965">(I902+J902/20+K902/240)/H902</f>
        <v>0.03333333333333333</v>
      </c>
    </row>
    <row r="903" spans="1:12" ht="15">
      <c r="A903" s="11">
        <v>898</v>
      </c>
      <c r="B903" s="11" t="s">
        <v>110</v>
      </c>
      <c r="C903" s="11">
        <v>346</v>
      </c>
      <c r="D903" s="11" t="s">
        <v>102</v>
      </c>
      <c r="E903" s="11">
        <v>1903</v>
      </c>
      <c r="F903" s="11" t="s">
        <v>246</v>
      </c>
      <c r="G903" s="11" t="s">
        <v>40</v>
      </c>
      <c r="H903" s="11">
        <v>1</v>
      </c>
      <c r="I903" s="11">
        <v>0</v>
      </c>
      <c r="J903" s="11">
        <v>0</v>
      </c>
      <c r="K903" s="11">
        <v>8</v>
      </c>
      <c r="L903" s="11">
        <f t="shared" si="15"/>
        <v>0.03333333333333333</v>
      </c>
    </row>
    <row r="904" spans="1:12" ht="15">
      <c r="A904" s="11">
        <v>899</v>
      </c>
      <c r="B904" s="11" t="s">
        <v>110</v>
      </c>
      <c r="C904" s="11">
        <v>346</v>
      </c>
      <c r="D904" s="11" t="s">
        <v>102</v>
      </c>
      <c r="E904" s="11">
        <v>1904</v>
      </c>
      <c r="F904" s="11" t="s">
        <v>246</v>
      </c>
      <c r="G904" s="11" t="s">
        <v>40</v>
      </c>
      <c r="H904" s="11">
        <v>1</v>
      </c>
      <c r="I904" s="11">
        <v>0</v>
      </c>
      <c r="J904" s="11">
        <v>0</v>
      </c>
      <c r="K904" s="11">
        <v>8</v>
      </c>
      <c r="L904" s="11">
        <f t="shared" si="15"/>
        <v>0.03333333333333333</v>
      </c>
    </row>
    <row r="905" spans="1:12" ht="15">
      <c r="A905" s="11">
        <v>900</v>
      </c>
      <c r="B905" s="11" t="s">
        <v>110</v>
      </c>
      <c r="C905" s="11">
        <v>346</v>
      </c>
      <c r="D905" s="11" t="s">
        <v>102</v>
      </c>
      <c r="E905" s="11">
        <v>1905</v>
      </c>
      <c r="F905" s="11" t="s">
        <v>246</v>
      </c>
      <c r="G905" s="11" t="s">
        <v>40</v>
      </c>
      <c r="H905" s="11">
        <v>1</v>
      </c>
      <c r="I905" s="11">
        <v>0</v>
      </c>
      <c r="J905" s="11">
        <v>0</v>
      </c>
      <c r="K905" s="11">
        <v>8</v>
      </c>
      <c r="L905" s="11">
        <f t="shared" si="15"/>
        <v>0.03333333333333333</v>
      </c>
    </row>
    <row r="906" spans="1:12" ht="15">
      <c r="A906" s="11">
        <v>901</v>
      </c>
      <c r="B906" s="11" t="s">
        <v>111</v>
      </c>
      <c r="C906" s="11">
        <v>281</v>
      </c>
      <c r="D906" s="11" t="s">
        <v>102</v>
      </c>
      <c r="E906" s="11">
        <v>1906</v>
      </c>
      <c r="F906" s="11" t="s">
        <v>246</v>
      </c>
      <c r="G906" s="11" t="s">
        <v>40</v>
      </c>
      <c r="H906" s="11">
        <v>1</v>
      </c>
      <c r="I906" s="11">
        <v>0</v>
      </c>
      <c r="J906" s="11">
        <v>0</v>
      </c>
      <c r="K906" s="11">
        <v>8</v>
      </c>
      <c r="L906" s="11">
        <f t="shared" si="15"/>
        <v>0.03333333333333333</v>
      </c>
    </row>
    <row r="907" spans="1:12" ht="15">
      <c r="A907" s="11">
        <v>902</v>
      </c>
      <c r="B907" s="11" t="s">
        <v>111</v>
      </c>
      <c r="C907" s="11">
        <v>281</v>
      </c>
      <c r="D907" s="11" t="s">
        <v>102</v>
      </c>
      <c r="E907" s="11">
        <v>1907</v>
      </c>
      <c r="F907" s="11" t="s">
        <v>246</v>
      </c>
      <c r="G907" s="11" t="s">
        <v>40</v>
      </c>
      <c r="H907" s="11">
        <v>1</v>
      </c>
      <c r="I907" s="11">
        <v>0</v>
      </c>
      <c r="J907" s="11">
        <v>0</v>
      </c>
      <c r="K907" s="11">
        <v>8</v>
      </c>
      <c r="L907" s="11">
        <f t="shared" si="15"/>
        <v>0.03333333333333333</v>
      </c>
    </row>
    <row r="908" spans="1:12" ht="15">
      <c r="A908" s="11">
        <v>903</v>
      </c>
      <c r="B908" s="11" t="s">
        <v>111</v>
      </c>
      <c r="C908" s="11">
        <v>281</v>
      </c>
      <c r="D908" s="11" t="s">
        <v>102</v>
      </c>
      <c r="E908" s="11">
        <v>1908</v>
      </c>
      <c r="F908" s="11" t="s">
        <v>246</v>
      </c>
      <c r="G908" s="11" t="s">
        <v>40</v>
      </c>
      <c r="H908" s="11">
        <v>1</v>
      </c>
      <c r="I908" s="11">
        <v>0</v>
      </c>
      <c r="J908" s="11">
        <v>0</v>
      </c>
      <c r="K908" s="11">
        <v>8</v>
      </c>
      <c r="L908" s="11">
        <f t="shared" si="15"/>
        <v>0.03333333333333333</v>
      </c>
    </row>
    <row r="909" spans="1:12" ht="15">
      <c r="A909" s="11">
        <v>904</v>
      </c>
      <c r="B909" s="11" t="s">
        <v>112</v>
      </c>
      <c r="C909" s="11">
        <v>284</v>
      </c>
      <c r="D909" s="11" t="s">
        <v>102</v>
      </c>
      <c r="E909" s="11">
        <v>1909</v>
      </c>
      <c r="F909" s="11" t="s">
        <v>246</v>
      </c>
      <c r="G909" s="11" t="s">
        <v>40</v>
      </c>
      <c r="H909" s="11">
        <v>1</v>
      </c>
      <c r="I909" s="11">
        <v>0</v>
      </c>
      <c r="J909" s="11">
        <v>0</v>
      </c>
      <c r="K909" s="11">
        <v>8</v>
      </c>
      <c r="L909" s="11">
        <f t="shared" si="15"/>
        <v>0.03333333333333333</v>
      </c>
    </row>
    <row r="910" spans="1:12" ht="15">
      <c r="A910" s="11">
        <v>905</v>
      </c>
      <c r="B910" s="11" t="s">
        <v>116</v>
      </c>
      <c r="C910" s="11">
        <v>398</v>
      </c>
      <c r="D910" s="11" t="s">
        <v>102</v>
      </c>
      <c r="E910" s="11">
        <v>1852</v>
      </c>
      <c r="F910" s="11" t="s">
        <v>247</v>
      </c>
      <c r="G910" s="11" t="s">
        <v>109</v>
      </c>
      <c r="H910" s="11">
        <v>1</v>
      </c>
      <c r="I910" s="11">
        <v>0</v>
      </c>
      <c r="J910" s="11">
        <v>0</v>
      </c>
      <c r="K910" s="11">
        <v>2</v>
      </c>
      <c r="L910" s="11">
        <f t="shared" si="15"/>
        <v>0.008333333333333333</v>
      </c>
    </row>
    <row r="911" spans="1:12" ht="15">
      <c r="A911" s="11">
        <v>906</v>
      </c>
      <c r="B911" s="11" t="s">
        <v>116</v>
      </c>
      <c r="C911" s="11">
        <v>398</v>
      </c>
      <c r="D911" s="11" t="s">
        <v>102</v>
      </c>
      <c r="E911" s="11">
        <v>1853</v>
      </c>
      <c r="F911" s="11" t="s">
        <v>247</v>
      </c>
      <c r="G911" s="11" t="s">
        <v>109</v>
      </c>
      <c r="H911" s="11">
        <v>1</v>
      </c>
      <c r="I911" s="11">
        <v>0</v>
      </c>
      <c r="J911" s="11">
        <v>0</v>
      </c>
      <c r="K911" s="11">
        <v>3</v>
      </c>
      <c r="L911" s="11">
        <f t="shared" si="15"/>
        <v>0.0125</v>
      </c>
    </row>
    <row r="912" spans="1:12" ht="15">
      <c r="A912" s="11">
        <v>907</v>
      </c>
      <c r="B912" s="11" t="s">
        <v>116</v>
      </c>
      <c r="C912" s="11">
        <v>398</v>
      </c>
      <c r="D912" s="11" t="s">
        <v>102</v>
      </c>
      <c r="E912" s="11">
        <v>1854</v>
      </c>
      <c r="F912" s="11" t="s">
        <v>247</v>
      </c>
      <c r="G912" s="11" t="s">
        <v>109</v>
      </c>
      <c r="H912" s="11">
        <v>1</v>
      </c>
      <c r="I912" s="11">
        <v>0</v>
      </c>
      <c r="J912" s="11">
        <v>0</v>
      </c>
      <c r="K912" s="11">
        <v>2</v>
      </c>
      <c r="L912" s="11">
        <f t="shared" si="15"/>
        <v>0.008333333333333333</v>
      </c>
    </row>
    <row r="913" spans="1:12" ht="15">
      <c r="A913" s="11">
        <v>908</v>
      </c>
      <c r="B913" s="11" t="s">
        <v>126</v>
      </c>
      <c r="C913" s="11">
        <v>369</v>
      </c>
      <c r="D913" s="11" t="s">
        <v>102</v>
      </c>
      <c r="E913" s="11">
        <v>1855</v>
      </c>
      <c r="F913" s="11" t="s">
        <v>247</v>
      </c>
      <c r="G913" s="11" t="s">
        <v>109</v>
      </c>
      <c r="H913" s="11">
        <v>1</v>
      </c>
      <c r="I913" s="11">
        <v>0</v>
      </c>
      <c r="J913" s="11">
        <v>0</v>
      </c>
      <c r="K913" s="11">
        <v>3</v>
      </c>
      <c r="L913" s="11">
        <f t="shared" si="15"/>
        <v>0.0125</v>
      </c>
    </row>
    <row r="914" spans="1:12" ht="15">
      <c r="A914" s="11">
        <v>909</v>
      </c>
      <c r="B914" s="11" t="s">
        <v>126</v>
      </c>
      <c r="C914" s="11">
        <v>369</v>
      </c>
      <c r="D914" s="11" t="s">
        <v>102</v>
      </c>
      <c r="E914" s="11">
        <v>1856</v>
      </c>
      <c r="F914" s="11" t="s">
        <v>247</v>
      </c>
      <c r="G914" s="11" t="s">
        <v>109</v>
      </c>
      <c r="H914" s="11">
        <v>1</v>
      </c>
      <c r="I914" s="11">
        <v>0</v>
      </c>
      <c r="J914" s="11">
        <v>0</v>
      </c>
      <c r="K914" s="11">
        <v>3.25</v>
      </c>
      <c r="L914" s="11">
        <f t="shared" si="15"/>
        <v>0.013541666666666667</v>
      </c>
    </row>
    <row r="915" spans="1:12" ht="15">
      <c r="A915" s="11">
        <v>910</v>
      </c>
      <c r="B915" s="11" t="s">
        <v>126</v>
      </c>
      <c r="C915" s="11">
        <v>369</v>
      </c>
      <c r="D915" s="11" t="s">
        <v>102</v>
      </c>
      <c r="E915" s="11">
        <v>1857</v>
      </c>
      <c r="F915" s="11" t="s">
        <v>247</v>
      </c>
      <c r="G915" s="11" t="s">
        <v>109</v>
      </c>
      <c r="H915" s="11">
        <v>1</v>
      </c>
      <c r="I915" s="11">
        <v>0</v>
      </c>
      <c r="J915" s="11">
        <v>0</v>
      </c>
      <c r="K915" s="11">
        <v>3</v>
      </c>
      <c r="L915" s="11">
        <f t="shared" si="15"/>
        <v>0.0125</v>
      </c>
    </row>
    <row r="916" spans="1:12" ht="15">
      <c r="A916" s="11">
        <v>911</v>
      </c>
      <c r="B916" s="11" t="s">
        <v>127</v>
      </c>
      <c r="C916" s="11">
        <v>397</v>
      </c>
      <c r="D916" s="11" t="s">
        <v>102</v>
      </c>
      <c r="E916" s="11">
        <v>1859</v>
      </c>
      <c r="F916" s="11" t="s">
        <v>247</v>
      </c>
      <c r="G916" s="11" t="s">
        <v>109</v>
      </c>
      <c r="H916" s="11">
        <v>1</v>
      </c>
      <c r="I916" s="11">
        <v>0</v>
      </c>
      <c r="J916" s="11">
        <v>0</v>
      </c>
      <c r="K916" s="11">
        <v>5</v>
      </c>
      <c r="L916" s="11">
        <f t="shared" si="15"/>
        <v>0.020833333333333332</v>
      </c>
    </row>
    <row r="917" spans="1:12" ht="15">
      <c r="A917" s="11">
        <v>912</v>
      </c>
      <c r="B917" s="11" t="s">
        <v>127</v>
      </c>
      <c r="C917" s="11">
        <v>397</v>
      </c>
      <c r="D917" s="11" t="s">
        <v>102</v>
      </c>
      <c r="E917" s="11">
        <v>1860</v>
      </c>
      <c r="F917" s="11" t="s">
        <v>247</v>
      </c>
      <c r="G917" s="11" t="s">
        <v>109</v>
      </c>
      <c r="H917" s="11">
        <v>1</v>
      </c>
      <c r="I917" s="11">
        <v>0</v>
      </c>
      <c r="J917" s="11">
        <v>0</v>
      </c>
      <c r="K917" s="11">
        <v>3</v>
      </c>
      <c r="L917" s="11">
        <f t="shared" si="15"/>
        <v>0.0125</v>
      </c>
    </row>
    <row r="918" spans="1:12" ht="15">
      <c r="A918" s="11">
        <v>913</v>
      </c>
      <c r="B918" s="11" t="s">
        <v>118</v>
      </c>
      <c r="C918" s="11">
        <v>469</v>
      </c>
      <c r="D918" s="11" t="s">
        <v>102</v>
      </c>
      <c r="E918" s="11">
        <v>1861</v>
      </c>
      <c r="F918" s="11" t="s">
        <v>247</v>
      </c>
      <c r="G918" s="11" t="s">
        <v>120</v>
      </c>
      <c r="H918" s="11">
        <v>1</v>
      </c>
      <c r="I918" s="11">
        <v>0</v>
      </c>
      <c r="J918" s="11">
        <v>30</v>
      </c>
      <c r="K918" s="11">
        <v>0</v>
      </c>
      <c r="L918" s="11">
        <f t="shared" si="15"/>
        <v>1.5</v>
      </c>
    </row>
    <row r="919" spans="1:12" ht="15">
      <c r="A919" s="11">
        <v>914</v>
      </c>
      <c r="B919" s="11" t="s">
        <v>118</v>
      </c>
      <c r="C919" s="11">
        <v>470</v>
      </c>
      <c r="D919" s="11" t="s">
        <v>102</v>
      </c>
      <c r="E919" s="11">
        <v>1862</v>
      </c>
      <c r="F919" s="11" t="s">
        <v>247</v>
      </c>
      <c r="G919" s="11" t="s">
        <v>109</v>
      </c>
      <c r="H919" s="11">
        <v>1</v>
      </c>
      <c r="I919" s="11">
        <v>0</v>
      </c>
      <c r="J919" s="11">
        <v>0</v>
      </c>
      <c r="K919" s="11">
        <v>4.5</v>
      </c>
      <c r="L919" s="11">
        <f t="shared" si="15"/>
        <v>0.01875</v>
      </c>
    </row>
    <row r="920" spans="1:12" ht="15">
      <c r="A920" s="11">
        <v>915</v>
      </c>
      <c r="B920" s="11" t="s">
        <v>118</v>
      </c>
      <c r="C920" s="11">
        <v>470</v>
      </c>
      <c r="D920" s="11" t="s">
        <v>102</v>
      </c>
      <c r="E920" s="11">
        <v>1863</v>
      </c>
      <c r="F920" s="11" t="s">
        <v>247</v>
      </c>
      <c r="G920" s="11" t="s">
        <v>109</v>
      </c>
      <c r="H920" s="11">
        <v>1</v>
      </c>
      <c r="I920" s="11">
        <v>0</v>
      </c>
      <c r="J920" s="11">
        <v>0</v>
      </c>
      <c r="K920" s="11">
        <v>4.5</v>
      </c>
      <c r="L920" s="11">
        <f t="shared" si="15"/>
        <v>0.01875</v>
      </c>
    </row>
    <row r="921" spans="1:12" ht="15">
      <c r="A921" s="11">
        <v>916</v>
      </c>
      <c r="B921" s="11" t="s">
        <v>121</v>
      </c>
      <c r="C921" s="11">
        <v>556</v>
      </c>
      <c r="D921" s="11" t="s">
        <v>102</v>
      </c>
      <c r="E921" s="11">
        <v>1864</v>
      </c>
      <c r="F921" s="11" t="s">
        <v>247</v>
      </c>
      <c r="G921" s="11" t="s">
        <v>109</v>
      </c>
      <c r="H921" s="11">
        <v>1</v>
      </c>
      <c r="I921" s="11">
        <v>0</v>
      </c>
      <c r="J921" s="11">
        <v>0</v>
      </c>
      <c r="K921" s="11">
        <v>4.5</v>
      </c>
      <c r="L921" s="11">
        <f t="shared" si="15"/>
        <v>0.01875</v>
      </c>
    </row>
    <row r="922" spans="1:12" ht="15">
      <c r="A922" s="11">
        <v>917</v>
      </c>
      <c r="B922" s="11" t="s">
        <v>121</v>
      </c>
      <c r="C922" s="11">
        <v>556</v>
      </c>
      <c r="D922" s="11" t="s">
        <v>102</v>
      </c>
      <c r="E922" s="11">
        <v>1865</v>
      </c>
      <c r="F922" s="11" t="s">
        <v>247</v>
      </c>
      <c r="G922" s="11" t="s">
        <v>109</v>
      </c>
      <c r="H922" s="11">
        <v>1</v>
      </c>
      <c r="I922" s="11">
        <v>0</v>
      </c>
      <c r="J922" s="11">
        <v>0</v>
      </c>
      <c r="K922" s="11">
        <v>4.5</v>
      </c>
      <c r="L922" s="11">
        <f t="shared" si="15"/>
        <v>0.01875</v>
      </c>
    </row>
    <row r="923" spans="1:12" ht="15">
      <c r="A923" s="11">
        <v>918</v>
      </c>
      <c r="B923" s="11" t="s">
        <v>122</v>
      </c>
      <c r="C923" s="11">
        <v>275</v>
      </c>
      <c r="D923" s="11" t="s">
        <v>102</v>
      </c>
      <c r="E923" s="11">
        <v>1866</v>
      </c>
      <c r="F923" s="11" t="s">
        <v>247</v>
      </c>
      <c r="G923" s="11" t="s">
        <v>109</v>
      </c>
      <c r="H923" s="11">
        <v>1</v>
      </c>
      <c r="I923" s="11">
        <v>0</v>
      </c>
      <c r="J923" s="11">
        <v>0</v>
      </c>
      <c r="K923" s="11">
        <v>5</v>
      </c>
      <c r="L923" s="11">
        <f t="shared" si="15"/>
        <v>0.020833333333333332</v>
      </c>
    </row>
    <row r="924" spans="1:12" ht="15">
      <c r="A924" s="11">
        <v>919</v>
      </c>
      <c r="B924" s="11" t="s">
        <v>122</v>
      </c>
      <c r="C924" s="11">
        <v>275</v>
      </c>
      <c r="D924" s="11" t="s">
        <v>102</v>
      </c>
      <c r="E924" s="11">
        <v>1867</v>
      </c>
      <c r="F924" s="11" t="s">
        <v>247</v>
      </c>
      <c r="G924" s="11" t="s">
        <v>109</v>
      </c>
      <c r="H924" s="11">
        <v>1</v>
      </c>
      <c r="I924" s="11">
        <v>0</v>
      </c>
      <c r="J924" s="11">
        <v>0</v>
      </c>
      <c r="K924" s="11">
        <v>4.75</v>
      </c>
      <c r="L924" s="11">
        <f t="shared" si="15"/>
        <v>0.019791666666666666</v>
      </c>
    </row>
    <row r="925" spans="1:12" ht="15">
      <c r="A925" s="11">
        <v>920</v>
      </c>
      <c r="B925" s="11" t="s">
        <v>128</v>
      </c>
      <c r="C925" s="11">
        <v>340</v>
      </c>
      <c r="D925" s="11" t="s">
        <v>102</v>
      </c>
      <c r="E925" s="11">
        <v>1868</v>
      </c>
      <c r="F925" s="11" t="s">
        <v>247</v>
      </c>
      <c r="G925" s="11" t="s">
        <v>109</v>
      </c>
      <c r="H925" s="11">
        <v>1</v>
      </c>
      <c r="I925" s="11">
        <v>0</v>
      </c>
      <c r="J925" s="11">
        <v>0</v>
      </c>
      <c r="K925" s="11">
        <v>3.75</v>
      </c>
      <c r="L925" s="11">
        <f t="shared" si="15"/>
        <v>0.015625</v>
      </c>
    </row>
    <row r="926" spans="1:12" ht="15">
      <c r="A926" s="11">
        <v>921</v>
      </c>
      <c r="B926" s="11" t="s">
        <v>128</v>
      </c>
      <c r="C926" s="11">
        <v>340</v>
      </c>
      <c r="D926" s="11" t="s">
        <v>102</v>
      </c>
      <c r="E926" s="11">
        <v>1869</v>
      </c>
      <c r="F926" s="11" t="s">
        <v>247</v>
      </c>
      <c r="G926" s="11" t="s">
        <v>109</v>
      </c>
      <c r="H926" s="11">
        <v>1</v>
      </c>
      <c r="I926" s="11">
        <v>0</v>
      </c>
      <c r="J926" s="11">
        <v>0</v>
      </c>
      <c r="K926" s="11">
        <v>4.25</v>
      </c>
      <c r="L926" s="11">
        <f t="shared" si="15"/>
        <v>0.017708333333333333</v>
      </c>
    </row>
    <row r="927" spans="1:12" ht="15">
      <c r="A927" s="11">
        <v>922</v>
      </c>
      <c r="B927" s="11" t="s">
        <v>128</v>
      </c>
      <c r="C927" s="11">
        <v>340</v>
      </c>
      <c r="D927" s="11" t="s">
        <v>102</v>
      </c>
      <c r="E927" s="11">
        <v>1870</v>
      </c>
      <c r="F927" s="11" t="s">
        <v>247</v>
      </c>
      <c r="G927" s="11" t="s">
        <v>109</v>
      </c>
      <c r="H927" s="11">
        <v>1</v>
      </c>
      <c r="I927" s="11">
        <v>0</v>
      </c>
      <c r="J927" s="11">
        <v>0</v>
      </c>
      <c r="K927" s="11">
        <v>4</v>
      </c>
      <c r="L927" s="11">
        <f t="shared" si="15"/>
        <v>0.016666666666666666</v>
      </c>
    </row>
    <row r="928" spans="1:12" ht="15">
      <c r="A928" s="11">
        <v>923</v>
      </c>
      <c r="B928" s="11" t="s">
        <v>129</v>
      </c>
      <c r="C928" s="11">
        <v>285</v>
      </c>
      <c r="D928" s="11" t="s">
        <v>102</v>
      </c>
      <c r="E928" s="11">
        <v>1871</v>
      </c>
      <c r="F928" s="11" t="s">
        <v>247</v>
      </c>
      <c r="G928" s="11" t="s">
        <v>109</v>
      </c>
      <c r="H928" s="11">
        <v>1</v>
      </c>
      <c r="I928" s="11">
        <v>0</v>
      </c>
      <c r="J928" s="11">
        <v>0</v>
      </c>
      <c r="K928" s="11">
        <v>4</v>
      </c>
      <c r="L928" s="11">
        <f t="shared" si="15"/>
        <v>0.016666666666666666</v>
      </c>
    </row>
    <row r="929" spans="1:12" ht="15">
      <c r="A929" s="11">
        <v>924</v>
      </c>
      <c r="B929" s="11" t="s">
        <v>129</v>
      </c>
      <c r="C929" s="11">
        <v>285</v>
      </c>
      <c r="D929" s="11" t="s">
        <v>102</v>
      </c>
      <c r="E929" s="11">
        <v>1872</v>
      </c>
      <c r="F929" s="11" t="s">
        <v>247</v>
      </c>
      <c r="G929" s="11" t="s">
        <v>109</v>
      </c>
      <c r="H929" s="11">
        <v>1</v>
      </c>
      <c r="I929" s="11">
        <v>0</v>
      </c>
      <c r="J929" s="11">
        <v>0</v>
      </c>
      <c r="K929" s="11">
        <v>4.25</v>
      </c>
      <c r="L929" s="11">
        <f t="shared" si="15"/>
        <v>0.017708333333333333</v>
      </c>
    </row>
    <row r="930" spans="1:12" ht="15">
      <c r="A930" s="11">
        <v>925</v>
      </c>
      <c r="B930" s="11" t="s">
        <v>129</v>
      </c>
      <c r="C930" s="11">
        <v>285</v>
      </c>
      <c r="D930" s="11" t="s">
        <v>102</v>
      </c>
      <c r="E930" s="11">
        <v>1873</v>
      </c>
      <c r="F930" s="11" t="s">
        <v>247</v>
      </c>
      <c r="G930" s="11" t="s">
        <v>109</v>
      </c>
      <c r="H930" s="11">
        <v>1</v>
      </c>
      <c r="I930" s="11">
        <v>0</v>
      </c>
      <c r="J930" s="11">
        <v>0</v>
      </c>
      <c r="K930" s="11">
        <v>4.25</v>
      </c>
      <c r="L930" s="11">
        <f t="shared" si="15"/>
        <v>0.017708333333333333</v>
      </c>
    </row>
    <row r="931" spans="1:12" ht="15">
      <c r="A931" s="11">
        <v>926</v>
      </c>
      <c r="B931" s="11" t="s">
        <v>129</v>
      </c>
      <c r="C931" s="11">
        <v>285</v>
      </c>
      <c r="D931" s="11" t="s">
        <v>102</v>
      </c>
      <c r="E931" s="11">
        <v>1874</v>
      </c>
      <c r="F931" s="11" t="s">
        <v>247</v>
      </c>
      <c r="G931" s="11" t="s">
        <v>109</v>
      </c>
      <c r="H931" s="11">
        <v>1</v>
      </c>
      <c r="I931" s="11">
        <v>0</v>
      </c>
      <c r="J931" s="11">
        <v>0</v>
      </c>
      <c r="K931" s="11">
        <v>4.5</v>
      </c>
      <c r="L931" s="11">
        <f t="shared" si="15"/>
        <v>0.01875</v>
      </c>
    </row>
    <row r="932" spans="1:12" ht="15">
      <c r="A932" s="11">
        <v>927</v>
      </c>
      <c r="B932" s="11" t="s">
        <v>129</v>
      </c>
      <c r="C932" s="11">
        <v>285</v>
      </c>
      <c r="D932" s="11" t="s">
        <v>102</v>
      </c>
      <c r="E932" s="11">
        <v>1875</v>
      </c>
      <c r="F932" s="11" t="s">
        <v>247</v>
      </c>
      <c r="G932" s="11" t="s">
        <v>109</v>
      </c>
      <c r="H932" s="11">
        <v>1</v>
      </c>
      <c r="I932" s="11">
        <v>0</v>
      </c>
      <c r="J932" s="11">
        <v>0</v>
      </c>
      <c r="K932" s="11">
        <v>4.25</v>
      </c>
      <c r="L932" s="11">
        <f t="shared" si="15"/>
        <v>0.017708333333333333</v>
      </c>
    </row>
    <row r="933" spans="1:12" ht="15">
      <c r="A933" s="11">
        <v>928</v>
      </c>
      <c r="B933" s="11" t="s">
        <v>130</v>
      </c>
      <c r="C933" s="11">
        <v>272</v>
      </c>
      <c r="D933" s="11" t="s">
        <v>102</v>
      </c>
      <c r="E933" s="11">
        <v>1876</v>
      </c>
      <c r="F933" s="11" t="s">
        <v>247</v>
      </c>
      <c r="G933" s="11" t="s">
        <v>109</v>
      </c>
      <c r="H933" s="11">
        <v>1</v>
      </c>
      <c r="I933" s="11">
        <v>0</v>
      </c>
      <c r="J933" s="11">
        <v>0</v>
      </c>
      <c r="K933" s="15">
        <v>4.181818181818182</v>
      </c>
      <c r="L933" s="11">
        <f t="shared" si="15"/>
        <v>0.017424242424242422</v>
      </c>
    </row>
    <row r="934" spans="1:12" ht="15">
      <c r="A934" s="11">
        <v>929</v>
      </c>
      <c r="B934" s="11" t="s">
        <v>130</v>
      </c>
      <c r="C934" s="11">
        <v>272</v>
      </c>
      <c r="D934" s="11" t="s">
        <v>102</v>
      </c>
      <c r="E934" s="11">
        <v>1877</v>
      </c>
      <c r="F934" s="11" t="s">
        <v>247</v>
      </c>
      <c r="G934" s="11" t="s">
        <v>109</v>
      </c>
      <c r="H934" s="11">
        <v>1</v>
      </c>
      <c r="I934" s="11">
        <v>0</v>
      </c>
      <c r="J934" s="11">
        <v>0</v>
      </c>
      <c r="K934" s="15">
        <v>4.5</v>
      </c>
      <c r="L934" s="11">
        <f t="shared" si="15"/>
        <v>0.01875</v>
      </c>
    </row>
    <row r="935" spans="1:12" ht="15">
      <c r="A935" s="11">
        <v>930</v>
      </c>
      <c r="B935" s="11" t="s">
        <v>130</v>
      </c>
      <c r="C935" s="11">
        <v>272</v>
      </c>
      <c r="D935" s="11" t="s">
        <v>102</v>
      </c>
      <c r="E935" s="11">
        <v>1878</v>
      </c>
      <c r="F935" s="11" t="s">
        <v>247</v>
      </c>
      <c r="G935" s="11" t="s">
        <v>109</v>
      </c>
      <c r="H935" s="11">
        <v>1</v>
      </c>
      <c r="I935" s="11">
        <v>0</v>
      </c>
      <c r="J935" s="11">
        <v>0</v>
      </c>
      <c r="K935" s="15">
        <v>5.166666666666667</v>
      </c>
      <c r="L935" s="11">
        <f t="shared" si="15"/>
        <v>0.021527777777777778</v>
      </c>
    </row>
    <row r="936" spans="1:12" ht="15">
      <c r="A936" s="11">
        <v>931</v>
      </c>
      <c r="B936" s="11" t="s">
        <v>131</v>
      </c>
      <c r="C936" s="11">
        <v>325</v>
      </c>
      <c r="D936" s="11" t="s">
        <v>102</v>
      </c>
      <c r="E936" s="11">
        <v>1879</v>
      </c>
      <c r="F936" s="11" t="s">
        <v>247</v>
      </c>
      <c r="G936" s="11" t="s">
        <v>109</v>
      </c>
      <c r="H936" s="11">
        <v>1</v>
      </c>
      <c r="I936" s="11">
        <v>0</v>
      </c>
      <c r="J936" s="11">
        <v>0</v>
      </c>
      <c r="K936" s="15">
        <v>4</v>
      </c>
      <c r="L936" s="11">
        <f t="shared" si="15"/>
        <v>0.016666666666666666</v>
      </c>
    </row>
    <row r="937" spans="1:12" ht="15">
      <c r="A937" s="11">
        <v>932</v>
      </c>
      <c r="B937" s="11" t="s">
        <v>131</v>
      </c>
      <c r="C937" s="11">
        <v>325</v>
      </c>
      <c r="D937" s="11" t="s">
        <v>102</v>
      </c>
      <c r="E937" s="11">
        <v>1880</v>
      </c>
      <c r="F937" s="11" t="s">
        <v>247</v>
      </c>
      <c r="G937" s="11" t="s">
        <v>109</v>
      </c>
      <c r="H937" s="11">
        <v>1</v>
      </c>
      <c r="I937" s="11">
        <v>0</v>
      </c>
      <c r="J937" s="11">
        <v>0</v>
      </c>
      <c r="K937" s="15">
        <v>4</v>
      </c>
      <c r="L937" s="11">
        <f t="shared" si="15"/>
        <v>0.016666666666666666</v>
      </c>
    </row>
    <row r="938" spans="1:12" ht="15">
      <c r="A938" s="11">
        <v>933</v>
      </c>
      <c r="B938" s="11" t="s">
        <v>131</v>
      </c>
      <c r="C938" s="11">
        <v>325</v>
      </c>
      <c r="D938" s="11" t="s">
        <v>102</v>
      </c>
      <c r="E938" s="11">
        <v>1881</v>
      </c>
      <c r="F938" s="11" t="s">
        <v>247</v>
      </c>
      <c r="G938" s="11" t="s">
        <v>109</v>
      </c>
      <c r="H938" s="11">
        <v>1</v>
      </c>
      <c r="I938" s="11">
        <v>0</v>
      </c>
      <c r="J938" s="11">
        <v>0</v>
      </c>
      <c r="K938" s="15">
        <v>4</v>
      </c>
      <c r="L938" s="11">
        <f t="shared" si="15"/>
        <v>0.016666666666666666</v>
      </c>
    </row>
    <row r="939" spans="1:12" ht="15">
      <c r="A939" s="11">
        <v>934</v>
      </c>
      <c r="B939" s="11" t="s">
        <v>132</v>
      </c>
      <c r="C939" s="11">
        <v>304</v>
      </c>
      <c r="D939" s="11" t="s">
        <v>102</v>
      </c>
      <c r="E939" s="11">
        <v>1882</v>
      </c>
      <c r="F939" s="11" t="s">
        <v>247</v>
      </c>
      <c r="G939" s="11" t="s">
        <v>109</v>
      </c>
      <c r="H939" s="11">
        <v>1</v>
      </c>
      <c r="I939" s="11">
        <v>0</v>
      </c>
      <c r="J939" s="11">
        <v>0</v>
      </c>
      <c r="K939" s="15">
        <v>4</v>
      </c>
      <c r="L939" s="11">
        <f t="shared" si="15"/>
        <v>0.016666666666666666</v>
      </c>
    </row>
    <row r="940" spans="1:12" ht="15">
      <c r="A940" s="11">
        <v>935</v>
      </c>
      <c r="B940" s="11" t="s">
        <v>132</v>
      </c>
      <c r="C940" s="11">
        <v>304</v>
      </c>
      <c r="D940" s="11" t="s">
        <v>102</v>
      </c>
      <c r="E940" s="11">
        <v>1883</v>
      </c>
      <c r="F940" s="11" t="s">
        <v>247</v>
      </c>
      <c r="G940" s="11" t="s">
        <v>109</v>
      </c>
      <c r="H940" s="11">
        <v>1</v>
      </c>
      <c r="I940" s="11">
        <v>0</v>
      </c>
      <c r="J940" s="11">
        <v>0</v>
      </c>
      <c r="K940" s="15">
        <v>3.25</v>
      </c>
      <c r="L940" s="11">
        <f t="shared" si="15"/>
        <v>0.013541666666666667</v>
      </c>
    </row>
    <row r="941" spans="1:12" ht="15">
      <c r="A941" s="11">
        <v>936</v>
      </c>
      <c r="B941" s="11" t="s">
        <v>132</v>
      </c>
      <c r="C941" s="11">
        <v>304</v>
      </c>
      <c r="D941" s="11" t="s">
        <v>102</v>
      </c>
      <c r="E941" s="11">
        <v>1884</v>
      </c>
      <c r="F941" s="11" t="s">
        <v>247</v>
      </c>
      <c r="G941" s="11" t="s">
        <v>109</v>
      </c>
      <c r="H941" s="11">
        <v>1</v>
      </c>
      <c r="I941" s="11">
        <v>0</v>
      </c>
      <c r="J941" s="11">
        <v>0</v>
      </c>
      <c r="K941" s="15">
        <v>3.5</v>
      </c>
      <c r="L941" s="11">
        <f t="shared" si="15"/>
        <v>0.014583333333333334</v>
      </c>
    </row>
    <row r="942" spans="1:12" ht="15">
      <c r="A942" s="11">
        <v>937</v>
      </c>
      <c r="B942" s="11" t="s">
        <v>133</v>
      </c>
      <c r="C942" s="11">
        <v>318</v>
      </c>
      <c r="D942" s="11" t="s">
        <v>102</v>
      </c>
      <c r="E942" s="11">
        <v>1885</v>
      </c>
      <c r="F942" s="11" t="s">
        <v>247</v>
      </c>
      <c r="G942" s="11" t="s">
        <v>109</v>
      </c>
      <c r="H942" s="11">
        <v>1</v>
      </c>
      <c r="I942" s="11">
        <v>0</v>
      </c>
      <c r="J942" s="11">
        <v>0</v>
      </c>
      <c r="K942" s="11">
        <v>3.5</v>
      </c>
      <c r="L942" s="11">
        <f t="shared" si="15"/>
        <v>0.014583333333333334</v>
      </c>
    </row>
    <row r="943" spans="1:12" ht="15">
      <c r="A943" s="11">
        <v>938</v>
      </c>
      <c r="B943" s="11" t="s">
        <v>133</v>
      </c>
      <c r="C943" s="11">
        <v>318</v>
      </c>
      <c r="D943" s="11" t="s">
        <v>102</v>
      </c>
      <c r="E943" s="11">
        <v>1886</v>
      </c>
      <c r="F943" s="11" t="s">
        <v>247</v>
      </c>
      <c r="G943" s="11" t="s">
        <v>109</v>
      </c>
      <c r="H943" s="11">
        <v>1</v>
      </c>
      <c r="I943" s="11">
        <v>0</v>
      </c>
      <c r="J943" s="11">
        <v>0</v>
      </c>
      <c r="K943" s="11">
        <v>3</v>
      </c>
      <c r="L943" s="11">
        <f t="shared" si="15"/>
        <v>0.0125</v>
      </c>
    </row>
    <row r="944" spans="1:12" ht="15">
      <c r="A944" s="11">
        <v>939</v>
      </c>
      <c r="B944" s="11" t="s">
        <v>133</v>
      </c>
      <c r="C944" s="11">
        <v>318</v>
      </c>
      <c r="D944" s="11" t="s">
        <v>102</v>
      </c>
      <c r="E944" s="11">
        <v>1887</v>
      </c>
      <c r="F944" s="11" t="s">
        <v>247</v>
      </c>
      <c r="G944" s="11" t="s">
        <v>109</v>
      </c>
      <c r="H944" s="11">
        <v>1</v>
      </c>
      <c r="I944" s="11">
        <v>0</v>
      </c>
      <c r="J944" s="11">
        <v>0</v>
      </c>
      <c r="K944" s="11">
        <v>3</v>
      </c>
      <c r="L944" s="11">
        <f t="shared" si="15"/>
        <v>0.0125</v>
      </c>
    </row>
    <row r="945" spans="1:12" ht="15">
      <c r="A945" s="11">
        <v>940</v>
      </c>
      <c r="B945" s="11" t="s">
        <v>134</v>
      </c>
      <c r="C945" s="11">
        <v>325</v>
      </c>
      <c r="D945" s="11" t="s">
        <v>102</v>
      </c>
      <c r="E945" s="11">
        <v>1888</v>
      </c>
      <c r="F945" s="11" t="s">
        <v>247</v>
      </c>
      <c r="G945" s="11" t="s">
        <v>109</v>
      </c>
      <c r="H945" s="11">
        <v>1</v>
      </c>
      <c r="I945" s="11">
        <v>0</v>
      </c>
      <c r="J945" s="11">
        <v>0</v>
      </c>
      <c r="K945" s="11">
        <v>2.75</v>
      </c>
      <c r="L945" s="11">
        <f t="shared" si="15"/>
        <v>0.011458333333333333</v>
      </c>
    </row>
    <row r="946" spans="1:12" ht="15">
      <c r="A946" s="11">
        <v>941</v>
      </c>
      <c r="B946" s="11" t="s">
        <v>134</v>
      </c>
      <c r="C946" s="11">
        <v>325</v>
      </c>
      <c r="D946" s="11" t="s">
        <v>102</v>
      </c>
      <c r="E946" s="11">
        <v>1889</v>
      </c>
      <c r="F946" s="11" t="s">
        <v>247</v>
      </c>
      <c r="G946" s="11" t="s">
        <v>109</v>
      </c>
      <c r="H946" s="11">
        <v>1</v>
      </c>
      <c r="I946" s="11">
        <v>0</v>
      </c>
      <c r="J946" s="11">
        <v>0</v>
      </c>
      <c r="K946" s="11">
        <v>3</v>
      </c>
      <c r="L946" s="11">
        <f t="shared" si="15"/>
        <v>0.0125</v>
      </c>
    </row>
    <row r="947" spans="1:12" ht="15">
      <c r="A947" s="11">
        <v>942</v>
      </c>
      <c r="B947" s="11" t="s">
        <v>134</v>
      </c>
      <c r="C947" s="11">
        <v>325</v>
      </c>
      <c r="D947" s="11" t="s">
        <v>102</v>
      </c>
      <c r="E947" s="11">
        <v>1890</v>
      </c>
      <c r="F947" s="11" t="s">
        <v>247</v>
      </c>
      <c r="G947" s="11" t="s">
        <v>109</v>
      </c>
      <c r="H947" s="11">
        <v>1</v>
      </c>
      <c r="I947" s="11">
        <v>0</v>
      </c>
      <c r="J947" s="11">
        <v>0</v>
      </c>
      <c r="K947" s="11">
        <v>3</v>
      </c>
      <c r="L947" s="11">
        <f t="shared" si="15"/>
        <v>0.0125</v>
      </c>
    </row>
    <row r="948" spans="1:12" ht="15">
      <c r="A948" s="11">
        <v>943</v>
      </c>
      <c r="B948" s="11" t="s">
        <v>135</v>
      </c>
      <c r="C948" s="11">
        <v>354</v>
      </c>
      <c r="D948" s="11" t="s">
        <v>102</v>
      </c>
      <c r="E948" s="11">
        <v>1891</v>
      </c>
      <c r="F948" s="11" t="s">
        <v>247</v>
      </c>
      <c r="G948" s="11" t="s">
        <v>109</v>
      </c>
      <c r="H948" s="11">
        <v>1</v>
      </c>
      <c r="I948" s="11">
        <v>0</v>
      </c>
      <c r="J948" s="11">
        <v>0</v>
      </c>
      <c r="K948" s="11">
        <v>3</v>
      </c>
      <c r="L948" s="11">
        <f t="shared" si="15"/>
        <v>0.0125</v>
      </c>
    </row>
    <row r="949" spans="1:12" ht="15">
      <c r="A949" s="11">
        <v>944</v>
      </c>
      <c r="B949" s="11" t="s">
        <v>135</v>
      </c>
      <c r="C949" s="11">
        <v>354</v>
      </c>
      <c r="D949" s="11" t="s">
        <v>102</v>
      </c>
      <c r="E949" s="11">
        <v>1892</v>
      </c>
      <c r="F949" s="11" t="s">
        <v>247</v>
      </c>
      <c r="G949" s="11" t="s">
        <v>109</v>
      </c>
      <c r="H949" s="11">
        <v>1</v>
      </c>
      <c r="I949" s="11">
        <v>0</v>
      </c>
      <c r="J949" s="11">
        <v>0</v>
      </c>
      <c r="K949" s="11">
        <v>3</v>
      </c>
      <c r="L949" s="11">
        <f t="shared" si="15"/>
        <v>0.0125</v>
      </c>
    </row>
    <row r="950" spans="1:12" ht="15">
      <c r="A950" s="11">
        <v>945</v>
      </c>
      <c r="B950" s="11" t="s">
        <v>135</v>
      </c>
      <c r="C950" s="11">
        <v>354</v>
      </c>
      <c r="D950" s="11" t="s">
        <v>102</v>
      </c>
      <c r="E950" s="11">
        <v>1893</v>
      </c>
      <c r="F950" s="11" t="s">
        <v>247</v>
      </c>
      <c r="G950" s="11" t="s">
        <v>109</v>
      </c>
      <c r="H950" s="11">
        <v>1</v>
      </c>
      <c r="I950" s="11">
        <v>0</v>
      </c>
      <c r="J950" s="11">
        <v>0</v>
      </c>
      <c r="K950" s="11">
        <v>3</v>
      </c>
      <c r="L950" s="11">
        <f t="shared" si="15"/>
        <v>0.0125</v>
      </c>
    </row>
    <row r="951" spans="1:12" ht="15">
      <c r="A951" s="11">
        <v>946</v>
      </c>
      <c r="B951" s="11" t="s">
        <v>136</v>
      </c>
      <c r="C951" s="11">
        <v>417</v>
      </c>
      <c r="D951" s="11" t="s">
        <v>102</v>
      </c>
      <c r="E951" s="11">
        <v>1894</v>
      </c>
      <c r="F951" s="11" t="s">
        <v>247</v>
      </c>
      <c r="G951" s="11" t="s">
        <v>109</v>
      </c>
      <c r="H951" s="11">
        <v>1</v>
      </c>
      <c r="I951" s="11">
        <v>0</v>
      </c>
      <c r="J951" s="11">
        <v>0</v>
      </c>
      <c r="K951" s="11">
        <v>3</v>
      </c>
      <c r="L951" s="11">
        <f t="shared" si="15"/>
        <v>0.0125</v>
      </c>
    </row>
    <row r="952" spans="1:12" ht="15">
      <c r="A952" s="11">
        <v>947</v>
      </c>
      <c r="B952" s="11" t="s">
        <v>136</v>
      </c>
      <c r="C952" s="11">
        <v>417</v>
      </c>
      <c r="D952" s="11" t="s">
        <v>102</v>
      </c>
      <c r="E952" s="11">
        <v>1895</v>
      </c>
      <c r="F952" s="11" t="s">
        <v>247</v>
      </c>
      <c r="G952" s="11" t="s">
        <v>109</v>
      </c>
      <c r="H952" s="11">
        <v>1</v>
      </c>
      <c r="I952" s="11">
        <v>0</v>
      </c>
      <c r="J952" s="11">
        <v>0</v>
      </c>
      <c r="K952" s="11">
        <v>3</v>
      </c>
      <c r="L952" s="11">
        <f t="shared" si="15"/>
        <v>0.0125</v>
      </c>
    </row>
    <row r="953" spans="1:12" ht="15">
      <c r="A953" s="11">
        <v>948</v>
      </c>
      <c r="B953" s="11" t="s">
        <v>136</v>
      </c>
      <c r="C953" s="11">
        <v>417</v>
      </c>
      <c r="D953" s="11" t="s">
        <v>102</v>
      </c>
      <c r="E953" s="11">
        <v>1896</v>
      </c>
      <c r="F953" s="11" t="s">
        <v>247</v>
      </c>
      <c r="G953" s="11" t="s">
        <v>109</v>
      </c>
      <c r="H953" s="11">
        <v>1</v>
      </c>
      <c r="I953" s="11">
        <v>0</v>
      </c>
      <c r="J953" s="11">
        <v>0</v>
      </c>
      <c r="K953" s="11">
        <v>3</v>
      </c>
      <c r="L953" s="11">
        <f t="shared" si="15"/>
        <v>0.0125</v>
      </c>
    </row>
    <row r="954" spans="1:12" ht="15">
      <c r="A954" s="11">
        <v>949</v>
      </c>
      <c r="B954" s="11" t="s">
        <v>136</v>
      </c>
      <c r="C954" s="11">
        <v>417</v>
      </c>
      <c r="D954" s="11" t="s">
        <v>102</v>
      </c>
      <c r="E954" s="11">
        <v>1897</v>
      </c>
      <c r="F954" s="11" t="s">
        <v>247</v>
      </c>
      <c r="G954" s="11" t="s">
        <v>109</v>
      </c>
      <c r="H954" s="11">
        <v>1</v>
      </c>
      <c r="I954" s="11">
        <v>0</v>
      </c>
      <c r="J954" s="11">
        <v>0</v>
      </c>
      <c r="K954" s="11">
        <v>2.75</v>
      </c>
      <c r="L954" s="11">
        <f t="shared" si="15"/>
        <v>0.011458333333333333</v>
      </c>
    </row>
    <row r="955" spans="1:12" ht="15">
      <c r="A955" s="11">
        <v>950</v>
      </c>
      <c r="B955" s="11" t="s">
        <v>137</v>
      </c>
      <c r="C955" s="11">
        <v>420</v>
      </c>
      <c r="D955" s="11" t="s">
        <v>102</v>
      </c>
      <c r="E955" s="11">
        <v>1898</v>
      </c>
      <c r="F955" s="11" t="s">
        <v>247</v>
      </c>
      <c r="G955" s="11" t="s">
        <v>109</v>
      </c>
      <c r="H955" s="11">
        <v>1</v>
      </c>
      <c r="I955" s="11">
        <v>0</v>
      </c>
      <c r="J955" s="11">
        <v>0</v>
      </c>
      <c r="K955" s="11">
        <v>2.5</v>
      </c>
      <c r="L955" s="11">
        <f t="shared" si="15"/>
        <v>0.010416666666666666</v>
      </c>
    </row>
    <row r="956" spans="1:12" ht="15">
      <c r="A956" s="11">
        <v>951</v>
      </c>
      <c r="B956" s="11" t="s">
        <v>138</v>
      </c>
      <c r="C956" s="11">
        <v>357</v>
      </c>
      <c r="D956" s="11" t="s">
        <v>102</v>
      </c>
      <c r="E956" s="11">
        <v>1900</v>
      </c>
      <c r="F956" s="11" t="s">
        <v>247</v>
      </c>
      <c r="G956" s="11" t="s">
        <v>109</v>
      </c>
      <c r="H956" s="11">
        <v>1</v>
      </c>
      <c r="I956" s="11">
        <v>0</v>
      </c>
      <c r="J956" s="11">
        <v>0</v>
      </c>
      <c r="K956" s="11">
        <v>3</v>
      </c>
      <c r="L956" s="11">
        <f t="shared" si="15"/>
        <v>0.0125</v>
      </c>
    </row>
    <row r="957" spans="1:12" ht="15">
      <c r="A957" s="11">
        <v>952</v>
      </c>
      <c r="B957" s="11" t="s">
        <v>139</v>
      </c>
      <c r="C957" s="11">
        <v>381</v>
      </c>
      <c r="D957" s="11" t="s">
        <v>102</v>
      </c>
      <c r="E957" s="11">
        <v>1901</v>
      </c>
      <c r="F957" s="11" t="s">
        <v>247</v>
      </c>
      <c r="G957" s="11" t="s">
        <v>109</v>
      </c>
      <c r="H957" s="11">
        <v>1</v>
      </c>
      <c r="I957" s="11">
        <v>0</v>
      </c>
      <c r="J957" s="11">
        <v>0</v>
      </c>
      <c r="K957" s="11">
        <v>3</v>
      </c>
      <c r="L957" s="11">
        <f t="shared" si="15"/>
        <v>0.0125</v>
      </c>
    </row>
    <row r="958" spans="1:12" ht="15">
      <c r="A958" s="11">
        <v>953</v>
      </c>
      <c r="B958" s="11" t="s">
        <v>101</v>
      </c>
      <c r="C958" s="11">
        <v>428</v>
      </c>
      <c r="D958" s="11" t="s">
        <v>102</v>
      </c>
      <c r="E958" s="11">
        <v>1902</v>
      </c>
      <c r="F958" s="11" t="s">
        <v>247</v>
      </c>
      <c r="G958" s="11" t="s">
        <v>109</v>
      </c>
      <c r="H958" s="11">
        <v>1</v>
      </c>
      <c r="I958" s="11">
        <v>0</v>
      </c>
      <c r="J958" s="11">
        <v>0</v>
      </c>
      <c r="K958" s="11">
        <v>3</v>
      </c>
      <c r="L958" s="11">
        <f t="shared" si="15"/>
        <v>0.0125</v>
      </c>
    </row>
    <row r="959" spans="1:12" ht="15">
      <c r="A959" s="11">
        <v>954</v>
      </c>
      <c r="B959" s="11" t="s">
        <v>110</v>
      </c>
      <c r="C959" s="11">
        <v>345</v>
      </c>
      <c r="D959" s="11" t="s">
        <v>102</v>
      </c>
      <c r="E959" s="11">
        <v>1903</v>
      </c>
      <c r="F959" s="11" t="s">
        <v>247</v>
      </c>
      <c r="G959" s="11" t="s">
        <v>109</v>
      </c>
      <c r="H959" s="11">
        <v>1</v>
      </c>
      <c r="I959" s="11">
        <v>0</v>
      </c>
      <c r="J959" s="11">
        <v>0</v>
      </c>
      <c r="K959" s="11">
        <v>3</v>
      </c>
      <c r="L959" s="11">
        <f t="shared" si="15"/>
        <v>0.0125</v>
      </c>
    </row>
    <row r="960" spans="1:12" ht="15">
      <c r="A960" s="11">
        <v>955</v>
      </c>
      <c r="B960" s="11" t="s">
        <v>110</v>
      </c>
      <c r="C960" s="11">
        <v>345</v>
      </c>
      <c r="D960" s="11" t="s">
        <v>102</v>
      </c>
      <c r="E960" s="11">
        <v>1904</v>
      </c>
      <c r="F960" s="11" t="s">
        <v>247</v>
      </c>
      <c r="G960" s="11" t="s">
        <v>109</v>
      </c>
      <c r="H960" s="11">
        <v>1</v>
      </c>
      <c r="I960" s="11">
        <v>0</v>
      </c>
      <c r="J960" s="11">
        <v>0</v>
      </c>
      <c r="K960" s="11">
        <v>3</v>
      </c>
      <c r="L960" s="11">
        <f t="shared" si="15"/>
        <v>0.0125</v>
      </c>
    </row>
    <row r="961" spans="1:12" ht="15">
      <c r="A961" s="11">
        <v>956</v>
      </c>
      <c r="B961" s="11" t="s">
        <v>110</v>
      </c>
      <c r="C961" s="11">
        <v>345</v>
      </c>
      <c r="D961" s="11" t="s">
        <v>102</v>
      </c>
      <c r="E961" s="11">
        <v>1905</v>
      </c>
      <c r="F961" s="11" t="s">
        <v>247</v>
      </c>
      <c r="G961" s="11" t="s">
        <v>109</v>
      </c>
      <c r="H961" s="11">
        <v>1</v>
      </c>
      <c r="I961" s="11">
        <v>0</v>
      </c>
      <c r="J961" s="11">
        <v>0</v>
      </c>
      <c r="K961" s="11">
        <v>2.5</v>
      </c>
      <c r="L961" s="11">
        <f t="shared" si="15"/>
        <v>0.010416666666666666</v>
      </c>
    </row>
    <row r="962" spans="1:12" ht="15">
      <c r="A962" s="11">
        <v>957</v>
      </c>
      <c r="B962" s="11" t="s">
        <v>111</v>
      </c>
      <c r="C962" s="11">
        <v>280</v>
      </c>
      <c r="D962" s="11" t="s">
        <v>102</v>
      </c>
      <c r="E962" s="11">
        <v>1906</v>
      </c>
      <c r="F962" s="11" t="s">
        <v>247</v>
      </c>
      <c r="G962" s="11" t="s">
        <v>109</v>
      </c>
      <c r="H962" s="11">
        <v>1</v>
      </c>
      <c r="I962" s="11">
        <v>0</v>
      </c>
      <c r="J962" s="11">
        <v>0</v>
      </c>
      <c r="K962" s="11">
        <v>2.5</v>
      </c>
      <c r="L962" s="11">
        <f t="shared" si="15"/>
        <v>0.010416666666666666</v>
      </c>
    </row>
    <row r="963" spans="1:12" ht="15">
      <c r="A963" s="11">
        <v>958</v>
      </c>
      <c r="B963" s="11" t="s">
        <v>111</v>
      </c>
      <c r="C963" s="11">
        <v>280</v>
      </c>
      <c r="D963" s="11" t="s">
        <v>102</v>
      </c>
      <c r="E963" s="11">
        <v>1907</v>
      </c>
      <c r="F963" s="11" t="s">
        <v>247</v>
      </c>
      <c r="G963" s="11" t="s">
        <v>109</v>
      </c>
      <c r="H963" s="11">
        <v>1</v>
      </c>
      <c r="I963" s="11">
        <v>0</v>
      </c>
      <c r="J963" s="11">
        <v>0</v>
      </c>
      <c r="K963" s="11">
        <v>2.5</v>
      </c>
      <c r="L963" s="11">
        <f t="shared" si="15"/>
        <v>0.010416666666666666</v>
      </c>
    </row>
    <row r="964" spans="1:12" ht="15">
      <c r="A964" s="11">
        <v>959</v>
      </c>
      <c r="B964" s="11" t="s">
        <v>111</v>
      </c>
      <c r="C964" s="11">
        <v>280</v>
      </c>
      <c r="D964" s="11" t="s">
        <v>102</v>
      </c>
      <c r="E964" s="11">
        <v>1908</v>
      </c>
      <c r="F964" s="11" t="s">
        <v>247</v>
      </c>
      <c r="G964" s="11" t="s">
        <v>109</v>
      </c>
      <c r="H964" s="11">
        <v>1</v>
      </c>
      <c r="I964" s="11">
        <v>0</v>
      </c>
      <c r="J964" s="11">
        <v>0</v>
      </c>
      <c r="K964" s="11">
        <v>2.5</v>
      </c>
      <c r="L964" s="11">
        <f t="shared" si="15"/>
        <v>0.010416666666666666</v>
      </c>
    </row>
    <row r="965" spans="1:12" ht="15">
      <c r="A965" s="11">
        <v>960</v>
      </c>
      <c r="B965" s="11" t="s">
        <v>112</v>
      </c>
      <c r="C965" s="11">
        <v>283</v>
      </c>
      <c r="D965" s="11" t="s">
        <v>102</v>
      </c>
      <c r="E965" s="11">
        <v>1909</v>
      </c>
      <c r="F965" s="11" t="s">
        <v>247</v>
      </c>
      <c r="G965" s="11" t="s">
        <v>109</v>
      </c>
      <c r="H965" s="11">
        <v>1</v>
      </c>
      <c r="I965" s="11">
        <v>0</v>
      </c>
      <c r="J965" s="11">
        <v>0</v>
      </c>
      <c r="K965" s="11">
        <v>2.5</v>
      </c>
      <c r="L965" s="11">
        <f t="shared" si="15"/>
        <v>0.010416666666666666</v>
      </c>
    </row>
    <row r="966" spans="1:12" ht="15">
      <c r="A966" s="11">
        <v>961</v>
      </c>
      <c r="B966" s="11" t="s">
        <v>122</v>
      </c>
      <c r="C966" s="11">
        <v>275</v>
      </c>
      <c r="D966" s="11" t="s">
        <v>102</v>
      </c>
      <c r="E966" s="11">
        <v>1867</v>
      </c>
      <c r="F966" s="11" t="s">
        <v>205</v>
      </c>
      <c r="G966" s="11" t="s">
        <v>241</v>
      </c>
      <c r="H966" s="11">
        <v>1</v>
      </c>
      <c r="I966" s="11">
        <v>0</v>
      </c>
      <c r="J966" s="11">
        <v>12</v>
      </c>
      <c r="K966" s="11">
        <v>2.5</v>
      </c>
      <c r="L966" s="11">
        <f aca="true" t="shared" si="16" ref="L966:L1029">(I966+J966/20+K966/240)/H966</f>
        <v>0.6104166666666666</v>
      </c>
    </row>
    <row r="967" spans="1:12" ht="15">
      <c r="A967" s="11">
        <v>962</v>
      </c>
      <c r="B967" s="11" t="s">
        <v>128</v>
      </c>
      <c r="C967" s="11">
        <v>340</v>
      </c>
      <c r="D967" s="11" t="s">
        <v>102</v>
      </c>
      <c r="E967" s="11">
        <v>1868</v>
      </c>
      <c r="F967" s="11" t="s">
        <v>205</v>
      </c>
      <c r="G967" s="11" t="s">
        <v>241</v>
      </c>
      <c r="H967" s="11">
        <v>1</v>
      </c>
      <c r="I967" s="11">
        <v>0</v>
      </c>
      <c r="J967" s="11">
        <v>8</v>
      </c>
      <c r="K967" s="11">
        <v>2.5</v>
      </c>
      <c r="L967" s="11">
        <f t="shared" si="16"/>
        <v>0.4104166666666667</v>
      </c>
    </row>
    <row r="968" spans="1:12" ht="15">
      <c r="A968" s="11">
        <v>963</v>
      </c>
      <c r="B968" s="11" t="s">
        <v>128</v>
      </c>
      <c r="C968" s="11">
        <v>340</v>
      </c>
      <c r="D968" s="11" t="s">
        <v>102</v>
      </c>
      <c r="E968" s="11">
        <v>1869</v>
      </c>
      <c r="F968" s="11" t="s">
        <v>205</v>
      </c>
      <c r="G968" s="11" t="s">
        <v>241</v>
      </c>
      <c r="H968" s="11">
        <v>1</v>
      </c>
      <c r="I968" s="11">
        <v>0</v>
      </c>
      <c r="J968" s="11">
        <v>8</v>
      </c>
      <c r="K968" s="11">
        <v>5</v>
      </c>
      <c r="L968" s="11">
        <f t="shared" si="16"/>
        <v>0.42083333333333334</v>
      </c>
    </row>
    <row r="969" spans="1:12" ht="15">
      <c r="A969" s="11">
        <v>964</v>
      </c>
      <c r="B969" s="11" t="s">
        <v>128</v>
      </c>
      <c r="C969" s="11">
        <v>340</v>
      </c>
      <c r="D969" s="11" t="s">
        <v>102</v>
      </c>
      <c r="E969" s="11">
        <v>1870</v>
      </c>
      <c r="F969" s="11" t="s">
        <v>205</v>
      </c>
      <c r="G969" s="11" t="s">
        <v>241</v>
      </c>
      <c r="H969" s="11">
        <v>1</v>
      </c>
      <c r="I969" s="11">
        <v>0</v>
      </c>
      <c r="J969" s="11">
        <v>8</v>
      </c>
      <c r="K969" s="11">
        <v>0</v>
      </c>
      <c r="L969" s="11">
        <f t="shared" si="16"/>
        <v>0.4</v>
      </c>
    </row>
    <row r="970" spans="1:12" ht="15">
      <c r="A970" s="11">
        <v>965</v>
      </c>
      <c r="B970" s="11" t="s">
        <v>129</v>
      </c>
      <c r="C970" s="11">
        <v>285</v>
      </c>
      <c r="D970" s="11" t="s">
        <v>102</v>
      </c>
      <c r="E970" s="11">
        <v>1871</v>
      </c>
      <c r="F970" s="11" t="s">
        <v>205</v>
      </c>
      <c r="G970" s="11" t="s">
        <v>241</v>
      </c>
      <c r="H970" s="11">
        <v>1</v>
      </c>
      <c r="I970" s="11">
        <v>0</v>
      </c>
      <c r="J970" s="11">
        <v>7</v>
      </c>
      <c r="K970" s="11">
        <v>9.75</v>
      </c>
      <c r="L970" s="11">
        <f t="shared" si="16"/>
        <v>0.390625</v>
      </c>
    </row>
    <row r="971" spans="1:12" ht="15">
      <c r="A971" s="11">
        <v>966</v>
      </c>
      <c r="B971" s="11" t="s">
        <v>129</v>
      </c>
      <c r="C971" s="11">
        <v>285</v>
      </c>
      <c r="D971" s="11" t="s">
        <v>102</v>
      </c>
      <c r="E971" s="11">
        <v>1872</v>
      </c>
      <c r="F971" s="11" t="s">
        <v>205</v>
      </c>
      <c r="G971" s="11" t="s">
        <v>241</v>
      </c>
      <c r="H971" s="11">
        <v>1</v>
      </c>
      <c r="I971" s="11">
        <v>0</v>
      </c>
      <c r="J971" s="11">
        <v>7</v>
      </c>
      <c r="K971" s="11">
        <v>4.25</v>
      </c>
      <c r="L971" s="11">
        <f t="shared" si="16"/>
        <v>0.3677083333333333</v>
      </c>
    </row>
    <row r="972" spans="1:12" ht="15">
      <c r="A972" s="11">
        <v>967</v>
      </c>
      <c r="B972" s="11" t="s">
        <v>129</v>
      </c>
      <c r="C972" s="11">
        <v>285</v>
      </c>
      <c r="D972" s="11" t="s">
        <v>102</v>
      </c>
      <c r="E972" s="11">
        <v>1873</v>
      </c>
      <c r="F972" s="11" t="s">
        <v>205</v>
      </c>
      <c r="G972" s="11" t="s">
        <v>241</v>
      </c>
      <c r="H972" s="11">
        <v>1</v>
      </c>
      <c r="I972" s="11">
        <v>0</v>
      </c>
      <c r="J972" s="11">
        <v>7</v>
      </c>
      <c r="K972" s="11">
        <v>3.5</v>
      </c>
      <c r="L972" s="11">
        <f t="shared" si="16"/>
        <v>0.3645833333333333</v>
      </c>
    </row>
    <row r="973" spans="1:12" ht="15">
      <c r="A973" s="11">
        <v>968</v>
      </c>
      <c r="B973" s="11" t="s">
        <v>129</v>
      </c>
      <c r="C973" s="11">
        <v>285</v>
      </c>
      <c r="D973" s="11" t="s">
        <v>102</v>
      </c>
      <c r="E973" s="11">
        <v>1874</v>
      </c>
      <c r="F973" s="11" t="s">
        <v>205</v>
      </c>
      <c r="G973" s="11" t="s">
        <v>241</v>
      </c>
      <c r="H973" s="11">
        <v>1</v>
      </c>
      <c r="I973" s="11">
        <v>0</v>
      </c>
      <c r="J973" s="11">
        <v>7</v>
      </c>
      <c r="K973" s="11">
        <v>7.75</v>
      </c>
      <c r="L973" s="11">
        <f t="shared" si="16"/>
        <v>0.38229166666666664</v>
      </c>
    </row>
    <row r="974" spans="1:12" ht="15">
      <c r="A974" s="11">
        <v>969</v>
      </c>
      <c r="B974" s="11" t="s">
        <v>129</v>
      </c>
      <c r="C974" s="11">
        <v>285</v>
      </c>
      <c r="D974" s="11" t="s">
        <v>102</v>
      </c>
      <c r="E974" s="11">
        <v>1875</v>
      </c>
      <c r="F974" s="11" t="s">
        <v>205</v>
      </c>
      <c r="G974" s="11" t="s">
        <v>241</v>
      </c>
      <c r="H974" s="11">
        <v>1</v>
      </c>
      <c r="I974" s="11">
        <v>0</v>
      </c>
      <c r="J974" s="11">
        <v>7</v>
      </c>
      <c r="K974" s="15">
        <v>10.75</v>
      </c>
      <c r="L974" s="11">
        <f t="shared" si="16"/>
        <v>0.39479166666666665</v>
      </c>
    </row>
    <row r="975" spans="1:12" ht="15">
      <c r="A975" s="11">
        <v>970</v>
      </c>
      <c r="B975" s="11" t="s">
        <v>130</v>
      </c>
      <c r="C975" s="11">
        <v>272</v>
      </c>
      <c r="D975" s="11" t="s">
        <v>102</v>
      </c>
      <c r="E975" s="11">
        <v>1876</v>
      </c>
      <c r="F975" s="11" t="s">
        <v>205</v>
      </c>
      <c r="G975" s="11" t="s">
        <v>241</v>
      </c>
      <c r="H975" s="11">
        <v>1</v>
      </c>
      <c r="I975" s="11">
        <v>0</v>
      </c>
      <c r="J975" s="11">
        <v>8</v>
      </c>
      <c r="K975" s="15">
        <v>8.818181818181818</v>
      </c>
      <c r="L975" s="11">
        <f t="shared" si="16"/>
        <v>0.43674242424242427</v>
      </c>
    </row>
    <row r="976" spans="1:12" ht="15">
      <c r="A976" s="11">
        <v>971</v>
      </c>
      <c r="B976" s="11" t="s">
        <v>130</v>
      </c>
      <c r="C976" s="11">
        <v>272</v>
      </c>
      <c r="D976" s="11" t="s">
        <v>102</v>
      </c>
      <c r="E976" s="11">
        <v>1877</v>
      </c>
      <c r="F976" s="11" t="s">
        <v>205</v>
      </c>
      <c r="G976" s="11" t="s">
        <v>241</v>
      </c>
      <c r="H976" s="11">
        <v>1</v>
      </c>
      <c r="I976" s="11">
        <v>0</v>
      </c>
      <c r="J976" s="11">
        <v>9</v>
      </c>
      <c r="K976" s="15">
        <v>4.733333333333333</v>
      </c>
      <c r="L976" s="11">
        <f t="shared" si="16"/>
        <v>0.4697222222222222</v>
      </c>
    </row>
    <row r="977" spans="1:12" ht="15">
      <c r="A977" s="11">
        <v>972</v>
      </c>
      <c r="B977" s="11" t="s">
        <v>130</v>
      </c>
      <c r="C977" s="11">
        <v>272</v>
      </c>
      <c r="D977" s="11" t="s">
        <v>102</v>
      </c>
      <c r="E977" s="11">
        <v>1878</v>
      </c>
      <c r="F977" s="11" t="s">
        <v>205</v>
      </c>
      <c r="G977" s="11" t="s">
        <v>241</v>
      </c>
      <c r="H977" s="11">
        <v>1</v>
      </c>
      <c r="I977" s="11">
        <v>0</v>
      </c>
      <c r="J977" s="11">
        <v>9</v>
      </c>
      <c r="K977" s="15">
        <v>9.3</v>
      </c>
      <c r="L977" s="11">
        <f t="shared" si="16"/>
        <v>0.48875</v>
      </c>
    </row>
    <row r="978" spans="1:12" ht="15">
      <c r="A978" s="11">
        <v>973</v>
      </c>
      <c r="B978" s="11" t="s">
        <v>131</v>
      </c>
      <c r="C978" s="11">
        <v>325</v>
      </c>
      <c r="D978" s="11" t="s">
        <v>102</v>
      </c>
      <c r="E978" s="11">
        <v>1879</v>
      </c>
      <c r="F978" s="11" t="s">
        <v>205</v>
      </c>
      <c r="G978" s="11" t="s">
        <v>241</v>
      </c>
      <c r="H978" s="11">
        <v>1</v>
      </c>
      <c r="I978" s="11">
        <v>0</v>
      </c>
      <c r="J978" s="11">
        <v>9</v>
      </c>
      <c r="K978" s="15">
        <v>0</v>
      </c>
      <c r="L978" s="11">
        <f t="shared" si="16"/>
        <v>0.45</v>
      </c>
    </row>
    <row r="979" spans="1:12" ht="15">
      <c r="A979" s="11">
        <v>974</v>
      </c>
      <c r="B979" s="11" t="s">
        <v>131</v>
      </c>
      <c r="C979" s="11">
        <v>325</v>
      </c>
      <c r="D979" s="11" t="s">
        <v>102</v>
      </c>
      <c r="E979" s="11">
        <v>1880</v>
      </c>
      <c r="F979" s="11" t="s">
        <v>205</v>
      </c>
      <c r="G979" s="11" t="s">
        <v>241</v>
      </c>
      <c r="H979" s="11">
        <v>1</v>
      </c>
      <c r="I979" s="11">
        <v>0</v>
      </c>
      <c r="J979" s="11">
        <v>7</v>
      </c>
      <c r="K979" s="15">
        <v>4</v>
      </c>
      <c r="L979" s="11">
        <f t="shared" si="16"/>
        <v>0.36666666666666664</v>
      </c>
    </row>
    <row r="980" spans="1:12" ht="15">
      <c r="A980" s="11">
        <v>975</v>
      </c>
      <c r="B980" s="11" t="s">
        <v>131</v>
      </c>
      <c r="C980" s="11">
        <v>325</v>
      </c>
      <c r="D980" s="11" t="s">
        <v>102</v>
      </c>
      <c r="E980" s="11">
        <v>1881</v>
      </c>
      <c r="F980" s="11" t="s">
        <v>205</v>
      </c>
      <c r="G980" s="11" t="s">
        <v>241</v>
      </c>
      <c r="H980" s="11">
        <v>1</v>
      </c>
      <c r="I980" s="11">
        <v>0</v>
      </c>
      <c r="J980" s="11">
        <v>8</v>
      </c>
      <c r="K980" s="15">
        <v>11</v>
      </c>
      <c r="L980" s="11">
        <f t="shared" si="16"/>
        <v>0.44583333333333336</v>
      </c>
    </row>
    <row r="981" spans="1:12" ht="15">
      <c r="A981" s="11">
        <v>976</v>
      </c>
      <c r="B981" s="11" t="s">
        <v>132</v>
      </c>
      <c r="C981" s="11">
        <v>304</v>
      </c>
      <c r="D981" s="11" t="s">
        <v>102</v>
      </c>
      <c r="E981" s="11">
        <v>1882</v>
      </c>
      <c r="F981" s="11" t="s">
        <v>205</v>
      </c>
      <c r="G981" s="11" t="s">
        <v>241</v>
      </c>
      <c r="H981" s="11">
        <v>1</v>
      </c>
      <c r="I981" s="11">
        <v>0</v>
      </c>
      <c r="J981" s="11">
        <v>8</v>
      </c>
      <c r="K981" s="15">
        <v>10.75</v>
      </c>
      <c r="L981" s="11">
        <f t="shared" si="16"/>
        <v>0.4447916666666667</v>
      </c>
    </row>
    <row r="982" spans="1:12" ht="15">
      <c r="A982" s="11">
        <v>977</v>
      </c>
      <c r="B982" s="11" t="s">
        <v>132</v>
      </c>
      <c r="C982" s="11">
        <v>304</v>
      </c>
      <c r="D982" s="11" t="s">
        <v>102</v>
      </c>
      <c r="E982" s="11">
        <v>1883</v>
      </c>
      <c r="F982" s="11" t="s">
        <v>205</v>
      </c>
      <c r="G982" s="11" t="s">
        <v>241</v>
      </c>
      <c r="H982" s="11">
        <v>1</v>
      </c>
      <c r="I982" s="11">
        <v>0</v>
      </c>
      <c r="J982" s="11">
        <v>7</v>
      </c>
      <c r="K982" s="15">
        <v>11.2</v>
      </c>
      <c r="L982" s="11">
        <f t="shared" si="16"/>
        <v>0.3966666666666666</v>
      </c>
    </row>
    <row r="983" spans="1:12" ht="15">
      <c r="A983" s="11">
        <v>978</v>
      </c>
      <c r="B983" s="11" t="s">
        <v>132</v>
      </c>
      <c r="C983" s="11">
        <v>304</v>
      </c>
      <c r="D983" s="11" t="s">
        <v>102</v>
      </c>
      <c r="E983" s="11">
        <v>1884</v>
      </c>
      <c r="F983" s="11" t="s">
        <v>205</v>
      </c>
      <c r="G983" s="11" t="s">
        <v>241</v>
      </c>
      <c r="H983" s="11">
        <v>1</v>
      </c>
      <c r="I983" s="11">
        <v>0</v>
      </c>
      <c r="J983" s="11">
        <v>7</v>
      </c>
      <c r="K983" s="15">
        <v>7</v>
      </c>
      <c r="L983" s="11">
        <f t="shared" si="16"/>
        <v>0.37916666666666665</v>
      </c>
    </row>
    <row r="984" spans="1:12" ht="15">
      <c r="A984" s="11">
        <v>979</v>
      </c>
      <c r="B984" s="11" t="s">
        <v>133</v>
      </c>
      <c r="C984" s="11">
        <v>318</v>
      </c>
      <c r="D984" s="11" t="s">
        <v>102</v>
      </c>
      <c r="E984" s="11">
        <v>1885</v>
      </c>
      <c r="F984" s="11" t="s">
        <v>205</v>
      </c>
      <c r="G984" s="11" t="s">
        <v>241</v>
      </c>
      <c r="H984" s="11">
        <v>1</v>
      </c>
      <c r="I984" s="11">
        <v>0</v>
      </c>
      <c r="J984" s="11">
        <v>8</v>
      </c>
      <c r="K984" s="11">
        <v>6</v>
      </c>
      <c r="L984" s="11">
        <f t="shared" si="16"/>
        <v>0.42500000000000004</v>
      </c>
    </row>
    <row r="985" spans="1:12" ht="15">
      <c r="A985" s="11">
        <v>980</v>
      </c>
      <c r="B985" s="11" t="s">
        <v>133</v>
      </c>
      <c r="C985" s="11">
        <v>318</v>
      </c>
      <c r="D985" s="11" t="s">
        <v>102</v>
      </c>
      <c r="E985" s="11">
        <v>1886</v>
      </c>
      <c r="F985" s="11" t="s">
        <v>205</v>
      </c>
      <c r="G985" s="11" t="s">
        <v>241</v>
      </c>
      <c r="H985" s="11">
        <v>1</v>
      </c>
      <c r="I985" s="11">
        <v>0</v>
      </c>
      <c r="J985" s="11">
        <v>10</v>
      </c>
      <c r="K985" s="11">
        <v>1</v>
      </c>
      <c r="L985" s="11">
        <f t="shared" si="16"/>
        <v>0.5041666666666667</v>
      </c>
    </row>
    <row r="986" spans="1:12" ht="15">
      <c r="A986" s="11">
        <v>981</v>
      </c>
      <c r="B986" s="11" t="s">
        <v>133</v>
      </c>
      <c r="C986" s="11">
        <v>318</v>
      </c>
      <c r="D986" s="11" t="s">
        <v>102</v>
      </c>
      <c r="E986" s="11">
        <v>1887</v>
      </c>
      <c r="F986" s="11" t="s">
        <v>205</v>
      </c>
      <c r="G986" s="11" t="s">
        <v>241</v>
      </c>
      <c r="H986" s="11">
        <v>1</v>
      </c>
      <c r="I986" s="11">
        <v>0</v>
      </c>
      <c r="J986" s="11">
        <v>5</v>
      </c>
      <c r="K986" s="11">
        <v>0</v>
      </c>
      <c r="L986" s="11">
        <f t="shared" si="16"/>
        <v>0.25</v>
      </c>
    </row>
    <row r="987" spans="1:12" ht="15">
      <c r="A987" s="11">
        <v>982</v>
      </c>
      <c r="B987" s="11" t="s">
        <v>134</v>
      </c>
      <c r="C987" s="11">
        <v>325</v>
      </c>
      <c r="D987" s="11" t="s">
        <v>102</v>
      </c>
      <c r="E987" s="11">
        <v>1888</v>
      </c>
      <c r="F987" s="11" t="s">
        <v>205</v>
      </c>
      <c r="G987" s="11" t="s">
        <v>241</v>
      </c>
      <c r="H987" s="11">
        <v>1</v>
      </c>
      <c r="I987" s="11">
        <v>0</v>
      </c>
      <c r="J987" s="11">
        <v>9</v>
      </c>
      <c r="K987" s="11">
        <v>6</v>
      </c>
      <c r="L987" s="11">
        <f t="shared" si="16"/>
        <v>0.47500000000000003</v>
      </c>
    </row>
    <row r="988" spans="1:12" ht="15">
      <c r="A988" s="11">
        <v>983</v>
      </c>
      <c r="B988" s="11" t="s">
        <v>134</v>
      </c>
      <c r="C988" s="11">
        <v>325</v>
      </c>
      <c r="D988" s="11" t="s">
        <v>102</v>
      </c>
      <c r="E988" s="11">
        <v>1889</v>
      </c>
      <c r="F988" s="11" t="s">
        <v>205</v>
      </c>
      <c r="G988" s="11" t="s">
        <v>241</v>
      </c>
      <c r="H988" s="11">
        <v>1</v>
      </c>
      <c r="I988" s="11">
        <v>0</v>
      </c>
      <c r="J988" s="11">
        <v>8</v>
      </c>
      <c r="K988" s="11">
        <v>6</v>
      </c>
      <c r="L988" s="11">
        <f t="shared" si="16"/>
        <v>0.42500000000000004</v>
      </c>
    </row>
    <row r="989" spans="1:12" ht="15">
      <c r="A989" s="11">
        <v>984</v>
      </c>
      <c r="B989" s="11" t="s">
        <v>134</v>
      </c>
      <c r="C989" s="11">
        <v>325</v>
      </c>
      <c r="D989" s="11" t="s">
        <v>102</v>
      </c>
      <c r="E989" s="11">
        <v>1890</v>
      </c>
      <c r="F989" s="11" t="s">
        <v>205</v>
      </c>
      <c r="G989" s="11" t="s">
        <v>241</v>
      </c>
      <c r="H989" s="11">
        <v>1</v>
      </c>
      <c r="I989" s="11">
        <v>0</v>
      </c>
      <c r="J989" s="11">
        <v>10</v>
      </c>
      <c r="K989" s="11">
        <v>6</v>
      </c>
      <c r="L989" s="11">
        <f t="shared" si="16"/>
        <v>0.525</v>
      </c>
    </row>
    <row r="990" spans="1:12" ht="15">
      <c r="A990" s="11">
        <v>985</v>
      </c>
      <c r="B990" s="11" t="s">
        <v>135</v>
      </c>
      <c r="C990" s="11">
        <v>354</v>
      </c>
      <c r="D990" s="11" t="s">
        <v>102</v>
      </c>
      <c r="E990" s="11">
        <v>1891</v>
      </c>
      <c r="F990" s="11" t="s">
        <v>205</v>
      </c>
      <c r="G990" s="11" t="s">
        <v>241</v>
      </c>
      <c r="H990" s="11">
        <v>1</v>
      </c>
      <c r="I990" s="11">
        <v>0</v>
      </c>
      <c r="J990" s="11">
        <v>11</v>
      </c>
      <c r="K990" s="11">
        <v>4</v>
      </c>
      <c r="L990" s="11">
        <f t="shared" si="16"/>
        <v>0.5666666666666668</v>
      </c>
    </row>
    <row r="991" spans="1:12" ht="15">
      <c r="A991" s="11">
        <v>986</v>
      </c>
      <c r="B991" s="11" t="s">
        <v>135</v>
      </c>
      <c r="C991" s="11">
        <v>354</v>
      </c>
      <c r="D991" s="11" t="s">
        <v>102</v>
      </c>
      <c r="E991" s="11">
        <v>1892</v>
      </c>
      <c r="F991" s="11" t="s">
        <v>205</v>
      </c>
      <c r="G991" s="11" t="s">
        <v>241</v>
      </c>
      <c r="H991" s="11">
        <v>1</v>
      </c>
      <c r="I991" s="11">
        <v>0</v>
      </c>
      <c r="J991" s="11">
        <v>10</v>
      </c>
      <c r="K991" s="11">
        <v>2</v>
      </c>
      <c r="L991" s="11">
        <f t="shared" si="16"/>
        <v>0.5083333333333333</v>
      </c>
    </row>
    <row r="992" spans="1:12" ht="15">
      <c r="A992" s="11">
        <v>987</v>
      </c>
      <c r="B992" s="11" t="s">
        <v>135</v>
      </c>
      <c r="C992" s="11">
        <v>354</v>
      </c>
      <c r="D992" s="11" t="s">
        <v>102</v>
      </c>
      <c r="E992" s="11">
        <v>1893</v>
      </c>
      <c r="F992" s="11" t="s">
        <v>205</v>
      </c>
      <c r="G992" s="11" t="s">
        <v>241</v>
      </c>
      <c r="H992" s="11">
        <v>1</v>
      </c>
      <c r="I992" s="11">
        <v>0</v>
      </c>
      <c r="J992" s="11">
        <v>10</v>
      </c>
      <c r="K992" s="11">
        <v>8</v>
      </c>
      <c r="L992" s="11">
        <f t="shared" si="16"/>
        <v>0.5333333333333333</v>
      </c>
    </row>
    <row r="993" spans="1:12" ht="15">
      <c r="A993" s="11">
        <v>988</v>
      </c>
      <c r="B993" s="11" t="s">
        <v>136</v>
      </c>
      <c r="C993" s="11">
        <v>417</v>
      </c>
      <c r="D993" s="11" t="s">
        <v>102</v>
      </c>
      <c r="E993" s="11">
        <v>1894</v>
      </c>
      <c r="F993" s="11" t="s">
        <v>205</v>
      </c>
      <c r="G993" s="11" t="s">
        <v>241</v>
      </c>
      <c r="H993" s="11">
        <v>1</v>
      </c>
      <c r="I993" s="11">
        <v>0</v>
      </c>
      <c r="J993" s="11">
        <v>11</v>
      </c>
      <c r="K993" s="11">
        <v>0</v>
      </c>
      <c r="L993" s="11">
        <f t="shared" si="16"/>
        <v>0.55</v>
      </c>
    </row>
    <row r="994" spans="1:12" ht="15">
      <c r="A994" s="11">
        <v>989</v>
      </c>
      <c r="B994" s="11" t="s">
        <v>136</v>
      </c>
      <c r="C994" s="11">
        <v>417</v>
      </c>
      <c r="D994" s="11" t="s">
        <v>102</v>
      </c>
      <c r="E994" s="11">
        <v>1895</v>
      </c>
      <c r="F994" s="11" t="s">
        <v>205</v>
      </c>
      <c r="G994" s="11" t="s">
        <v>241</v>
      </c>
      <c r="H994" s="11">
        <v>1</v>
      </c>
      <c r="I994" s="11">
        <v>0</v>
      </c>
      <c r="J994" s="11">
        <v>11</v>
      </c>
      <c r="K994" s="11">
        <v>0</v>
      </c>
      <c r="L994" s="11">
        <f t="shared" si="16"/>
        <v>0.55</v>
      </c>
    </row>
    <row r="995" spans="1:12" ht="15">
      <c r="A995" s="11">
        <v>990</v>
      </c>
      <c r="B995" s="11" t="s">
        <v>136</v>
      </c>
      <c r="C995" s="11">
        <v>417</v>
      </c>
      <c r="D995" s="11" t="s">
        <v>102</v>
      </c>
      <c r="E995" s="11">
        <v>1896</v>
      </c>
      <c r="F995" s="11" t="s">
        <v>205</v>
      </c>
      <c r="G995" s="11" t="s">
        <v>241</v>
      </c>
      <c r="H995" s="11">
        <v>1</v>
      </c>
      <c r="I995" s="11">
        <v>0</v>
      </c>
      <c r="J995" s="11">
        <v>11</v>
      </c>
      <c r="K995" s="11">
        <v>3</v>
      </c>
      <c r="L995" s="11">
        <f t="shared" si="16"/>
        <v>0.5625</v>
      </c>
    </row>
    <row r="996" spans="1:12" ht="15">
      <c r="A996" s="11">
        <v>991</v>
      </c>
      <c r="B996" s="11" t="s">
        <v>136</v>
      </c>
      <c r="C996" s="11">
        <v>417</v>
      </c>
      <c r="D996" s="11" t="s">
        <v>102</v>
      </c>
      <c r="E996" s="11">
        <v>1897</v>
      </c>
      <c r="F996" s="11" t="s">
        <v>205</v>
      </c>
      <c r="G996" s="11" t="s">
        <v>241</v>
      </c>
      <c r="H996" s="11">
        <v>1</v>
      </c>
      <c r="I996" s="11">
        <v>0</v>
      </c>
      <c r="J996" s="11">
        <v>9</v>
      </c>
      <c r="K996" s="11">
        <v>6</v>
      </c>
      <c r="L996" s="11">
        <f t="shared" si="16"/>
        <v>0.47500000000000003</v>
      </c>
    </row>
    <row r="997" spans="1:12" ht="15">
      <c r="A997" s="11">
        <v>992</v>
      </c>
      <c r="B997" s="11" t="s">
        <v>137</v>
      </c>
      <c r="C997" s="11">
        <v>420</v>
      </c>
      <c r="D997" s="11" t="s">
        <v>102</v>
      </c>
      <c r="E997" s="11">
        <v>1898</v>
      </c>
      <c r="F997" s="11" t="s">
        <v>205</v>
      </c>
      <c r="G997" s="11" t="s">
        <v>241</v>
      </c>
      <c r="H997" s="11">
        <v>1</v>
      </c>
      <c r="I997" s="11">
        <v>0</v>
      </c>
      <c r="J997" s="11">
        <v>10</v>
      </c>
      <c r="K997" s="11">
        <v>8.5</v>
      </c>
      <c r="L997" s="11">
        <f t="shared" si="16"/>
        <v>0.5354166666666667</v>
      </c>
    </row>
    <row r="998" spans="1:12" ht="15">
      <c r="A998" s="11">
        <v>993</v>
      </c>
      <c r="B998" s="11" t="s">
        <v>116</v>
      </c>
      <c r="C998" s="11">
        <v>398</v>
      </c>
      <c r="D998" s="11" t="s">
        <v>102</v>
      </c>
      <c r="E998" s="11">
        <v>1852</v>
      </c>
      <c r="F998" s="11" t="s">
        <v>206</v>
      </c>
      <c r="G998" s="11" t="s">
        <v>207</v>
      </c>
      <c r="H998" s="11">
        <v>1</v>
      </c>
      <c r="I998" s="11">
        <v>0</v>
      </c>
      <c r="J998" s="11">
        <v>12</v>
      </c>
      <c r="K998" s="11">
        <v>0</v>
      </c>
      <c r="L998" s="11">
        <f t="shared" si="16"/>
        <v>0.6</v>
      </c>
    </row>
    <row r="999" spans="1:12" ht="15">
      <c r="A999" s="11">
        <v>994</v>
      </c>
      <c r="B999" s="11" t="s">
        <v>116</v>
      </c>
      <c r="C999" s="11">
        <v>398</v>
      </c>
      <c r="D999" s="11" t="s">
        <v>102</v>
      </c>
      <c r="E999" s="11">
        <v>1853</v>
      </c>
      <c r="F999" s="11" t="s">
        <v>206</v>
      </c>
      <c r="G999" s="11" t="s">
        <v>207</v>
      </c>
      <c r="H999" s="11">
        <v>1</v>
      </c>
      <c r="I999" s="11">
        <v>0</v>
      </c>
      <c r="J999" s="11">
        <v>10</v>
      </c>
      <c r="K999" s="11">
        <v>6</v>
      </c>
      <c r="L999" s="11">
        <f t="shared" si="16"/>
        <v>0.525</v>
      </c>
    </row>
    <row r="1000" spans="1:12" ht="15">
      <c r="A1000" s="11">
        <v>995</v>
      </c>
      <c r="B1000" s="11" t="s">
        <v>116</v>
      </c>
      <c r="C1000" s="11">
        <v>398</v>
      </c>
      <c r="D1000" s="11" t="s">
        <v>102</v>
      </c>
      <c r="E1000" s="11">
        <v>1854</v>
      </c>
      <c r="F1000" s="11" t="s">
        <v>206</v>
      </c>
      <c r="G1000" s="11" t="s">
        <v>207</v>
      </c>
      <c r="H1000" s="11">
        <v>1</v>
      </c>
      <c r="I1000" s="11">
        <v>0</v>
      </c>
      <c r="J1000" s="11">
        <v>7</v>
      </c>
      <c r="K1000" s="11">
        <v>6</v>
      </c>
      <c r="L1000" s="11">
        <f t="shared" si="16"/>
        <v>0.375</v>
      </c>
    </row>
    <row r="1001" spans="1:12" ht="15">
      <c r="A1001" s="11">
        <v>996</v>
      </c>
      <c r="B1001" s="11" t="s">
        <v>126</v>
      </c>
      <c r="C1001" s="11">
        <v>369</v>
      </c>
      <c r="D1001" s="11" t="s">
        <v>102</v>
      </c>
      <c r="E1001" s="11">
        <v>1855</v>
      </c>
      <c r="F1001" s="11" t="s">
        <v>206</v>
      </c>
      <c r="G1001" s="11" t="s">
        <v>207</v>
      </c>
      <c r="H1001" s="11">
        <v>1</v>
      </c>
      <c r="I1001" s="11">
        <v>0</v>
      </c>
      <c r="J1001" s="11">
        <v>19</v>
      </c>
      <c r="K1001" s="11">
        <v>0</v>
      </c>
      <c r="L1001" s="11">
        <f t="shared" si="16"/>
        <v>0.95</v>
      </c>
    </row>
    <row r="1002" spans="1:12" ht="15">
      <c r="A1002" s="11">
        <v>997</v>
      </c>
      <c r="B1002" s="11" t="s">
        <v>126</v>
      </c>
      <c r="C1002" s="11">
        <v>369</v>
      </c>
      <c r="D1002" s="11" t="s">
        <v>102</v>
      </c>
      <c r="E1002" s="11">
        <v>1856</v>
      </c>
      <c r="F1002" s="11" t="s">
        <v>206</v>
      </c>
      <c r="G1002" s="11" t="s">
        <v>207</v>
      </c>
      <c r="H1002" s="11">
        <v>1</v>
      </c>
      <c r="I1002" s="11">
        <v>0</v>
      </c>
      <c r="J1002" s="11">
        <v>11</v>
      </c>
      <c r="K1002" s="11">
        <v>10</v>
      </c>
      <c r="L1002" s="11">
        <f t="shared" si="16"/>
        <v>0.5916666666666667</v>
      </c>
    </row>
    <row r="1003" spans="1:12" ht="15">
      <c r="A1003" s="11">
        <v>998</v>
      </c>
      <c r="B1003" s="11" t="s">
        <v>127</v>
      </c>
      <c r="C1003" s="11">
        <v>397</v>
      </c>
      <c r="D1003" s="11" t="s">
        <v>102</v>
      </c>
      <c r="E1003" s="11">
        <v>1859</v>
      </c>
      <c r="F1003" s="11" t="s">
        <v>206</v>
      </c>
      <c r="G1003" s="11" t="s">
        <v>207</v>
      </c>
      <c r="H1003" s="11">
        <v>1</v>
      </c>
      <c r="I1003" s="11">
        <v>0</v>
      </c>
      <c r="J1003" s="11">
        <v>11</v>
      </c>
      <c r="K1003" s="11">
        <v>0</v>
      </c>
      <c r="L1003" s="11">
        <f t="shared" si="16"/>
        <v>0.55</v>
      </c>
    </row>
    <row r="1004" spans="1:12" ht="15">
      <c r="A1004" s="11">
        <v>999</v>
      </c>
      <c r="B1004" s="11" t="s">
        <v>127</v>
      </c>
      <c r="C1004" s="11">
        <v>397</v>
      </c>
      <c r="D1004" s="11" t="s">
        <v>102</v>
      </c>
      <c r="E1004" s="11">
        <v>1860</v>
      </c>
      <c r="F1004" s="11" t="s">
        <v>206</v>
      </c>
      <c r="G1004" s="11" t="s">
        <v>207</v>
      </c>
      <c r="H1004" s="11">
        <v>1</v>
      </c>
      <c r="I1004" s="11">
        <v>0</v>
      </c>
      <c r="J1004" s="11">
        <v>10</v>
      </c>
      <c r="K1004" s="11">
        <v>0</v>
      </c>
      <c r="L1004" s="11">
        <f t="shared" si="16"/>
        <v>0.5</v>
      </c>
    </row>
    <row r="1005" spans="1:12" ht="15">
      <c r="A1005" s="11">
        <v>1000</v>
      </c>
      <c r="B1005" s="11" t="s">
        <v>118</v>
      </c>
      <c r="C1005" s="11">
        <v>470</v>
      </c>
      <c r="D1005" s="11" t="s">
        <v>102</v>
      </c>
      <c r="E1005" s="11">
        <v>1861</v>
      </c>
      <c r="F1005" s="11" t="s">
        <v>206</v>
      </c>
      <c r="G1005" s="11" t="s">
        <v>207</v>
      </c>
      <c r="H1005" s="11">
        <v>1</v>
      </c>
      <c r="I1005" s="11">
        <v>0</v>
      </c>
      <c r="J1005" s="11">
        <v>12</v>
      </c>
      <c r="K1005" s="11">
        <v>0</v>
      </c>
      <c r="L1005" s="11">
        <f t="shared" si="16"/>
        <v>0.6</v>
      </c>
    </row>
    <row r="1006" spans="1:12" ht="15">
      <c r="A1006" s="11">
        <v>1001</v>
      </c>
      <c r="B1006" s="11" t="s">
        <v>118</v>
      </c>
      <c r="C1006" s="11">
        <v>470</v>
      </c>
      <c r="D1006" s="11" t="s">
        <v>102</v>
      </c>
      <c r="E1006" s="11">
        <v>1862</v>
      </c>
      <c r="F1006" s="11" t="s">
        <v>206</v>
      </c>
      <c r="G1006" s="11" t="s">
        <v>207</v>
      </c>
      <c r="H1006" s="11">
        <v>1</v>
      </c>
      <c r="I1006" s="11">
        <v>0</v>
      </c>
      <c r="J1006" s="11">
        <v>12</v>
      </c>
      <c r="K1006" s="11">
        <v>0</v>
      </c>
      <c r="L1006" s="11">
        <f t="shared" si="16"/>
        <v>0.6</v>
      </c>
    </row>
    <row r="1007" spans="1:12" ht="15">
      <c r="A1007" s="11">
        <v>1002</v>
      </c>
      <c r="B1007" s="11" t="s">
        <v>118</v>
      </c>
      <c r="C1007" s="11">
        <v>470</v>
      </c>
      <c r="D1007" s="11" t="s">
        <v>102</v>
      </c>
      <c r="E1007" s="11">
        <v>1863</v>
      </c>
      <c r="F1007" s="11" t="s">
        <v>206</v>
      </c>
      <c r="G1007" s="11" t="s">
        <v>207</v>
      </c>
      <c r="H1007" s="11">
        <v>1</v>
      </c>
      <c r="I1007" s="11">
        <v>0</v>
      </c>
      <c r="J1007" s="11">
        <v>14</v>
      </c>
      <c r="K1007" s="11">
        <v>11</v>
      </c>
      <c r="L1007" s="11">
        <f t="shared" si="16"/>
        <v>0.7458333333333332</v>
      </c>
    </row>
    <row r="1008" spans="1:12" ht="15">
      <c r="A1008" s="11">
        <v>1003</v>
      </c>
      <c r="B1008" s="11" t="s">
        <v>121</v>
      </c>
      <c r="C1008" s="11">
        <v>556</v>
      </c>
      <c r="D1008" s="11" t="s">
        <v>102</v>
      </c>
      <c r="E1008" s="11">
        <v>1864</v>
      </c>
      <c r="F1008" s="11" t="s">
        <v>206</v>
      </c>
      <c r="G1008" s="11" t="s">
        <v>207</v>
      </c>
      <c r="H1008" s="11">
        <v>1</v>
      </c>
      <c r="I1008" s="11">
        <v>0</v>
      </c>
      <c r="J1008" s="11">
        <v>12</v>
      </c>
      <c r="K1008" s="11">
        <v>4</v>
      </c>
      <c r="L1008" s="11">
        <f t="shared" si="16"/>
        <v>0.6166666666666667</v>
      </c>
    </row>
    <row r="1009" spans="1:12" ht="15">
      <c r="A1009" s="11">
        <v>1004</v>
      </c>
      <c r="B1009" s="11" t="s">
        <v>122</v>
      </c>
      <c r="C1009" s="11">
        <v>275</v>
      </c>
      <c r="D1009" s="11" t="s">
        <v>102</v>
      </c>
      <c r="E1009" s="11">
        <v>1866</v>
      </c>
      <c r="F1009" s="11" t="s">
        <v>206</v>
      </c>
      <c r="G1009" s="11" t="s">
        <v>207</v>
      </c>
      <c r="H1009" s="11">
        <v>1</v>
      </c>
      <c r="I1009" s="11">
        <v>0</v>
      </c>
      <c r="J1009" s="11">
        <v>14</v>
      </c>
      <c r="K1009" s="11">
        <v>7</v>
      </c>
      <c r="L1009" s="11">
        <f t="shared" si="16"/>
        <v>0.7291666666666666</v>
      </c>
    </row>
    <row r="1010" spans="1:12" ht="15">
      <c r="A1010" s="11">
        <v>1005</v>
      </c>
      <c r="B1010" s="11" t="s">
        <v>122</v>
      </c>
      <c r="C1010" s="11">
        <v>275</v>
      </c>
      <c r="D1010" s="11" t="s">
        <v>102</v>
      </c>
      <c r="E1010" s="11">
        <v>1867</v>
      </c>
      <c r="F1010" s="11" t="s">
        <v>206</v>
      </c>
      <c r="G1010" s="11" t="s">
        <v>207</v>
      </c>
      <c r="H1010" s="11">
        <v>1</v>
      </c>
      <c r="I1010" s="11">
        <v>0</v>
      </c>
      <c r="J1010" s="11">
        <v>15</v>
      </c>
      <c r="K1010" s="11">
        <v>6</v>
      </c>
      <c r="L1010" s="11">
        <f t="shared" si="16"/>
        <v>0.775</v>
      </c>
    </row>
    <row r="1011" spans="1:12" ht="15">
      <c r="A1011" s="11">
        <v>1006</v>
      </c>
      <c r="B1011" s="11" t="s">
        <v>128</v>
      </c>
      <c r="C1011" s="11">
        <v>340</v>
      </c>
      <c r="D1011" s="11" t="s">
        <v>102</v>
      </c>
      <c r="E1011" s="11">
        <v>1868</v>
      </c>
      <c r="F1011" s="11" t="s">
        <v>206</v>
      </c>
      <c r="G1011" s="11" t="s">
        <v>207</v>
      </c>
      <c r="H1011" s="11">
        <v>1</v>
      </c>
      <c r="I1011" s="11">
        <v>0</v>
      </c>
      <c r="J1011" s="11">
        <v>13</v>
      </c>
      <c r="K1011" s="11">
        <v>1</v>
      </c>
      <c r="L1011" s="11">
        <f t="shared" si="16"/>
        <v>0.6541666666666667</v>
      </c>
    </row>
    <row r="1012" spans="1:12" ht="15">
      <c r="A1012" s="11">
        <v>1007</v>
      </c>
      <c r="B1012" s="11" t="s">
        <v>128</v>
      </c>
      <c r="C1012" s="11">
        <v>340</v>
      </c>
      <c r="D1012" s="11" t="s">
        <v>102</v>
      </c>
      <c r="E1012" s="11">
        <v>1869</v>
      </c>
      <c r="F1012" s="11" t="s">
        <v>206</v>
      </c>
      <c r="G1012" s="11" t="s">
        <v>207</v>
      </c>
      <c r="H1012" s="11">
        <v>1</v>
      </c>
      <c r="I1012" s="11">
        <v>0</v>
      </c>
      <c r="J1012" s="11">
        <v>12</v>
      </c>
      <c r="K1012" s="11">
        <v>0</v>
      </c>
      <c r="L1012" s="11">
        <f t="shared" si="16"/>
        <v>0.6</v>
      </c>
    </row>
    <row r="1013" spans="1:12" ht="15">
      <c r="A1013" s="11">
        <v>1008</v>
      </c>
      <c r="B1013" s="11" t="s">
        <v>128</v>
      </c>
      <c r="C1013" s="11">
        <v>340</v>
      </c>
      <c r="D1013" s="11" t="s">
        <v>102</v>
      </c>
      <c r="E1013" s="11">
        <v>1870</v>
      </c>
      <c r="F1013" s="11" t="s">
        <v>206</v>
      </c>
      <c r="G1013" s="11" t="s">
        <v>207</v>
      </c>
      <c r="H1013" s="11">
        <v>1</v>
      </c>
      <c r="I1013" s="11">
        <v>0</v>
      </c>
      <c r="J1013" s="11">
        <v>10</v>
      </c>
      <c r="K1013" s="11">
        <v>2</v>
      </c>
      <c r="L1013" s="11">
        <f t="shared" si="16"/>
        <v>0.5083333333333333</v>
      </c>
    </row>
    <row r="1014" spans="1:12" ht="15">
      <c r="A1014" s="11">
        <v>1009</v>
      </c>
      <c r="B1014" s="11" t="s">
        <v>129</v>
      </c>
      <c r="C1014" s="11">
        <v>285</v>
      </c>
      <c r="D1014" s="11" t="s">
        <v>102</v>
      </c>
      <c r="E1014" s="11">
        <v>1871</v>
      </c>
      <c r="F1014" s="11" t="s">
        <v>206</v>
      </c>
      <c r="G1014" s="11" t="s">
        <v>207</v>
      </c>
      <c r="H1014" s="11">
        <v>1</v>
      </c>
      <c r="I1014" s="11">
        <v>0</v>
      </c>
      <c r="J1014" s="11">
        <v>11</v>
      </c>
      <c r="K1014" s="11">
        <v>2.5</v>
      </c>
      <c r="L1014" s="11">
        <f t="shared" si="16"/>
        <v>0.5604166666666667</v>
      </c>
    </row>
    <row r="1015" spans="1:12" ht="15">
      <c r="A1015" s="11">
        <v>1010</v>
      </c>
      <c r="B1015" s="11" t="s">
        <v>129</v>
      </c>
      <c r="C1015" s="11">
        <v>285</v>
      </c>
      <c r="D1015" s="11" t="s">
        <v>102</v>
      </c>
      <c r="E1015" s="11">
        <v>1872</v>
      </c>
      <c r="F1015" s="11" t="s">
        <v>206</v>
      </c>
      <c r="G1015" s="11" t="s">
        <v>207</v>
      </c>
      <c r="H1015" s="11">
        <v>1</v>
      </c>
      <c r="I1015" s="11">
        <v>0</v>
      </c>
      <c r="J1015" s="11">
        <v>10</v>
      </c>
      <c r="K1015" s="11">
        <v>6.5</v>
      </c>
      <c r="L1015" s="11">
        <f t="shared" si="16"/>
        <v>0.5270833333333333</v>
      </c>
    </row>
    <row r="1016" spans="1:12" ht="15">
      <c r="A1016" s="11">
        <v>1011</v>
      </c>
      <c r="B1016" s="11" t="s">
        <v>129</v>
      </c>
      <c r="C1016" s="11">
        <v>285</v>
      </c>
      <c r="D1016" s="11" t="s">
        <v>102</v>
      </c>
      <c r="E1016" s="11">
        <v>1873</v>
      </c>
      <c r="F1016" s="11" t="s">
        <v>206</v>
      </c>
      <c r="G1016" s="11" t="s">
        <v>207</v>
      </c>
      <c r="H1016" s="11">
        <v>1</v>
      </c>
      <c r="I1016" s="11">
        <v>0</v>
      </c>
      <c r="J1016" s="11">
        <v>13</v>
      </c>
      <c r="K1016" s="11">
        <v>6.5</v>
      </c>
      <c r="L1016" s="11">
        <f t="shared" si="16"/>
        <v>0.6770833333333334</v>
      </c>
    </row>
    <row r="1017" spans="1:12" ht="15">
      <c r="A1017" s="11">
        <v>1012</v>
      </c>
      <c r="B1017" s="11" t="s">
        <v>129</v>
      </c>
      <c r="C1017" s="11">
        <v>285</v>
      </c>
      <c r="D1017" s="11" t="s">
        <v>102</v>
      </c>
      <c r="E1017" s="11">
        <v>1874</v>
      </c>
      <c r="F1017" s="11" t="s">
        <v>206</v>
      </c>
      <c r="G1017" s="11" t="s">
        <v>207</v>
      </c>
      <c r="H1017" s="11">
        <v>1</v>
      </c>
      <c r="I1017" s="11">
        <v>0</v>
      </c>
      <c r="J1017" s="11">
        <v>18</v>
      </c>
      <c r="K1017" s="11">
        <v>1.25</v>
      </c>
      <c r="L1017" s="11">
        <f t="shared" si="16"/>
        <v>0.9052083333333334</v>
      </c>
    </row>
    <row r="1018" spans="1:12" ht="15">
      <c r="A1018" s="11">
        <v>1013</v>
      </c>
      <c r="B1018" s="11" t="s">
        <v>129</v>
      </c>
      <c r="C1018" s="11">
        <v>285</v>
      </c>
      <c r="D1018" s="11" t="s">
        <v>102</v>
      </c>
      <c r="E1018" s="11">
        <v>1875</v>
      </c>
      <c r="F1018" s="11" t="s">
        <v>206</v>
      </c>
      <c r="G1018" s="11" t="s">
        <v>207</v>
      </c>
      <c r="H1018" s="11">
        <v>1</v>
      </c>
      <c r="I1018" s="11">
        <v>0</v>
      </c>
      <c r="J1018" s="11">
        <v>14</v>
      </c>
      <c r="K1018" s="11">
        <v>0.5</v>
      </c>
      <c r="L1018" s="11">
        <f t="shared" si="16"/>
        <v>0.7020833333333333</v>
      </c>
    </row>
    <row r="1019" spans="1:12" ht="15">
      <c r="A1019" s="11">
        <v>1014</v>
      </c>
      <c r="B1019" s="11" t="s">
        <v>130</v>
      </c>
      <c r="C1019" s="11">
        <v>272</v>
      </c>
      <c r="D1019" s="11" t="s">
        <v>102</v>
      </c>
      <c r="E1019" s="11">
        <v>1876</v>
      </c>
      <c r="F1019" s="11" t="s">
        <v>206</v>
      </c>
      <c r="G1019" s="11" t="s">
        <v>207</v>
      </c>
      <c r="H1019" s="11">
        <v>1</v>
      </c>
      <c r="I1019" s="11">
        <v>0</v>
      </c>
      <c r="J1019" s="11">
        <v>10</v>
      </c>
      <c r="K1019" s="15">
        <v>5.2727272727272725</v>
      </c>
      <c r="L1019" s="11">
        <f t="shared" si="16"/>
        <v>0.521969696969697</v>
      </c>
    </row>
    <row r="1020" spans="1:12" ht="15">
      <c r="A1020" s="11">
        <v>1015</v>
      </c>
      <c r="B1020" s="11" t="s">
        <v>130</v>
      </c>
      <c r="C1020" s="11">
        <v>272</v>
      </c>
      <c r="D1020" s="11" t="s">
        <v>102</v>
      </c>
      <c r="E1020" s="11">
        <v>1877</v>
      </c>
      <c r="F1020" s="11" t="s">
        <v>206</v>
      </c>
      <c r="G1020" s="11" t="s">
        <v>207</v>
      </c>
      <c r="H1020" s="11">
        <v>1</v>
      </c>
      <c r="I1020" s="11">
        <v>0</v>
      </c>
      <c r="J1020" s="11">
        <v>13</v>
      </c>
      <c r="K1020" s="15">
        <v>6.545454545454545</v>
      </c>
      <c r="L1020" s="11">
        <f t="shared" si="16"/>
        <v>0.6772727272727272</v>
      </c>
    </row>
    <row r="1021" spans="1:12" ht="15">
      <c r="A1021" s="11">
        <v>1016</v>
      </c>
      <c r="B1021" s="11" t="s">
        <v>130</v>
      </c>
      <c r="C1021" s="11">
        <v>272</v>
      </c>
      <c r="D1021" s="11" t="s">
        <v>102</v>
      </c>
      <c r="E1021" s="11">
        <v>1878</v>
      </c>
      <c r="F1021" s="11" t="s">
        <v>206</v>
      </c>
      <c r="G1021" s="11" t="s">
        <v>207</v>
      </c>
      <c r="H1021" s="11">
        <v>1</v>
      </c>
      <c r="I1021" s="11">
        <v>1</v>
      </c>
      <c r="J1021" s="11">
        <v>2</v>
      </c>
      <c r="K1021" s="15">
        <v>2.2727272727272725</v>
      </c>
      <c r="L1021" s="11">
        <f t="shared" si="16"/>
        <v>1.109469696969697</v>
      </c>
    </row>
    <row r="1022" spans="1:12" ht="15">
      <c r="A1022" s="11">
        <v>1017</v>
      </c>
      <c r="B1022" s="11" t="s">
        <v>131</v>
      </c>
      <c r="C1022" s="11">
        <v>325</v>
      </c>
      <c r="D1022" s="11" t="s">
        <v>102</v>
      </c>
      <c r="E1022" s="11">
        <v>1879</v>
      </c>
      <c r="F1022" s="11" t="s">
        <v>206</v>
      </c>
      <c r="G1022" s="11" t="s">
        <v>207</v>
      </c>
      <c r="H1022" s="11">
        <v>1</v>
      </c>
      <c r="I1022" s="11">
        <v>0</v>
      </c>
      <c r="J1022" s="11">
        <v>16</v>
      </c>
      <c r="K1022" s="15">
        <v>5.666666666666667</v>
      </c>
      <c r="L1022" s="11">
        <f t="shared" si="16"/>
        <v>0.8236111111111112</v>
      </c>
    </row>
    <row r="1023" spans="1:12" ht="15">
      <c r="A1023" s="11">
        <v>1018</v>
      </c>
      <c r="B1023" s="11" t="s">
        <v>131</v>
      </c>
      <c r="C1023" s="11">
        <v>325</v>
      </c>
      <c r="D1023" s="11" t="s">
        <v>102</v>
      </c>
      <c r="E1023" s="11">
        <v>1880</v>
      </c>
      <c r="F1023" s="11" t="s">
        <v>206</v>
      </c>
      <c r="G1023" s="11" t="s">
        <v>207</v>
      </c>
      <c r="H1023" s="11">
        <v>1</v>
      </c>
      <c r="I1023" s="11">
        <v>0</v>
      </c>
      <c r="J1023" s="11">
        <v>12</v>
      </c>
      <c r="K1023" s="15">
        <v>8</v>
      </c>
      <c r="L1023" s="11">
        <f t="shared" si="16"/>
        <v>0.6333333333333333</v>
      </c>
    </row>
    <row r="1024" spans="1:12" ht="15">
      <c r="A1024" s="11">
        <v>1019</v>
      </c>
      <c r="B1024" s="11" t="s">
        <v>131</v>
      </c>
      <c r="C1024" s="11">
        <v>325</v>
      </c>
      <c r="D1024" s="11" t="s">
        <v>102</v>
      </c>
      <c r="E1024" s="11">
        <v>1881</v>
      </c>
      <c r="F1024" s="11" t="s">
        <v>206</v>
      </c>
      <c r="G1024" s="11" t="s">
        <v>207</v>
      </c>
      <c r="H1024" s="11">
        <v>1</v>
      </c>
      <c r="I1024" s="11">
        <v>0</v>
      </c>
      <c r="J1024" s="11">
        <v>12</v>
      </c>
      <c r="K1024" s="15">
        <v>8</v>
      </c>
      <c r="L1024" s="11">
        <f t="shared" si="16"/>
        <v>0.6333333333333333</v>
      </c>
    </row>
    <row r="1025" spans="1:12" ht="15">
      <c r="A1025" s="11">
        <v>1020</v>
      </c>
      <c r="B1025" s="11" t="s">
        <v>132</v>
      </c>
      <c r="C1025" s="11">
        <v>304</v>
      </c>
      <c r="D1025" s="11" t="s">
        <v>102</v>
      </c>
      <c r="E1025" s="11">
        <v>1882</v>
      </c>
      <c r="F1025" s="11" t="s">
        <v>206</v>
      </c>
      <c r="G1025" s="11" t="s">
        <v>207</v>
      </c>
      <c r="H1025" s="11">
        <v>1</v>
      </c>
      <c r="I1025" s="11">
        <v>0</v>
      </c>
      <c r="J1025" s="11">
        <v>12</v>
      </c>
      <c r="K1025" s="15">
        <v>0.25</v>
      </c>
      <c r="L1025" s="11">
        <f t="shared" si="16"/>
        <v>0.6010416666666667</v>
      </c>
    </row>
    <row r="1026" spans="1:12" ht="15">
      <c r="A1026" s="11">
        <v>1021</v>
      </c>
      <c r="B1026" s="11" t="s">
        <v>132</v>
      </c>
      <c r="C1026" s="11">
        <v>304</v>
      </c>
      <c r="D1026" s="11" t="s">
        <v>102</v>
      </c>
      <c r="E1026" s="11">
        <v>1883</v>
      </c>
      <c r="F1026" s="11" t="s">
        <v>206</v>
      </c>
      <c r="G1026" s="11" t="s">
        <v>207</v>
      </c>
      <c r="H1026" s="11">
        <v>1</v>
      </c>
      <c r="I1026" s="11">
        <v>0</v>
      </c>
      <c r="J1026" s="11">
        <v>10</v>
      </c>
      <c r="K1026" s="15">
        <v>4</v>
      </c>
      <c r="L1026" s="11">
        <f t="shared" si="16"/>
        <v>0.5166666666666667</v>
      </c>
    </row>
    <row r="1027" spans="1:12" ht="15">
      <c r="A1027" s="11">
        <v>1022</v>
      </c>
      <c r="B1027" s="11" t="s">
        <v>132</v>
      </c>
      <c r="C1027" s="11">
        <v>304</v>
      </c>
      <c r="D1027" s="11" t="s">
        <v>102</v>
      </c>
      <c r="E1027" s="11">
        <v>1884</v>
      </c>
      <c r="F1027" s="11" t="s">
        <v>206</v>
      </c>
      <c r="G1027" s="11" t="s">
        <v>207</v>
      </c>
      <c r="H1027" s="11">
        <v>1</v>
      </c>
      <c r="I1027" s="11">
        <v>0</v>
      </c>
      <c r="J1027" s="11">
        <v>9</v>
      </c>
      <c r="K1027" s="15">
        <v>0</v>
      </c>
      <c r="L1027" s="11">
        <f t="shared" si="16"/>
        <v>0.45</v>
      </c>
    </row>
    <row r="1028" spans="1:12" ht="15">
      <c r="A1028" s="11">
        <v>1023</v>
      </c>
      <c r="B1028" s="11" t="s">
        <v>133</v>
      </c>
      <c r="C1028" s="11">
        <v>318</v>
      </c>
      <c r="D1028" s="11" t="s">
        <v>102</v>
      </c>
      <c r="E1028" s="11">
        <v>1885</v>
      </c>
      <c r="F1028" s="11" t="s">
        <v>206</v>
      </c>
      <c r="G1028" s="11" t="s">
        <v>207</v>
      </c>
      <c r="H1028" s="11">
        <v>1</v>
      </c>
      <c r="I1028" s="11">
        <v>0</v>
      </c>
      <c r="J1028" s="11">
        <v>9</v>
      </c>
      <c r="K1028" s="11">
        <v>6</v>
      </c>
      <c r="L1028" s="11">
        <f t="shared" si="16"/>
        <v>0.47500000000000003</v>
      </c>
    </row>
    <row r="1029" spans="1:12" ht="15">
      <c r="A1029" s="11">
        <v>1024</v>
      </c>
      <c r="B1029" s="11" t="s">
        <v>133</v>
      </c>
      <c r="C1029" s="11">
        <v>318</v>
      </c>
      <c r="D1029" s="11" t="s">
        <v>102</v>
      </c>
      <c r="E1029" s="11">
        <v>1886</v>
      </c>
      <c r="F1029" s="11" t="s">
        <v>206</v>
      </c>
      <c r="G1029" s="11" t="s">
        <v>207</v>
      </c>
      <c r="H1029" s="11">
        <v>1</v>
      </c>
      <c r="I1029" s="11">
        <v>0</v>
      </c>
      <c r="J1029" s="11">
        <v>8</v>
      </c>
      <c r="K1029" s="11">
        <v>6</v>
      </c>
      <c r="L1029" s="11">
        <f t="shared" si="16"/>
        <v>0.42500000000000004</v>
      </c>
    </row>
    <row r="1030" spans="1:12" ht="15">
      <c r="A1030" s="11">
        <v>1025</v>
      </c>
      <c r="B1030" s="11" t="s">
        <v>133</v>
      </c>
      <c r="C1030" s="11">
        <v>318</v>
      </c>
      <c r="D1030" s="11" t="s">
        <v>102</v>
      </c>
      <c r="E1030" s="11">
        <v>1887</v>
      </c>
      <c r="F1030" s="11" t="s">
        <v>206</v>
      </c>
      <c r="G1030" s="11" t="s">
        <v>207</v>
      </c>
      <c r="H1030" s="11">
        <v>1</v>
      </c>
      <c r="I1030" s="11">
        <v>0</v>
      </c>
      <c r="J1030" s="11">
        <v>8</v>
      </c>
      <c r="K1030" s="11">
        <v>0</v>
      </c>
      <c r="L1030" s="11">
        <f aca="true" t="shared" si="17" ref="L1030:L1093">(I1030+J1030/20+K1030/240)/H1030</f>
        <v>0.4</v>
      </c>
    </row>
    <row r="1031" spans="1:12" ht="15">
      <c r="A1031" s="11">
        <v>1026</v>
      </c>
      <c r="B1031" s="11" t="s">
        <v>134</v>
      </c>
      <c r="C1031" s="11">
        <v>325</v>
      </c>
      <c r="D1031" s="11" t="s">
        <v>102</v>
      </c>
      <c r="E1031" s="11">
        <v>1888</v>
      </c>
      <c r="F1031" s="11" t="s">
        <v>206</v>
      </c>
      <c r="G1031" s="11" t="s">
        <v>207</v>
      </c>
      <c r="H1031" s="11">
        <v>1</v>
      </c>
      <c r="I1031" s="11">
        <v>0</v>
      </c>
      <c r="J1031" s="11">
        <v>8</v>
      </c>
      <c r="K1031" s="11">
        <v>3</v>
      </c>
      <c r="L1031" s="11">
        <f t="shared" si="17"/>
        <v>0.41250000000000003</v>
      </c>
    </row>
    <row r="1032" spans="1:12" ht="15">
      <c r="A1032" s="11">
        <v>1027</v>
      </c>
      <c r="B1032" s="11" t="s">
        <v>134</v>
      </c>
      <c r="C1032" s="11">
        <v>325</v>
      </c>
      <c r="D1032" s="11" t="s">
        <v>102</v>
      </c>
      <c r="E1032" s="11">
        <v>1889</v>
      </c>
      <c r="F1032" s="11" t="s">
        <v>206</v>
      </c>
      <c r="G1032" s="11" t="s">
        <v>207</v>
      </c>
      <c r="H1032" s="11">
        <v>1</v>
      </c>
      <c r="I1032" s="11">
        <v>0</v>
      </c>
      <c r="J1032" s="11">
        <v>8</v>
      </c>
      <c r="K1032" s="11">
        <v>11</v>
      </c>
      <c r="L1032" s="11">
        <f t="shared" si="17"/>
        <v>0.44583333333333336</v>
      </c>
    </row>
    <row r="1033" spans="1:12" ht="15">
      <c r="A1033" s="11">
        <v>1028</v>
      </c>
      <c r="B1033" s="11" t="s">
        <v>134</v>
      </c>
      <c r="C1033" s="11">
        <v>325</v>
      </c>
      <c r="D1033" s="11" t="s">
        <v>102</v>
      </c>
      <c r="E1033" s="11">
        <v>1890</v>
      </c>
      <c r="F1033" s="11" t="s">
        <v>206</v>
      </c>
      <c r="G1033" s="11" t="s">
        <v>207</v>
      </c>
      <c r="H1033" s="11">
        <v>1</v>
      </c>
      <c r="I1033" s="11">
        <v>0</v>
      </c>
      <c r="J1033" s="11">
        <v>8</v>
      </c>
      <c r="K1033" s="11">
        <v>7</v>
      </c>
      <c r="L1033" s="11">
        <f t="shared" si="17"/>
        <v>0.4291666666666667</v>
      </c>
    </row>
    <row r="1034" spans="1:12" ht="15">
      <c r="A1034" s="11">
        <v>1029</v>
      </c>
      <c r="B1034" s="11" t="s">
        <v>135</v>
      </c>
      <c r="C1034" s="11">
        <v>354</v>
      </c>
      <c r="D1034" s="11" t="s">
        <v>102</v>
      </c>
      <c r="E1034" s="11">
        <v>1891</v>
      </c>
      <c r="F1034" s="11" t="s">
        <v>206</v>
      </c>
      <c r="G1034" s="11" t="s">
        <v>207</v>
      </c>
      <c r="H1034" s="11">
        <v>1</v>
      </c>
      <c r="I1034" s="11">
        <v>0</v>
      </c>
      <c r="J1034" s="11">
        <v>7</v>
      </c>
      <c r="K1034" s="11">
        <v>0</v>
      </c>
      <c r="L1034" s="11">
        <f t="shared" si="17"/>
        <v>0.35</v>
      </c>
    </row>
    <row r="1035" spans="1:12" ht="15">
      <c r="A1035" s="11">
        <v>1030</v>
      </c>
      <c r="B1035" s="11" t="s">
        <v>135</v>
      </c>
      <c r="C1035" s="11">
        <v>354</v>
      </c>
      <c r="D1035" s="11" t="s">
        <v>102</v>
      </c>
      <c r="E1035" s="11">
        <v>1892</v>
      </c>
      <c r="F1035" s="11" t="s">
        <v>206</v>
      </c>
      <c r="G1035" s="11" t="s">
        <v>207</v>
      </c>
      <c r="H1035" s="11">
        <v>1</v>
      </c>
      <c r="I1035" s="11">
        <v>0</v>
      </c>
      <c r="J1035" s="11">
        <v>8</v>
      </c>
      <c r="K1035" s="11">
        <v>1</v>
      </c>
      <c r="L1035" s="11">
        <f t="shared" si="17"/>
        <v>0.4041666666666667</v>
      </c>
    </row>
    <row r="1036" spans="1:12" ht="15">
      <c r="A1036" s="11">
        <v>1031</v>
      </c>
      <c r="B1036" s="11" t="s">
        <v>135</v>
      </c>
      <c r="C1036" s="11">
        <v>354</v>
      </c>
      <c r="D1036" s="11" t="s">
        <v>102</v>
      </c>
      <c r="E1036" s="11">
        <v>1893</v>
      </c>
      <c r="F1036" s="11" t="s">
        <v>206</v>
      </c>
      <c r="G1036" s="11" t="s">
        <v>207</v>
      </c>
      <c r="H1036" s="11">
        <v>1</v>
      </c>
      <c r="I1036" s="11">
        <v>0</v>
      </c>
      <c r="J1036" s="11">
        <v>7</v>
      </c>
      <c r="K1036" s="11">
        <v>7</v>
      </c>
      <c r="L1036" s="11">
        <f t="shared" si="17"/>
        <v>0.37916666666666665</v>
      </c>
    </row>
    <row r="1037" spans="1:12" ht="15">
      <c r="A1037" s="11">
        <v>1032</v>
      </c>
      <c r="B1037" s="11" t="s">
        <v>136</v>
      </c>
      <c r="C1037" s="11">
        <v>417</v>
      </c>
      <c r="D1037" s="11" t="s">
        <v>102</v>
      </c>
      <c r="E1037" s="11">
        <v>1894</v>
      </c>
      <c r="F1037" s="11" t="s">
        <v>206</v>
      </c>
      <c r="G1037" s="11" t="s">
        <v>207</v>
      </c>
      <c r="H1037" s="11">
        <v>1</v>
      </c>
      <c r="I1037" s="11">
        <v>0</v>
      </c>
      <c r="J1037" s="11">
        <v>7</v>
      </c>
      <c r="K1037" s="11">
        <v>3</v>
      </c>
      <c r="L1037" s="11">
        <f t="shared" si="17"/>
        <v>0.3625</v>
      </c>
    </row>
    <row r="1038" spans="1:12" ht="15">
      <c r="A1038" s="11">
        <v>1033</v>
      </c>
      <c r="B1038" s="11" t="s">
        <v>136</v>
      </c>
      <c r="C1038" s="11">
        <v>417</v>
      </c>
      <c r="D1038" s="11" t="s">
        <v>102</v>
      </c>
      <c r="E1038" s="11">
        <v>1895</v>
      </c>
      <c r="F1038" s="11" t="s">
        <v>206</v>
      </c>
      <c r="G1038" s="11" t="s">
        <v>207</v>
      </c>
      <c r="H1038" s="11">
        <v>1</v>
      </c>
      <c r="I1038" s="11">
        <v>0</v>
      </c>
      <c r="J1038" s="11">
        <v>7</v>
      </c>
      <c r="K1038" s="11">
        <v>3</v>
      </c>
      <c r="L1038" s="11">
        <f t="shared" si="17"/>
        <v>0.3625</v>
      </c>
    </row>
    <row r="1039" spans="1:12" ht="15">
      <c r="A1039" s="11">
        <v>1034</v>
      </c>
      <c r="B1039" s="11" t="s">
        <v>136</v>
      </c>
      <c r="C1039" s="11">
        <v>417</v>
      </c>
      <c r="D1039" s="11" t="s">
        <v>102</v>
      </c>
      <c r="E1039" s="11">
        <v>1896</v>
      </c>
      <c r="F1039" s="11" t="s">
        <v>206</v>
      </c>
      <c r="G1039" s="11" t="s">
        <v>207</v>
      </c>
      <c r="H1039" s="11">
        <v>1</v>
      </c>
      <c r="I1039" s="11">
        <v>0</v>
      </c>
      <c r="J1039" s="11">
        <v>6</v>
      </c>
      <c r="K1039" s="11">
        <v>8</v>
      </c>
      <c r="L1039" s="11">
        <f t="shared" si="17"/>
        <v>0.3333333333333333</v>
      </c>
    </row>
    <row r="1040" spans="1:12" ht="15">
      <c r="A1040" s="11">
        <v>1035</v>
      </c>
      <c r="B1040" s="11" t="s">
        <v>136</v>
      </c>
      <c r="C1040" s="11">
        <v>417</v>
      </c>
      <c r="D1040" s="11" t="s">
        <v>102</v>
      </c>
      <c r="E1040" s="11">
        <v>1897</v>
      </c>
      <c r="F1040" s="11" t="s">
        <v>206</v>
      </c>
      <c r="G1040" s="11" t="s">
        <v>207</v>
      </c>
      <c r="H1040" s="11">
        <v>1</v>
      </c>
      <c r="I1040" s="11">
        <v>0</v>
      </c>
      <c r="J1040" s="11">
        <v>7</v>
      </c>
      <c r="K1040" s="11">
        <v>8.5</v>
      </c>
      <c r="L1040" s="11">
        <f t="shared" si="17"/>
        <v>0.38541666666666663</v>
      </c>
    </row>
    <row r="1041" spans="1:12" ht="15">
      <c r="A1041" s="11">
        <v>1036</v>
      </c>
      <c r="B1041" s="11" t="s">
        <v>137</v>
      </c>
      <c r="C1041" s="11">
        <v>420</v>
      </c>
      <c r="D1041" s="11" t="s">
        <v>102</v>
      </c>
      <c r="E1041" s="11">
        <v>1898</v>
      </c>
      <c r="F1041" s="11" t="s">
        <v>206</v>
      </c>
      <c r="G1041" s="11" t="s">
        <v>207</v>
      </c>
      <c r="H1041" s="11">
        <v>1</v>
      </c>
      <c r="I1041" s="11">
        <v>0</v>
      </c>
      <c r="J1041" s="11">
        <v>8</v>
      </c>
      <c r="K1041" s="11">
        <v>9.25</v>
      </c>
      <c r="L1041" s="11">
        <f t="shared" si="17"/>
        <v>0.4385416666666667</v>
      </c>
    </row>
    <row r="1042" spans="1:12" ht="15">
      <c r="A1042" s="11">
        <v>1037</v>
      </c>
      <c r="B1042" s="11" t="s">
        <v>138</v>
      </c>
      <c r="C1042" s="11">
        <v>357</v>
      </c>
      <c r="D1042" s="11" t="s">
        <v>102</v>
      </c>
      <c r="E1042" s="11">
        <v>1900</v>
      </c>
      <c r="F1042" s="11" t="s">
        <v>206</v>
      </c>
      <c r="G1042" s="11" t="s">
        <v>207</v>
      </c>
      <c r="H1042" s="11">
        <v>1</v>
      </c>
      <c r="I1042" s="11">
        <v>0</v>
      </c>
      <c r="J1042" s="11">
        <v>6</v>
      </c>
      <c r="K1042" s="11">
        <v>6</v>
      </c>
      <c r="L1042" s="11">
        <f t="shared" si="17"/>
        <v>0.325</v>
      </c>
    </row>
    <row r="1043" spans="1:12" ht="15">
      <c r="A1043" s="11">
        <v>1038</v>
      </c>
      <c r="B1043" s="11" t="s">
        <v>139</v>
      </c>
      <c r="C1043" s="11">
        <v>381</v>
      </c>
      <c r="D1043" s="11" t="s">
        <v>102</v>
      </c>
      <c r="E1043" s="11">
        <v>1901</v>
      </c>
      <c r="F1043" s="11" t="s">
        <v>206</v>
      </c>
      <c r="G1043" s="11" t="s">
        <v>207</v>
      </c>
      <c r="H1043" s="11">
        <v>1</v>
      </c>
      <c r="I1043" s="11">
        <v>0</v>
      </c>
      <c r="J1043" s="11">
        <v>6</v>
      </c>
      <c r="K1043" s="11">
        <v>3</v>
      </c>
      <c r="L1043" s="11">
        <f t="shared" si="17"/>
        <v>0.3125</v>
      </c>
    </row>
    <row r="1044" spans="1:12" ht="15">
      <c r="A1044" s="11">
        <v>1039</v>
      </c>
      <c r="B1044" s="11" t="s">
        <v>126</v>
      </c>
      <c r="C1044" s="11">
        <v>369</v>
      </c>
      <c r="D1044" s="11" t="s">
        <v>102</v>
      </c>
      <c r="E1044" s="11">
        <v>1857</v>
      </c>
      <c r="F1044" s="11" t="s">
        <v>208</v>
      </c>
      <c r="G1044" s="11" t="s">
        <v>207</v>
      </c>
      <c r="H1044" s="11">
        <v>1</v>
      </c>
      <c r="I1044" s="11">
        <v>0</v>
      </c>
      <c r="J1044" s="11">
        <v>11</v>
      </c>
      <c r="K1044" s="11">
        <v>1</v>
      </c>
      <c r="L1044" s="11">
        <f t="shared" si="17"/>
        <v>0.5541666666666667</v>
      </c>
    </row>
    <row r="1045" spans="1:12" ht="15">
      <c r="A1045" s="11">
        <v>1040</v>
      </c>
      <c r="B1045" s="11" t="s">
        <v>101</v>
      </c>
      <c r="C1045" s="11">
        <v>428</v>
      </c>
      <c r="D1045" s="11" t="s">
        <v>102</v>
      </c>
      <c r="E1045" s="11">
        <v>1902</v>
      </c>
      <c r="F1045" s="11" t="s">
        <v>208</v>
      </c>
      <c r="G1045" s="11" t="s">
        <v>51</v>
      </c>
      <c r="H1045" s="11">
        <v>1</v>
      </c>
      <c r="I1045" s="11">
        <v>0</v>
      </c>
      <c r="J1045" s="11">
        <v>8</v>
      </c>
      <c r="K1045" s="11">
        <v>6</v>
      </c>
      <c r="L1045" s="11">
        <f t="shared" si="17"/>
        <v>0.42500000000000004</v>
      </c>
    </row>
    <row r="1046" spans="1:12" ht="15">
      <c r="A1046" s="11">
        <v>1041</v>
      </c>
      <c r="B1046" s="11" t="s">
        <v>110</v>
      </c>
      <c r="C1046" s="11">
        <v>345</v>
      </c>
      <c r="D1046" s="11" t="s">
        <v>102</v>
      </c>
      <c r="E1046" s="11">
        <v>1903</v>
      </c>
      <c r="F1046" s="11" t="s">
        <v>208</v>
      </c>
      <c r="G1046" s="11" t="s">
        <v>51</v>
      </c>
      <c r="H1046" s="11">
        <v>1</v>
      </c>
      <c r="I1046" s="11">
        <v>0</v>
      </c>
      <c r="J1046" s="11">
        <v>8</v>
      </c>
      <c r="K1046" s="11">
        <v>6</v>
      </c>
      <c r="L1046" s="11">
        <f t="shared" si="17"/>
        <v>0.42500000000000004</v>
      </c>
    </row>
    <row r="1047" spans="1:12" ht="15">
      <c r="A1047" s="11">
        <v>1042</v>
      </c>
      <c r="B1047" s="11" t="s">
        <v>110</v>
      </c>
      <c r="C1047" s="11">
        <v>345</v>
      </c>
      <c r="D1047" s="11" t="s">
        <v>102</v>
      </c>
      <c r="E1047" s="11">
        <v>1904</v>
      </c>
      <c r="F1047" s="11" t="s">
        <v>208</v>
      </c>
      <c r="G1047" s="11" t="s">
        <v>51</v>
      </c>
      <c r="H1047" s="11">
        <v>1</v>
      </c>
      <c r="I1047" s="11">
        <v>0</v>
      </c>
      <c r="J1047" s="11">
        <v>6</v>
      </c>
      <c r="K1047" s="11">
        <v>0</v>
      </c>
      <c r="L1047" s="11">
        <f t="shared" si="17"/>
        <v>0.3</v>
      </c>
    </row>
    <row r="1048" spans="1:12" ht="15">
      <c r="A1048" s="11">
        <v>1043</v>
      </c>
      <c r="B1048" s="11" t="s">
        <v>110</v>
      </c>
      <c r="C1048" s="11">
        <v>345</v>
      </c>
      <c r="D1048" s="11" t="s">
        <v>102</v>
      </c>
      <c r="E1048" s="11">
        <v>1905</v>
      </c>
      <c r="F1048" s="11" t="s">
        <v>208</v>
      </c>
      <c r="G1048" s="11" t="s">
        <v>51</v>
      </c>
      <c r="H1048" s="11">
        <v>1</v>
      </c>
      <c r="I1048" s="11">
        <v>0</v>
      </c>
      <c r="J1048" s="11">
        <v>5</v>
      </c>
      <c r="K1048" s="11">
        <v>0</v>
      </c>
      <c r="L1048" s="11">
        <f t="shared" si="17"/>
        <v>0.25</v>
      </c>
    </row>
    <row r="1049" spans="1:12" ht="15">
      <c r="A1049" s="11">
        <v>1044</v>
      </c>
      <c r="B1049" s="11" t="s">
        <v>111</v>
      </c>
      <c r="C1049" s="11">
        <v>280</v>
      </c>
      <c r="D1049" s="11" t="s">
        <v>102</v>
      </c>
      <c r="E1049" s="11">
        <v>1906</v>
      </c>
      <c r="F1049" s="11" t="s">
        <v>208</v>
      </c>
      <c r="G1049" s="11" t="s">
        <v>51</v>
      </c>
      <c r="H1049" s="11">
        <v>1</v>
      </c>
      <c r="I1049" s="11">
        <v>0</v>
      </c>
      <c r="J1049" s="11">
        <v>5</v>
      </c>
      <c r="K1049" s="11">
        <v>0</v>
      </c>
      <c r="L1049" s="11">
        <f t="shared" si="17"/>
        <v>0.25</v>
      </c>
    </row>
    <row r="1050" spans="1:12" ht="15">
      <c r="A1050" s="11">
        <v>1045</v>
      </c>
      <c r="B1050" s="11" t="s">
        <v>111</v>
      </c>
      <c r="C1050" s="11">
        <v>280</v>
      </c>
      <c r="D1050" s="11" t="s">
        <v>102</v>
      </c>
      <c r="E1050" s="11">
        <v>1907</v>
      </c>
      <c r="F1050" s="11" t="s">
        <v>208</v>
      </c>
      <c r="G1050" s="11" t="s">
        <v>51</v>
      </c>
      <c r="H1050" s="11">
        <v>1</v>
      </c>
      <c r="I1050" s="11">
        <v>0</v>
      </c>
      <c r="J1050" s="11">
        <v>5</v>
      </c>
      <c r="K1050" s="11">
        <v>0</v>
      </c>
      <c r="L1050" s="11">
        <f t="shared" si="17"/>
        <v>0.25</v>
      </c>
    </row>
    <row r="1051" spans="1:12" ht="15">
      <c r="A1051" s="11">
        <v>1046</v>
      </c>
      <c r="B1051" s="11" t="s">
        <v>111</v>
      </c>
      <c r="C1051" s="11">
        <v>280</v>
      </c>
      <c r="D1051" s="11" t="s">
        <v>102</v>
      </c>
      <c r="E1051" s="11">
        <v>1908</v>
      </c>
      <c r="F1051" s="11" t="s">
        <v>208</v>
      </c>
      <c r="G1051" s="11" t="s">
        <v>51</v>
      </c>
      <c r="H1051" s="11">
        <v>1</v>
      </c>
      <c r="I1051" s="11">
        <v>0</v>
      </c>
      <c r="J1051" s="11">
        <v>5</v>
      </c>
      <c r="K1051" s="11">
        <v>0</v>
      </c>
      <c r="L1051" s="11">
        <f t="shared" si="17"/>
        <v>0.25</v>
      </c>
    </row>
    <row r="1052" spans="1:12" ht="15">
      <c r="A1052" s="11">
        <v>1047</v>
      </c>
      <c r="B1052" s="11" t="s">
        <v>112</v>
      </c>
      <c r="C1052" s="11">
        <v>283</v>
      </c>
      <c r="D1052" s="11" t="s">
        <v>102</v>
      </c>
      <c r="E1052" s="11">
        <v>1909</v>
      </c>
      <c r="F1052" s="11" t="s">
        <v>208</v>
      </c>
      <c r="G1052" s="11" t="s">
        <v>51</v>
      </c>
      <c r="H1052" s="11">
        <v>1</v>
      </c>
      <c r="I1052" s="11">
        <v>0</v>
      </c>
      <c r="J1052" s="11">
        <v>5</v>
      </c>
      <c r="K1052" s="11">
        <v>0</v>
      </c>
      <c r="L1052" s="11">
        <f t="shared" si="17"/>
        <v>0.25</v>
      </c>
    </row>
    <row r="1053" spans="1:12" ht="15">
      <c r="A1053" s="11">
        <v>1048</v>
      </c>
      <c r="B1053" s="11" t="s">
        <v>101</v>
      </c>
      <c r="C1053" s="11">
        <v>429</v>
      </c>
      <c r="D1053" s="11" t="s">
        <v>102</v>
      </c>
      <c r="E1053" s="11">
        <v>1900</v>
      </c>
      <c r="F1053" s="11" t="s">
        <v>209</v>
      </c>
      <c r="G1053" s="11" t="s">
        <v>210</v>
      </c>
      <c r="H1053" s="11">
        <v>1</v>
      </c>
      <c r="I1053" s="11">
        <v>0</v>
      </c>
      <c r="J1053" s="11">
        <v>7</v>
      </c>
      <c r="K1053" s="11">
        <v>0</v>
      </c>
      <c r="L1053" s="11">
        <f t="shared" si="17"/>
        <v>0.35</v>
      </c>
    </row>
    <row r="1054" spans="1:12" ht="15">
      <c r="A1054" s="11">
        <v>1049</v>
      </c>
      <c r="B1054" s="11" t="s">
        <v>101</v>
      </c>
      <c r="C1054" s="11">
        <v>429</v>
      </c>
      <c r="D1054" s="11" t="s">
        <v>102</v>
      </c>
      <c r="E1054" s="11">
        <v>1901</v>
      </c>
      <c r="F1054" s="11" t="s">
        <v>209</v>
      </c>
      <c r="G1054" s="11" t="s">
        <v>210</v>
      </c>
      <c r="H1054" s="11">
        <v>1</v>
      </c>
      <c r="I1054" s="11">
        <v>0</v>
      </c>
      <c r="J1054" s="11">
        <v>5</v>
      </c>
      <c r="K1054" s="11">
        <v>0</v>
      </c>
      <c r="L1054" s="11">
        <f t="shared" si="17"/>
        <v>0.25</v>
      </c>
    </row>
    <row r="1055" spans="1:12" ht="15">
      <c r="A1055" s="11">
        <v>1050</v>
      </c>
      <c r="B1055" s="11" t="s">
        <v>101</v>
      </c>
      <c r="C1055" s="11">
        <v>429</v>
      </c>
      <c r="D1055" s="11" t="s">
        <v>102</v>
      </c>
      <c r="E1055" s="11">
        <v>1902</v>
      </c>
      <c r="F1055" s="11" t="s">
        <v>209</v>
      </c>
      <c r="G1055" s="11" t="s">
        <v>210</v>
      </c>
      <c r="H1055" s="11">
        <v>1</v>
      </c>
      <c r="I1055" s="11">
        <v>0</v>
      </c>
      <c r="J1055" s="11">
        <v>6</v>
      </c>
      <c r="K1055" s="11">
        <v>6</v>
      </c>
      <c r="L1055" s="11">
        <f t="shared" si="17"/>
        <v>0.325</v>
      </c>
    </row>
    <row r="1056" spans="1:12" ht="15">
      <c r="A1056" s="11">
        <v>1051</v>
      </c>
      <c r="B1056" s="11" t="s">
        <v>110</v>
      </c>
      <c r="C1056" s="11">
        <v>346</v>
      </c>
      <c r="D1056" s="11" t="s">
        <v>102</v>
      </c>
      <c r="E1056" s="11">
        <v>1903</v>
      </c>
      <c r="F1056" s="11" t="s">
        <v>209</v>
      </c>
      <c r="G1056" s="11" t="s">
        <v>210</v>
      </c>
      <c r="H1056" s="11">
        <v>1</v>
      </c>
      <c r="I1056" s="11">
        <v>0</v>
      </c>
      <c r="J1056" s="11">
        <v>6</v>
      </c>
      <c r="K1056" s="11">
        <v>6</v>
      </c>
      <c r="L1056" s="11">
        <f t="shared" si="17"/>
        <v>0.325</v>
      </c>
    </row>
    <row r="1057" spans="1:12" ht="15">
      <c r="A1057" s="11">
        <v>1052</v>
      </c>
      <c r="B1057" s="11" t="s">
        <v>110</v>
      </c>
      <c r="C1057" s="11">
        <v>346</v>
      </c>
      <c r="D1057" s="11" t="s">
        <v>102</v>
      </c>
      <c r="E1057" s="11">
        <v>1904</v>
      </c>
      <c r="F1057" s="11" t="s">
        <v>209</v>
      </c>
      <c r="G1057" s="11" t="s">
        <v>210</v>
      </c>
      <c r="H1057" s="11">
        <v>1</v>
      </c>
      <c r="I1057" s="11">
        <v>0</v>
      </c>
      <c r="J1057" s="11">
        <v>6</v>
      </c>
      <c r="K1057" s="11">
        <v>6</v>
      </c>
      <c r="L1057" s="11">
        <f t="shared" si="17"/>
        <v>0.325</v>
      </c>
    </row>
    <row r="1058" spans="1:12" ht="15">
      <c r="A1058" s="11">
        <v>1053</v>
      </c>
      <c r="B1058" s="11" t="s">
        <v>110</v>
      </c>
      <c r="C1058" s="11">
        <v>346</v>
      </c>
      <c r="D1058" s="11" t="s">
        <v>102</v>
      </c>
      <c r="E1058" s="11">
        <v>1905</v>
      </c>
      <c r="F1058" s="11" t="s">
        <v>209</v>
      </c>
      <c r="G1058" s="11" t="s">
        <v>210</v>
      </c>
      <c r="H1058" s="11">
        <v>1</v>
      </c>
      <c r="I1058" s="11">
        <v>0</v>
      </c>
      <c r="J1058" s="11">
        <v>6</v>
      </c>
      <c r="K1058" s="11">
        <v>0</v>
      </c>
      <c r="L1058" s="11">
        <f t="shared" si="17"/>
        <v>0.3</v>
      </c>
    </row>
    <row r="1059" spans="1:12" ht="15">
      <c r="A1059" s="11">
        <v>1054</v>
      </c>
      <c r="B1059" s="11" t="s">
        <v>111</v>
      </c>
      <c r="C1059" s="11">
        <v>281</v>
      </c>
      <c r="D1059" s="11" t="s">
        <v>102</v>
      </c>
      <c r="E1059" s="11">
        <v>1906</v>
      </c>
      <c r="F1059" s="11" t="s">
        <v>209</v>
      </c>
      <c r="G1059" s="11" t="s">
        <v>210</v>
      </c>
      <c r="H1059" s="11">
        <v>1</v>
      </c>
      <c r="I1059" s="11">
        <v>0</v>
      </c>
      <c r="J1059" s="11">
        <v>6</v>
      </c>
      <c r="K1059" s="11">
        <v>0</v>
      </c>
      <c r="L1059" s="11">
        <f t="shared" si="17"/>
        <v>0.3</v>
      </c>
    </row>
    <row r="1060" spans="1:12" ht="15">
      <c r="A1060" s="11">
        <v>1055</v>
      </c>
      <c r="B1060" s="11" t="s">
        <v>111</v>
      </c>
      <c r="C1060" s="11">
        <v>281</v>
      </c>
      <c r="D1060" s="11" t="s">
        <v>102</v>
      </c>
      <c r="E1060" s="11">
        <v>1907</v>
      </c>
      <c r="F1060" s="11" t="s">
        <v>209</v>
      </c>
      <c r="G1060" s="11" t="s">
        <v>210</v>
      </c>
      <c r="H1060" s="11">
        <v>1</v>
      </c>
      <c r="I1060" s="11">
        <v>0</v>
      </c>
      <c r="J1060" s="11">
        <v>6</v>
      </c>
      <c r="K1060" s="11">
        <v>0</v>
      </c>
      <c r="L1060" s="11">
        <f t="shared" si="17"/>
        <v>0.3</v>
      </c>
    </row>
    <row r="1061" spans="1:12" ht="15">
      <c r="A1061" s="11">
        <v>1056</v>
      </c>
      <c r="B1061" s="11" t="s">
        <v>111</v>
      </c>
      <c r="C1061" s="11">
        <v>281</v>
      </c>
      <c r="D1061" s="11" t="s">
        <v>102</v>
      </c>
      <c r="E1061" s="11">
        <v>1908</v>
      </c>
      <c r="F1061" s="11" t="s">
        <v>209</v>
      </c>
      <c r="G1061" s="11" t="s">
        <v>210</v>
      </c>
      <c r="H1061" s="11">
        <v>1</v>
      </c>
      <c r="I1061" s="11">
        <v>0</v>
      </c>
      <c r="J1061" s="11">
        <v>6</v>
      </c>
      <c r="K1061" s="11">
        <v>0</v>
      </c>
      <c r="L1061" s="11">
        <f t="shared" si="17"/>
        <v>0.3</v>
      </c>
    </row>
    <row r="1062" spans="1:12" ht="15">
      <c r="A1062" s="11">
        <v>1057</v>
      </c>
      <c r="B1062" s="11" t="s">
        <v>112</v>
      </c>
      <c r="C1062" s="11">
        <v>284</v>
      </c>
      <c r="D1062" s="11" t="s">
        <v>102</v>
      </c>
      <c r="E1062" s="11">
        <v>1909</v>
      </c>
      <c r="F1062" s="11" t="s">
        <v>209</v>
      </c>
      <c r="G1062" s="11" t="s">
        <v>210</v>
      </c>
      <c r="H1062" s="11">
        <v>1</v>
      </c>
      <c r="I1062" s="11">
        <v>0</v>
      </c>
      <c r="J1062" s="11">
        <v>6</v>
      </c>
      <c r="K1062" s="11">
        <v>0</v>
      </c>
      <c r="L1062" s="11">
        <f t="shared" si="17"/>
        <v>0.3</v>
      </c>
    </row>
    <row r="1063" spans="1:12" ht="15">
      <c r="A1063" s="11">
        <v>1058</v>
      </c>
      <c r="B1063" s="11" t="s">
        <v>101</v>
      </c>
      <c r="C1063" s="11">
        <v>429</v>
      </c>
      <c r="D1063" s="11" t="s">
        <v>102</v>
      </c>
      <c r="E1063" s="11">
        <v>1901</v>
      </c>
      <c r="F1063" s="11" t="s">
        <v>211</v>
      </c>
      <c r="G1063" s="11" t="s">
        <v>210</v>
      </c>
      <c r="H1063" s="11">
        <v>1</v>
      </c>
      <c r="I1063" s="11">
        <v>0</v>
      </c>
      <c r="J1063" s="11">
        <v>6</v>
      </c>
      <c r="K1063" s="11">
        <v>6</v>
      </c>
      <c r="L1063" s="11">
        <f t="shared" si="17"/>
        <v>0.325</v>
      </c>
    </row>
    <row r="1064" spans="1:12" ht="15">
      <c r="A1064" s="11">
        <v>1059</v>
      </c>
      <c r="B1064" s="11" t="s">
        <v>101</v>
      </c>
      <c r="C1064" s="11">
        <v>429</v>
      </c>
      <c r="D1064" s="11" t="s">
        <v>102</v>
      </c>
      <c r="E1064" s="11">
        <v>1902</v>
      </c>
      <c r="F1064" s="11" t="s">
        <v>211</v>
      </c>
      <c r="G1064" s="11" t="s">
        <v>210</v>
      </c>
      <c r="H1064" s="11">
        <v>1</v>
      </c>
      <c r="I1064" s="11">
        <v>0</v>
      </c>
      <c r="J1064" s="11">
        <v>7</v>
      </c>
      <c r="K1064" s="11">
        <v>9</v>
      </c>
      <c r="L1064" s="11">
        <f t="shared" si="17"/>
        <v>0.38749999999999996</v>
      </c>
    </row>
    <row r="1065" spans="1:12" ht="15">
      <c r="A1065" s="11">
        <v>1060</v>
      </c>
      <c r="B1065" s="11" t="s">
        <v>110</v>
      </c>
      <c r="C1065" s="11">
        <v>346</v>
      </c>
      <c r="D1065" s="11" t="s">
        <v>102</v>
      </c>
      <c r="E1065" s="11">
        <v>1903</v>
      </c>
      <c r="F1065" s="11" t="s">
        <v>211</v>
      </c>
      <c r="G1065" s="11" t="s">
        <v>210</v>
      </c>
      <c r="H1065" s="11">
        <v>1</v>
      </c>
      <c r="I1065" s="11">
        <v>0</v>
      </c>
      <c r="J1065" s="11">
        <v>7</v>
      </c>
      <c r="K1065" s="11">
        <v>0</v>
      </c>
      <c r="L1065" s="11">
        <f t="shared" si="17"/>
        <v>0.35</v>
      </c>
    </row>
    <row r="1066" spans="1:12" ht="15">
      <c r="A1066" s="11">
        <v>1061</v>
      </c>
      <c r="B1066" s="11" t="s">
        <v>110</v>
      </c>
      <c r="C1066" s="11">
        <v>346</v>
      </c>
      <c r="D1066" s="11" t="s">
        <v>102</v>
      </c>
      <c r="E1066" s="11">
        <v>1904</v>
      </c>
      <c r="F1066" s="11" t="s">
        <v>211</v>
      </c>
      <c r="G1066" s="11" t="s">
        <v>210</v>
      </c>
      <c r="H1066" s="11">
        <v>1</v>
      </c>
      <c r="I1066" s="11">
        <v>0</v>
      </c>
      <c r="J1066" s="11">
        <v>7</v>
      </c>
      <c r="K1066" s="11">
        <v>0</v>
      </c>
      <c r="L1066" s="11">
        <f t="shared" si="17"/>
        <v>0.35</v>
      </c>
    </row>
    <row r="1067" spans="1:12" ht="15">
      <c r="A1067" s="11">
        <v>1062</v>
      </c>
      <c r="B1067" s="11" t="s">
        <v>110</v>
      </c>
      <c r="C1067" s="11">
        <v>346</v>
      </c>
      <c r="D1067" s="11" t="s">
        <v>102</v>
      </c>
      <c r="E1067" s="11">
        <v>1905</v>
      </c>
      <c r="F1067" s="11" t="s">
        <v>211</v>
      </c>
      <c r="G1067" s="11" t="s">
        <v>210</v>
      </c>
      <c r="H1067" s="11">
        <v>1</v>
      </c>
      <c r="I1067" s="11">
        <v>0</v>
      </c>
      <c r="J1067" s="11">
        <v>6</v>
      </c>
      <c r="K1067" s="11">
        <v>6</v>
      </c>
      <c r="L1067" s="11">
        <f t="shared" si="17"/>
        <v>0.325</v>
      </c>
    </row>
    <row r="1068" spans="1:12" ht="15">
      <c r="A1068" s="11">
        <v>1063</v>
      </c>
      <c r="B1068" s="11" t="s">
        <v>111</v>
      </c>
      <c r="C1068" s="11">
        <v>281</v>
      </c>
      <c r="D1068" s="11" t="s">
        <v>102</v>
      </c>
      <c r="E1068" s="11">
        <v>1906</v>
      </c>
      <c r="F1068" s="11" t="s">
        <v>211</v>
      </c>
      <c r="G1068" s="11" t="s">
        <v>210</v>
      </c>
      <c r="H1068" s="11">
        <v>1</v>
      </c>
      <c r="I1068" s="11">
        <v>0</v>
      </c>
      <c r="J1068" s="11">
        <v>6</v>
      </c>
      <c r="K1068" s="11">
        <v>6</v>
      </c>
      <c r="L1068" s="11">
        <f t="shared" si="17"/>
        <v>0.325</v>
      </c>
    </row>
    <row r="1069" spans="1:12" ht="15">
      <c r="A1069" s="11">
        <v>1064</v>
      </c>
      <c r="B1069" s="11" t="s">
        <v>111</v>
      </c>
      <c r="C1069" s="11">
        <v>281</v>
      </c>
      <c r="D1069" s="11" t="s">
        <v>102</v>
      </c>
      <c r="E1069" s="11">
        <v>1907</v>
      </c>
      <c r="F1069" s="11" t="s">
        <v>211</v>
      </c>
      <c r="G1069" s="11" t="s">
        <v>210</v>
      </c>
      <c r="H1069" s="11">
        <v>1</v>
      </c>
      <c r="I1069" s="11">
        <v>0</v>
      </c>
      <c r="J1069" s="11">
        <v>6</v>
      </c>
      <c r="K1069" s="11">
        <v>6</v>
      </c>
      <c r="L1069" s="11">
        <f t="shared" si="17"/>
        <v>0.325</v>
      </c>
    </row>
    <row r="1070" spans="1:12" ht="15">
      <c r="A1070" s="11">
        <v>1065</v>
      </c>
      <c r="B1070" s="11" t="s">
        <v>111</v>
      </c>
      <c r="C1070" s="11">
        <v>281</v>
      </c>
      <c r="D1070" s="11" t="s">
        <v>102</v>
      </c>
      <c r="E1070" s="11">
        <v>1908</v>
      </c>
      <c r="F1070" s="11" t="s">
        <v>211</v>
      </c>
      <c r="G1070" s="11" t="s">
        <v>210</v>
      </c>
      <c r="H1070" s="11">
        <v>1</v>
      </c>
      <c r="I1070" s="11">
        <v>0</v>
      </c>
      <c r="J1070" s="11">
        <v>6</v>
      </c>
      <c r="K1070" s="11">
        <v>6</v>
      </c>
      <c r="L1070" s="11">
        <f t="shared" si="17"/>
        <v>0.325</v>
      </c>
    </row>
    <row r="1071" spans="1:12" ht="15">
      <c r="A1071" s="11">
        <v>1066</v>
      </c>
      <c r="B1071" s="11" t="s">
        <v>112</v>
      </c>
      <c r="C1071" s="11">
        <v>284</v>
      </c>
      <c r="D1071" s="11" t="s">
        <v>102</v>
      </c>
      <c r="E1071" s="11">
        <v>1909</v>
      </c>
      <c r="F1071" s="11" t="s">
        <v>211</v>
      </c>
      <c r="G1071" s="11" t="s">
        <v>210</v>
      </c>
      <c r="H1071" s="11">
        <v>1</v>
      </c>
      <c r="I1071" s="11">
        <v>0</v>
      </c>
      <c r="J1071" s="11">
        <v>6</v>
      </c>
      <c r="K1071" s="11">
        <v>6</v>
      </c>
      <c r="L1071" s="11">
        <f t="shared" si="17"/>
        <v>0.325</v>
      </c>
    </row>
    <row r="1072" spans="1:14" ht="15">
      <c r="A1072" s="11">
        <v>1067</v>
      </c>
      <c r="B1072" s="11" t="s">
        <v>122</v>
      </c>
      <c r="C1072" s="11">
        <v>270</v>
      </c>
      <c r="D1072" s="11" t="s">
        <v>102</v>
      </c>
      <c r="E1072" s="11">
        <v>1867</v>
      </c>
      <c r="F1072" s="11" t="s">
        <v>212</v>
      </c>
      <c r="G1072" s="11" t="s">
        <v>213</v>
      </c>
      <c r="H1072" s="11">
        <v>2454</v>
      </c>
      <c r="I1072" s="11">
        <v>2250</v>
      </c>
      <c r="J1072" s="11">
        <v>0</v>
      </c>
      <c r="K1072" s="11">
        <v>0</v>
      </c>
      <c r="L1072" s="11">
        <f t="shared" si="17"/>
        <v>0.9168704156479217</v>
      </c>
      <c r="M1072" s="11">
        <f>L1072/112</f>
        <v>0.008186342996856444</v>
      </c>
      <c r="N1072" s="11" t="s">
        <v>214</v>
      </c>
    </row>
    <row r="1073" spans="1:13" ht="15">
      <c r="A1073" s="11">
        <v>1068</v>
      </c>
      <c r="B1073" s="11" t="s">
        <v>128</v>
      </c>
      <c r="C1073" s="11">
        <v>334</v>
      </c>
      <c r="D1073" s="11" t="s">
        <v>102</v>
      </c>
      <c r="E1073" s="11">
        <v>1868</v>
      </c>
      <c r="F1073" s="11" t="s">
        <v>212</v>
      </c>
      <c r="G1073" s="11" t="s">
        <v>213</v>
      </c>
      <c r="H1073" s="11">
        <v>7493</v>
      </c>
      <c r="I1073" s="11">
        <v>6953</v>
      </c>
      <c r="J1073" s="11">
        <v>0</v>
      </c>
      <c r="K1073" s="11">
        <v>0</v>
      </c>
      <c r="L1073" s="11">
        <f t="shared" si="17"/>
        <v>0.9279327372214067</v>
      </c>
      <c r="M1073" s="11">
        <f>L1073/112</f>
        <v>0.008285113725191131</v>
      </c>
    </row>
    <row r="1074" spans="1:13" ht="15">
      <c r="A1074" s="11">
        <v>1069</v>
      </c>
      <c r="B1074" s="11" t="s">
        <v>128</v>
      </c>
      <c r="C1074" s="11">
        <v>334</v>
      </c>
      <c r="D1074" s="11" t="s">
        <v>102</v>
      </c>
      <c r="E1074" s="11">
        <v>1869</v>
      </c>
      <c r="F1074" s="11" t="s">
        <v>212</v>
      </c>
      <c r="G1074" s="11" t="s">
        <v>213</v>
      </c>
      <c r="H1074" s="11">
        <v>5660</v>
      </c>
      <c r="I1074" s="11">
        <v>5843</v>
      </c>
      <c r="J1074" s="11">
        <v>0</v>
      </c>
      <c r="K1074" s="11">
        <v>0</v>
      </c>
      <c r="L1074" s="11">
        <f t="shared" si="17"/>
        <v>1.0323321554770317</v>
      </c>
      <c r="M1074" s="11">
        <f aca="true" t="shared" si="18" ref="M1074:M1091">L1074/112</f>
        <v>0.009217251388187783</v>
      </c>
    </row>
    <row r="1075" spans="1:13" ht="15">
      <c r="A1075" s="11">
        <v>1070</v>
      </c>
      <c r="B1075" s="11" t="s">
        <v>128</v>
      </c>
      <c r="C1075" s="11">
        <v>334</v>
      </c>
      <c r="D1075" s="11" t="s">
        <v>102</v>
      </c>
      <c r="E1075" s="11">
        <v>1870</v>
      </c>
      <c r="F1075" s="11" t="s">
        <v>212</v>
      </c>
      <c r="G1075" s="11" t="s">
        <v>213</v>
      </c>
      <c r="H1075" s="11">
        <v>3024</v>
      </c>
      <c r="I1075" s="11">
        <v>3612</v>
      </c>
      <c r="J1075" s="11">
        <v>0</v>
      </c>
      <c r="K1075" s="11">
        <v>0</v>
      </c>
      <c r="L1075" s="11">
        <f t="shared" si="17"/>
        <v>1.1944444444444444</v>
      </c>
      <c r="M1075" s="11">
        <f t="shared" si="18"/>
        <v>0.01066468253968254</v>
      </c>
    </row>
    <row r="1076" spans="1:13" ht="15">
      <c r="A1076" s="11">
        <v>1071</v>
      </c>
      <c r="B1076" s="11" t="s">
        <v>132</v>
      </c>
      <c r="C1076" s="11">
        <v>295</v>
      </c>
      <c r="D1076" s="11" t="s">
        <v>102</v>
      </c>
      <c r="E1076" s="11">
        <v>1882</v>
      </c>
      <c r="F1076" s="11" t="s">
        <v>212</v>
      </c>
      <c r="G1076" s="11" t="s">
        <v>213</v>
      </c>
      <c r="H1076" s="11">
        <v>16921</v>
      </c>
      <c r="I1076" s="11">
        <v>16682</v>
      </c>
      <c r="J1076" s="11">
        <v>0</v>
      </c>
      <c r="K1076" s="11">
        <v>0</v>
      </c>
      <c r="L1076" s="11">
        <f t="shared" si="17"/>
        <v>0.9858755392707287</v>
      </c>
      <c r="M1076" s="11">
        <f t="shared" si="18"/>
        <v>0.008802460172060078</v>
      </c>
    </row>
    <row r="1077" spans="1:13" ht="15">
      <c r="A1077" s="11">
        <v>1072</v>
      </c>
      <c r="B1077" s="11" t="s">
        <v>132</v>
      </c>
      <c r="C1077" s="11">
        <v>295</v>
      </c>
      <c r="D1077" s="11" t="s">
        <v>102</v>
      </c>
      <c r="E1077" s="11">
        <v>1883</v>
      </c>
      <c r="F1077" s="11" t="s">
        <v>212</v>
      </c>
      <c r="G1077" s="11" t="s">
        <v>213</v>
      </c>
      <c r="H1077" s="11">
        <v>11589</v>
      </c>
      <c r="I1077" s="11">
        <v>11056</v>
      </c>
      <c r="J1077" s="11">
        <v>0</v>
      </c>
      <c r="K1077" s="11">
        <v>0</v>
      </c>
      <c r="L1077" s="11">
        <f t="shared" si="17"/>
        <v>0.954008111139874</v>
      </c>
      <c r="M1077" s="11">
        <f t="shared" si="18"/>
        <v>0.008517929563748876</v>
      </c>
    </row>
    <row r="1078" spans="1:13" ht="15">
      <c r="A1078" s="11">
        <v>1073</v>
      </c>
      <c r="B1078" s="11" t="s">
        <v>132</v>
      </c>
      <c r="C1078" s="11">
        <v>295</v>
      </c>
      <c r="D1078" s="11" t="s">
        <v>102</v>
      </c>
      <c r="E1078" s="11">
        <v>1884</v>
      </c>
      <c r="F1078" s="11" t="s">
        <v>212</v>
      </c>
      <c r="G1078" s="11" t="s">
        <v>213</v>
      </c>
      <c r="H1078" s="11">
        <v>20153</v>
      </c>
      <c r="I1078" s="11">
        <v>18107</v>
      </c>
      <c r="J1078" s="11">
        <v>0</v>
      </c>
      <c r="K1078" s="11">
        <v>0</v>
      </c>
      <c r="L1078" s="11">
        <f t="shared" si="17"/>
        <v>0.8984766535999603</v>
      </c>
      <c r="M1078" s="11">
        <f t="shared" si="18"/>
        <v>0.008022112978571075</v>
      </c>
    </row>
    <row r="1079" spans="1:13" ht="15">
      <c r="A1079" s="11">
        <v>1074</v>
      </c>
      <c r="B1079" s="11" t="s">
        <v>133</v>
      </c>
      <c r="C1079" s="11">
        <v>311</v>
      </c>
      <c r="D1079" s="11" t="s">
        <v>102</v>
      </c>
      <c r="E1079" s="11">
        <v>1885</v>
      </c>
      <c r="F1079" s="11" t="s">
        <v>212</v>
      </c>
      <c r="G1079" s="11" t="s">
        <v>213</v>
      </c>
      <c r="H1079" s="11">
        <v>19567</v>
      </c>
      <c r="I1079" s="11">
        <v>16181</v>
      </c>
      <c r="J1079" s="11">
        <v>0</v>
      </c>
      <c r="K1079" s="11">
        <v>0</v>
      </c>
      <c r="L1079" s="11">
        <f t="shared" si="17"/>
        <v>0.8269535442326366</v>
      </c>
      <c r="M1079" s="11">
        <f t="shared" si="18"/>
        <v>0.007383513787791398</v>
      </c>
    </row>
    <row r="1080" spans="1:13" ht="15">
      <c r="A1080" s="11">
        <v>1075</v>
      </c>
      <c r="B1080" s="11" t="s">
        <v>133</v>
      </c>
      <c r="C1080" s="11">
        <v>311</v>
      </c>
      <c r="D1080" s="11" t="s">
        <v>102</v>
      </c>
      <c r="E1080" s="11">
        <v>1886</v>
      </c>
      <c r="F1080" s="11" t="s">
        <v>212</v>
      </c>
      <c r="G1080" s="11" t="s">
        <v>213</v>
      </c>
      <c r="H1080" s="11">
        <v>17039</v>
      </c>
      <c r="I1080" s="11">
        <v>13134</v>
      </c>
      <c r="J1080" s="11">
        <v>0</v>
      </c>
      <c r="K1080" s="11">
        <v>0</v>
      </c>
      <c r="L1080" s="11">
        <f t="shared" si="17"/>
        <v>0.7708198837959974</v>
      </c>
      <c r="M1080" s="11">
        <f t="shared" si="18"/>
        <v>0.006882320391035692</v>
      </c>
    </row>
    <row r="1081" spans="1:13" ht="15">
      <c r="A1081" s="11">
        <v>1076</v>
      </c>
      <c r="B1081" s="11" t="s">
        <v>133</v>
      </c>
      <c r="C1081" s="11">
        <v>311</v>
      </c>
      <c r="D1081" s="11" t="s">
        <v>102</v>
      </c>
      <c r="E1081" s="11">
        <v>1887</v>
      </c>
      <c r="F1081" s="11" t="s">
        <v>212</v>
      </c>
      <c r="G1081" s="11" t="s">
        <v>213</v>
      </c>
      <c r="H1081" s="11">
        <v>23113</v>
      </c>
      <c r="I1081" s="11">
        <v>17099</v>
      </c>
      <c r="J1081" s="11">
        <v>0</v>
      </c>
      <c r="K1081" s="11">
        <v>0</v>
      </c>
      <c r="L1081" s="11">
        <f t="shared" si="17"/>
        <v>0.739800112490806</v>
      </c>
      <c r="M1081" s="11">
        <f t="shared" si="18"/>
        <v>0.006605358147239339</v>
      </c>
    </row>
    <row r="1082" spans="1:13" ht="15">
      <c r="A1082" s="11">
        <v>1077</v>
      </c>
      <c r="B1082" s="11" t="s">
        <v>134</v>
      </c>
      <c r="C1082" s="11">
        <v>317</v>
      </c>
      <c r="D1082" s="11" t="s">
        <v>102</v>
      </c>
      <c r="E1082" s="11">
        <v>1888</v>
      </c>
      <c r="F1082" s="11" t="s">
        <v>212</v>
      </c>
      <c r="G1082" s="11" t="s">
        <v>213</v>
      </c>
      <c r="H1082" s="11">
        <v>28812</v>
      </c>
      <c r="I1082" s="11">
        <v>20681</v>
      </c>
      <c r="J1082" s="11">
        <v>0</v>
      </c>
      <c r="K1082" s="11">
        <v>0</v>
      </c>
      <c r="L1082" s="11">
        <f t="shared" si="17"/>
        <v>0.7177911981118978</v>
      </c>
      <c r="M1082" s="11">
        <f t="shared" si="18"/>
        <v>0.006408849983141945</v>
      </c>
    </row>
    <row r="1083" spans="1:13" ht="15">
      <c r="A1083" s="11">
        <v>1078</v>
      </c>
      <c r="B1083" s="11" t="s">
        <v>134</v>
      </c>
      <c r="C1083" s="11">
        <v>317</v>
      </c>
      <c r="D1083" s="11" t="s">
        <v>102</v>
      </c>
      <c r="E1083" s="11">
        <v>1889</v>
      </c>
      <c r="F1083" s="11" t="s">
        <v>212</v>
      </c>
      <c r="G1083" s="11" t="s">
        <v>213</v>
      </c>
      <c r="H1083" s="11">
        <v>34143</v>
      </c>
      <c r="I1083" s="11">
        <v>29476</v>
      </c>
      <c r="J1083" s="11">
        <v>0</v>
      </c>
      <c r="K1083" s="11">
        <v>0</v>
      </c>
      <c r="L1083" s="11">
        <f t="shared" si="17"/>
        <v>0.8633101953548311</v>
      </c>
      <c r="M1083" s="11">
        <f t="shared" si="18"/>
        <v>0.007708126744239563</v>
      </c>
    </row>
    <row r="1084" spans="1:13" ht="15">
      <c r="A1084" s="11">
        <v>1079</v>
      </c>
      <c r="B1084" s="11" t="s">
        <v>134</v>
      </c>
      <c r="C1084" s="11">
        <v>317</v>
      </c>
      <c r="D1084" s="11" t="s">
        <v>102</v>
      </c>
      <c r="E1084" s="11">
        <v>1890</v>
      </c>
      <c r="F1084" s="11" t="s">
        <v>212</v>
      </c>
      <c r="G1084" s="11" t="s">
        <v>213</v>
      </c>
      <c r="H1084" s="11">
        <v>24816</v>
      </c>
      <c r="I1084" s="11">
        <v>22767</v>
      </c>
      <c r="J1084" s="11">
        <v>0</v>
      </c>
      <c r="K1084" s="11">
        <v>0</v>
      </c>
      <c r="L1084" s="11">
        <f t="shared" si="17"/>
        <v>0.9174323017408124</v>
      </c>
      <c r="M1084" s="11">
        <f t="shared" si="18"/>
        <v>0.00819135983697154</v>
      </c>
    </row>
    <row r="1085" spans="1:13" ht="15">
      <c r="A1085" s="11">
        <v>1080</v>
      </c>
      <c r="B1085" s="11" t="s">
        <v>135</v>
      </c>
      <c r="C1085" s="11">
        <v>344</v>
      </c>
      <c r="D1085" s="11" t="s">
        <v>102</v>
      </c>
      <c r="E1085" s="11">
        <v>1891</v>
      </c>
      <c r="F1085" s="11" t="s">
        <v>212</v>
      </c>
      <c r="G1085" s="11" t="s">
        <v>213</v>
      </c>
      <c r="H1085" s="11">
        <v>32340</v>
      </c>
      <c r="I1085" s="11">
        <v>27987</v>
      </c>
      <c r="J1085" s="11">
        <v>0</v>
      </c>
      <c r="K1085" s="11">
        <v>0</v>
      </c>
      <c r="L1085" s="11">
        <f t="shared" si="17"/>
        <v>0.8653988868274582</v>
      </c>
      <c r="M1085" s="11">
        <f t="shared" si="18"/>
        <v>0.007726775775245163</v>
      </c>
    </row>
    <row r="1086" spans="1:13" ht="15">
      <c r="A1086" s="11">
        <v>1081</v>
      </c>
      <c r="B1086" s="11" t="s">
        <v>135</v>
      </c>
      <c r="C1086" s="11">
        <v>344</v>
      </c>
      <c r="D1086" s="11" t="s">
        <v>102</v>
      </c>
      <c r="E1086" s="11">
        <v>1892</v>
      </c>
      <c r="F1086" s="11" t="s">
        <v>212</v>
      </c>
      <c r="G1086" s="11" t="s">
        <v>213</v>
      </c>
      <c r="H1086" s="11">
        <v>25256</v>
      </c>
      <c r="I1086" s="11">
        <v>22358</v>
      </c>
      <c r="J1086" s="11">
        <v>0</v>
      </c>
      <c r="K1086" s="11">
        <v>0</v>
      </c>
      <c r="L1086" s="11">
        <f t="shared" si="17"/>
        <v>0.8852549889135255</v>
      </c>
      <c r="M1086" s="11">
        <f t="shared" si="18"/>
        <v>0.00790406240101362</v>
      </c>
    </row>
    <row r="1087" spans="1:13" ht="15">
      <c r="A1087" s="11">
        <v>1082</v>
      </c>
      <c r="B1087" s="11" t="s">
        <v>135</v>
      </c>
      <c r="C1087" s="11">
        <v>344</v>
      </c>
      <c r="D1087" s="11" t="s">
        <v>102</v>
      </c>
      <c r="E1087" s="11">
        <v>1893</v>
      </c>
      <c r="F1087" s="11" t="s">
        <v>212</v>
      </c>
      <c r="G1087" s="11" t="s">
        <v>213</v>
      </c>
      <c r="H1087" s="11">
        <v>29207</v>
      </c>
      <c r="I1087" s="11">
        <v>24294</v>
      </c>
      <c r="J1087" s="11">
        <v>0</v>
      </c>
      <c r="K1087" s="11">
        <v>0</v>
      </c>
      <c r="L1087" s="11">
        <f t="shared" si="17"/>
        <v>0.8317869004005889</v>
      </c>
      <c r="M1087" s="11">
        <f t="shared" si="18"/>
        <v>0.007426668753576686</v>
      </c>
    </row>
    <row r="1088" spans="1:13" ht="15">
      <c r="A1088" s="11">
        <v>1083</v>
      </c>
      <c r="B1088" s="11" t="s">
        <v>136</v>
      </c>
      <c r="C1088" s="11">
        <v>410</v>
      </c>
      <c r="D1088" s="11" t="s">
        <v>102</v>
      </c>
      <c r="E1088" s="11">
        <v>1894</v>
      </c>
      <c r="F1088" s="11" t="s">
        <v>212</v>
      </c>
      <c r="G1088" s="11" t="s">
        <v>213</v>
      </c>
      <c r="H1088" s="11">
        <v>28848</v>
      </c>
      <c r="I1088" s="11">
        <v>24632</v>
      </c>
      <c r="J1088" s="11">
        <v>0</v>
      </c>
      <c r="K1088" s="11">
        <v>0</v>
      </c>
      <c r="L1088" s="11">
        <f t="shared" si="17"/>
        <v>0.8538546866333888</v>
      </c>
      <c r="M1088" s="11">
        <f t="shared" si="18"/>
        <v>0.007623702559226686</v>
      </c>
    </row>
    <row r="1089" spans="1:13" ht="15">
      <c r="A1089" s="11">
        <v>1084</v>
      </c>
      <c r="B1089" s="11" t="s">
        <v>136</v>
      </c>
      <c r="C1089" s="11">
        <v>410</v>
      </c>
      <c r="D1089" s="11" t="s">
        <v>102</v>
      </c>
      <c r="E1089" s="11">
        <v>1896</v>
      </c>
      <c r="F1089" s="11" t="s">
        <v>212</v>
      </c>
      <c r="G1089" s="11" t="s">
        <v>213</v>
      </c>
      <c r="H1089" s="11">
        <v>41827</v>
      </c>
      <c r="I1089" s="11">
        <v>32798</v>
      </c>
      <c r="J1089" s="11">
        <v>0</v>
      </c>
      <c r="K1089" s="11">
        <v>0</v>
      </c>
      <c r="L1089" s="11">
        <f t="shared" si="17"/>
        <v>0.7841346498673106</v>
      </c>
      <c r="M1089" s="11">
        <f t="shared" si="18"/>
        <v>0.007001202230958131</v>
      </c>
    </row>
    <row r="1090" spans="1:13" ht="15">
      <c r="A1090" s="11">
        <v>1085</v>
      </c>
      <c r="B1090" s="11" t="s">
        <v>136</v>
      </c>
      <c r="C1090" s="11">
        <v>410</v>
      </c>
      <c r="D1090" s="11" t="s">
        <v>102</v>
      </c>
      <c r="E1090" s="11">
        <v>1897</v>
      </c>
      <c r="F1090" s="11" t="s">
        <v>212</v>
      </c>
      <c r="G1090" s="11" t="s">
        <v>213</v>
      </c>
      <c r="H1090" s="11">
        <v>40432</v>
      </c>
      <c r="I1090" s="11">
        <v>31536</v>
      </c>
      <c r="J1090" s="11">
        <v>0</v>
      </c>
      <c r="K1090" s="11">
        <v>0</v>
      </c>
      <c r="L1090" s="11">
        <f t="shared" si="17"/>
        <v>0.77997625643055</v>
      </c>
      <c r="M1090" s="11">
        <f t="shared" si="18"/>
        <v>0.006964073718129911</v>
      </c>
    </row>
    <row r="1091" spans="1:13" ht="15">
      <c r="A1091" s="11">
        <v>1086</v>
      </c>
      <c r="B1091" s="11" t="s">
        <v>137</v>
      </c>
      <c r="C1091" s="11">
        <v>411</v>
      </c>
      <c r="D1091" s="11" t="s">
        <v>102</v>
      </c>
      <c r="E1091" s="11">
        <v>1898</v>
      </c>
      <c r="F1091" s="11" t="s">
        <v>212</v>
      </c>
      <c r="G1091" s="11" t="s">
        <v>213</v>
      </c>
      <c r="H1091" s="11">
        <v>53687</v>
      </c>
      <c r="I1091" s="11">
        <v>41753</v>
      </c>
      <c r="J1091" s="11">
        <v>0</v>
      </c>
      <c r="K1091" s="11">
        <v>0</v>
      </c>
      <c r="L1091" s="11">
        <f t="shared" si="17"/>
        <v>0.7777115502821912</v>
      </c>
      <c r="M1091" s="11">
        <f t="shared" si="18"/>
        <v>0.006943853127519564</v>
      </c>
    </row>
    <row r="1092" spans="1:12" ht="15">
      <c r="A1092" s="11">
        <v>1087</v>
      </c>
      <c r="B1092" s="11" t="s">
        <v>45</v>
      </c>
      <c r="C1092" s="11">
        <v>330</v>
      </c>
      <c r="D1092" s="11" t="s">
        <v>102</v>
      </c>
      <c r="E1092" s="11">
        <v>1899</v>
      </c>
      <c r="F1092" s="11" t="s">
        <v>212</v>
      </c>
      <c r="G1092" s="11" t="s">
        <v>42</v>
      </c>
      <c r="H1092" s="11">
        <v>5784401</v>
      </c>
      <c r="I1092" s="11">
        <v>36115</v>
      </c>
      <c r="J1092" s="11">
        <v>0</v>
      </c>
      <c r="K1092" s="11">
        <v>0</v>
      </c>
      <c r="L1092" s="11">
        <f t="shared" si="17"/>
        <v>0.006243515966476045</v>
      </c>
    </row>
    <row r="1093" spans="1:12" ht="15">
      <c r="A1093" s="11">
        <v>1088</v>
      </c>
      <c r="B1093" s="11" t="s">
        <v>138</v>
      </c>
      <c r="C1093" s="11">
        <v>344</v>
      </c>
      <c r="D1093" s="11" t="s">
        <v>102</v>
      </c>
      <c r="E1093" s="11">
        <v>1900</v>
      </c>
      <c r="F1093" s="11" t="s">
        <v>212</v>
      </c>
      <c r="G1093" s="11" t="s">
        <v>43</v>
      </c>
      <c r="H1093" s="11">
        <v>4776416</v>
      </c>
      <c r="I1093" s="11">
        <v>35388</v>
      </c>
      <c r="J1093" s="11">
        <v>0</v>
      </c>
      <c r="K1093" s="11">
        <v>0</v>
      </c>
      <c r="L1093" s="11">
        <f t="shared" si="17"/>
        <v>0.007408902407160516</v>
      </c>
    </row>
    <row r="1094" spans="1:13" ht="15">
      <c r="A1094" s="11">
        <v>1089</v>
      </c>
      <c r="B1094" s="11" t="s">
        <v>110</v>
      </c>
      <c r="C1094" s="11">
        <v>335</v>
      </c>
      <c r="D1094" s="11" t="s">
        <v>102</v>
      </c>
      <c r="E1094" s="11">
        <v>1904</v>
      </c>
      <c r="F1094" s="11" t="s">
        <v>212</v>
      </c>
      <c r="G1094" s="11" t="s">
        <v>213</v>
      </c>
      <c r="H1094" s="11">
        <v>66156</v>
      </c>
      <c r="I1094" s="11">
        <v>71455</v>
      </c>
      <c r="J1094" s="11">
        <v>0</v>
      </c>
      <c r="K1094" s="11">
        <v>0</v>
      </c>
      <c r="L1094" s="11">
        <f aca="true" t="shared" si="19" ref="L1094:L1157">(I1094+J1094/20+K1094/240)/H1094</f>
        <v>1.0800985549307698</v>
      </c>
      <c r="M1094" s="11">
        <f>L1094/112</f>
        <v>0.009643737097596158</v>
      </c>
    </row>
    <row r="1095" spans="1:13" ht="15">
      <c r="A1095" s="11">
        <v>1090</v>
      </c>
      <c r="B1095" s="11" t="s">
        <v>110</v>
      </c>
      <c r="C1095" s="11">
        <v>335</v>
      </c>
      <c r="D1095" s="11" t="s">
        <v>102</v>
      </c>
      <c r="E1095" s="11">
        <v>1905</v>
      </c>
      <c r="F1095" s="11" t="s">
        <v>212</v>
      </c>
      <c r="G1095" s="11" t="s">
        <v>213</v>
      </c>
      <c r="H1095" s="11">
        <v>60108</v>
      </c>
      <c r="I1095" s="11">
        <v>65571</v>
      </c>
      <c r="J1095" s="11">
        <v>0</v>
      </c>
      <c r="K1095" s="11">
        <v>0</v>
      </c>
      <c r="L1095" s="11">
        <f t="shared" si="19"/>
        <v>1.0908864044719504</v>
      </c>
      <c r="M1095" s="11">
        <f>L1095/112</f>
        <v>0.009740057182785271</v>
      </c>
    </row>
    <row r="1096" spans="1:12" ht="15">
      <c r="A1096" s="11">
        <v>1091</v>
      </c>
      <c r="B1096" s="11" t="s">
        <v>111</v>
      </c>
      <c r="C1096" s="11">
        <v>337</v>
      </c>
      <c r="D1096" s="11" t="s">
        <v>102</v>
      </c>
      <c r="E1096" s="11">
        <v>1908</v>
      </c>
      <c r="F1096" s="11" t="s">
        <v>212</v>
      </c>
      <c r="G1096" s="11" t="s">
        <v>42</v>
      </c>
      <c r="H1096" s="11">
        <v>3615419</v>
      </c>
      <c r="I1096" s="11">
        <v>37390</v>
      </c>
      <c r="J1096" s="11">
        <v>0</v>
      </c>
      <c r="K1096" s="11">
        <v>0</v>
      </c>
      <c r="L1096" s="11">
        <f t="shared" si="19"/>
        <v>0.0103418165363406</v>
      </c>
    </row>
    <row r="1097" spans="1:12" ht="15">
      <c r="A1097" s="11">
        <v>1092</v>
      </c>
      <c r="B1097" s="11" t="s">
        <v>112</v>
      </c>
      <c r="C1097" s="11">
        <v>341</v>
      </c>
      <c r="D1097" s="11" t="s">
        <v>102</v>
      </c>
      <c r="E1097" s="11">
        <v>1909</v>
      </c>
      <c r="F1097" s="11" t="s">
        <v>212</v>
      </c>
      <c r="G1097" s="11" t="s">
        <v>42</v>
      </c>
      <c r="H1097" s="11">
        <v>2824162</v>
      </c>
      <c r="I1097" s="11">
        <v>29246</v>
      </c>
      <c r="J1097" s="11">
        <v>0</v>
      </c>
      <c r="K1097" s="11">
        <v>0</v>
      </c>
      <c r="L1097" s="11">
        <f t="shared" si="19"/>
        <v>0.010355638238882896</v>
      </c>
    </row>
    <row r="1098" spans="1:12" ht="15">
      <c r="A1098" s="11">
        <v>1093</v>
      </c>
      <c r="B1098" s="11" t="s">
        <v>113</v>
      </c>
      <c r="C1098" s="11">
        <v>352</v>
      </c>
      <c r="D1098" s="11" t="s">
        <v>102</v>
      </c>
      <c r="E1098" s="11">
        <v>1910</v>
      </c>
      <c r="F1098" s="11" t="s">
        <v>212</v>
      </c>
      <c r="G1098" s="11" t="s">
        <v>42</v>
      </c>
      <c r="H1098" s="11">
        <v>3494387</v>
      </c>
      <c r="I1098" s="11">
        <v>37851</v>
      </c>
      <c r="J1098" s="11">
        <v>0</v>
      </c>
      <c r="K1098" s="11">
        <v>0</v>
      </c>
      <c r="L1098" s="11">
        <f t="shared" si="19"/>
        <v>0.01083194276993361</v>
      </c>
    </row>
    <row r="1099" spans="1:12" ht="15">
      <c r="A1099" s="11">
        <v>1094</v>
      </c>
      <c r="B1099" s="11" t="s">
        <v>114</v>
      </c>
      <c r="C1099" s="11">
        <v>364</v>
      </c>
      <c r="D1099" s="11" t="s">
        <v>102</v>
      </c>
      <c r="E1099" s="11">
        <v>1911</v>
      </c>
      <c r="F1099" s="11" t="s">
        <v>212</v>
      </c>
      <c r="G1099" s="11" t="s">
        <v>43</v>
      </c>
      <c r="H1099" s="11">
        <v>5431179</v>
      </c>
      <c r="I1099" s="11">
        <v>57893</v>
      </c>
      <c r="J1099" s="11">
        <v>0</v>
      </c>
      <c r="K1099" s="11">
        <v>0</v>
      </c>
      <c r="L1099" s="11">
        <f t="shared" si="19"/>
        <v>0.010659379851041552</v>
      </c>
    </row>
    <row r="1100" spans="1:12" ht="15">
      <c r="A1100" s="11">
        <v>1095</v>
      </c>
      <c r="B1100" s="11" t="s">
        <v>115</v>
      </c>
      <c r="C1100" s="11">
        <v>317</v>
      </c>
      <c r="D1100" s="11" t="s">
        <v>102</v>
      </c>
      <c r="E1100" s="11">
        <v>1912</v>
      </c>
      <c r="F1100" s="11" t="s">
        <v>212</v>
      </c>
      <c r="G1100" s="11" t="s">
        <v>42</v>
      </c>
      <c r="H1100" s="11">
        <v>8166948</v>
      </c>
      <c r="I1100" s="11">
        <v>70900</v>
      </c>
      <c r="J1100" s="11">
        <v>0</v>
      </c>
      <c r="K1100" s="11">
        <v>0</v>
      </c>
      <c r="L1100" s="11">
        <f t="shared" si="19"/>
        <v>0.008681333589977554</v>
      </c>
    </row>
    <row r="1101" spans="1:12" ht="15">
      <c r="A1101" s="11">
        <v>1096</v>
      </c>
      <c r="B1101" s="11" t="s">
        <v>101</v>
      </c>
      <c r="C1101" s="11">
        <v>429</v>
      </c>
      <c r="D1101" s="11" t="s">
        <v>102</v>
      </c>
      <c r="E1101" s="11">
        <v>1900</v>
      </c>
      <c r="F1101" s="11" t="s">
        <v>215</v>
      </c>
      <c r="G1101" s="11" t="s">
        <v>148</v>
      </c>
      <c r="H1101" s="11">
        <v>1</v>
      </c>
      <c r="I1101" s="11">
        <v>0</v>
      </c>
      <c r="J1101" s="11">
        <v>1</v>
      </c>
      <c r="K1101" s="11">
        <v>6</v>
      </c>
      <c r="L1101" s="11">
        <f t="shared" si="19"/>
        <v>0.07500000000000001</v>
      </c>
    </row>
    <row r="1102" spans="1:12" ht="15">
      <c r="A1102" s="11">
        <v>1097</v>
      </c>
      <c r="B1102" s="11" t="s">
        <v>101</v>
      </c>
      <c r="C1102" s="11">
        <v>429</v>
      </c>
      <c r="D1102" s="11" t="s">
        <v>102</v>
      </c>
      <c r="E1102" s="11">
        <v>1901</v>
      </c>
      <c r="F1102" s="11" t="s">
        <v>215</v>
      </c>
      <c r="G1102" s="11" t="s">
        <v>148</v>
      </c>
      <c r="H1102" s="11">
        <v>1</v>
      </c>
      <c r="I1102" s="11">
        <v>0</v>
      </c>
      <c r="J1102" s="11">
        <v>1</v>
      </c>
      <c r="K1102" s="11">
        <v>4</v>
      </c>
      <c r="L1102" s="11">
        <f t="shared" si="19"/>
        <v>0.06666666666666667</v>
      </c>
    </row>
    <row r="1103" spans="1:12" ht="15">
      <c r="A1103" s="11">
        <v>1098</v>
      </c>
      <c r="B1103" s="11" t="s">
        <v>101</v>
      </c>
      <c r="C1103" s="11">
        <v>429</v>
      </c>
      <c r="D1103" s="11" t="s">
        <v>102</v>
      </c>
      <c r="E1103" s="11">
        <v>1902</v>
      </c>
      <c r="F1103" s="11" t="s">
        <v>215</v>
      </c>
      <c r="G1103" s="11" t="s">
        <v>148</v>
      </c>
      <c r="H1103" s="11">
        <v>1</v>
      </c>
      <c r="I1103" s="11">
        <v>0</v>
      </c>
      <c r="J1103" s="11">
        <v>1</v>
      </c>
      <c r="K1103" s="11">
        <v>6</v>
      </c>
      <c r="L1103" s="11">
        <f t="shared" si="19"/>
        <v>0.07500000000000001</v>
      </c>
    </row>
    <row r="1104" spans="1:12" ht="15">
      <c r="A1104" s="11">
        <v>1099</v>
      </c>
      <c r="B1104" s="11" t="s">
        <v>110</v>
      </c>
      <c r="C1104" s="11">
        <v>346</v>
      </c>
      <c r="D1104" s="11" t="s">
        <v>102</v>
      </c>
      <c r="E1104" s="11">
        <v>1903</v>
      </c>
      <c r="F1104" s="11" t="s">
        <v>215</v>
      </c>
      <c r="G1104" s="11" t="s">
        <v>148</v>
      </c>
      <c r="H1104" s="11">
        <v>1</v>
      </c>
      <c r="I1104" s="11">
        <v>0</v>
      </c>
      <c r="J1104" s="11">
        <v>1</v>
      </c>
      <c r="K1104" s="11">
        <v>6</v>
      </c>
      <c r="L1104" s="11">
        <f t="shared" si="19"/>
        <v>0.07500000000000001</v>
      </c>
    </row>
    <row r="1105" spans="1:12" ht="15">
      <c r="A1105" s="11">
        <v>1100</v>
      </c>
      <c r="B1105" s="11" t="s">
        <v>110</v>
      </c>
      <c r="C1105" s="11">
        <v>346</v>
      </c>
      <c r="D1105" s="11" t="s">
        <v>102</v>
      </c>
      <c r="E1105" s="11">
        <v>1904</v>
      </c>
      <c r="F1105" s="11" t="s">
        <v>215</v>
      </c>
      <c r="G1105" s="11" t="s">
        <v>148</v>
      </c>
      <c r="H1105" s="11">
        <v>1</v>
      </c>
      <c r="I1105" s="11">
        <v>0</v>
      </c>
      <c r="J1105" s="11">
        <v>1</v>
      </c>
      <c r="K1105" s="11">
        <v>6</v>
      </c>
      <c r="L1105" s="11">
        <f t="shared" si="19"/>
        <v>0.07500000000000001</v>
      </c>
    </row>
    <row r="1106" spans="1:12" ht="15">
      <c r="A1106" s="11">
        <v>1101</v>
      </c>
      <c r="B1106" s="11" t="s">
        <v>110</v>
      </c>
      <c r="C1106" s="11">
        <v>346</v>
      </c>
      <c r="D1106" s="11" t="s">
        <v>102</v>
      </c>
      <c r="E1106" s="11">
        <v>1905</v>
      </c>
      <c r="F1106" s="11" t="s">
        <v>215</v>
      </c>
      <c r="G1106" s="11" t="s">
        <v>148</v>
      </c>
      <c r="H1106" s="11">
        <v>1</v>
      </c>
      <c r="I1106" s="11">
        <v>0</v>
      </c>
      <c r="J1106" s="11">
        <v>1</v>
      </c>
      <c r="K1106" s="11">
        <v>6</v>
      </c>
      <c r="L1106" s="11">
        <f t="shared" si="19"/>
        <v>0.07500000000000001</v>
      </c>
    </row>
    <row r="1107" spans="1:12" ht="15">
      <c r="A1107" s="11">
        <v>1102</v>
      </c>
      <c r="B1107" s="11" t="s">
        <v>111</v>
      </c>
      <c r="C1107" s="11">
        <v>281</v>
      </c>
      <c r="D1107" s="11" t="s">
        <v>102</v>
      </c>
      <c r="E1107" s="11">
        <v>1906</v>
      </c>
      <c r="F1107" s="11" t="s">
        <v>215</v>
      </c>
      <c r="G1107" s="11" t="s">
        <v>148</v>
      </c>
      <c r="H1107" s="11">
        <v>1</v>
      </c>
      <c r="I1107" s="11">
        <v>0</v>
      </c>
      <c r="J1107" s="11">
        <v>1</v>
      </c>
      <c r="K1107" s="11">
        <v>6</v>
      </c>
      <c r="L1107" s="11">
        <f t="shared" si="19"/>
        <v>0.07500000000000001</v>
      </c>
    </row>
    <row r="1108" spans="1:12" ht="15">
      <c r="A1108" s="11">
        <v>1103</v>
      </c>
      <c r="B1108" s="11" t="s">
        <v>111</v>
      </c>
      <c r="C1108" s="11">
        <v>281</v>
      </c>
      <c r="D1108" s="11" t="s">
        <v>102</v>
      </c>
      <c r="E1108" s="11">
        <v>1907</v>
      </c>
      <c r="F1108" s="11" t="s">
        <v>215</v>
      </c>
      <c r="G1108" s="11" t="s">
        <v>148</v>
      </c>
      <c r="H1108" s="11">
        <v>1</v>
      </c>
      <c r="I1108" s="11">
        <v>0</v>
      </c>
      <c r="J1108" s="11">
        <v>1</v>
      </c>
      <c r="K1108" s="11">
        <v>6</v>
      </c>
      <c r="L1108" s="11">
        <f t="shared" si="19"/>
        <v>0.07500000000000001</v>
      </c>
    </row>
    <row r="1109" spans="1:12" ht="15">
      <c r="A1109" s="11">
        <v>1104</v>
      </c>
      <c r="B1109" s="11" t="s">
        <v>111</v>
      </c>
      <c r="C1109" s="11">
        <v>281</v>
      </c>
      <c r="D1109" s="11" t="s">
        <v>102</v>
      </c>
      <c r="E1109" s="11">
        <v>1908</v>
      </c>
      <c r="F1109" s="11" t="s">
        <v>215</v>
      </c>
      <c r="G1109" s="11" t="s">
        <v>148</v>
      </c>
      <c r="H1109" s="11">
        <v>1</v>
      </c>
      <c r="I1109" s="11">
        <v>0</v>
      </c>
      <c r="J1109" s="11">
        <v>1</v>
      </c>
      <c r="K1109" s="11">
        <v>6</v>
      </c>
      <c r="L1109" s="11">
        <f t="shared" si="19"/>
        <v>0.07500000000000001</v>
      </c>
    </row>
    <row r="1110" spans="1:12" ht="15">
      <c r="A1110" s="11">
        <v>1105</v>
      </c>
      <c r="B1110" s="11" t="s">
        <v>112</v>
      </c>
      <c r="C1110" s="11">
        <v>284</v>
      </c>
      <c r="D1110" s="11" t="s">
        <v>102</v>
      </c>
      <c r="E1110" s="11">
        <v>1909</v>
      </c>
      <c r="F1110" s="11" t="s">
        <v>215</v>
      </c>
      <c r="G1110" s="11" t="s">
        <v>148</v>
      </c>
      <c r="H1110" s="11">
        <v>1</v>
      </c>
      <c r="I1110" s="11">
        <v>0</v>
      </c>
      <c r="J1110" s="11">
        <v>1</v>
      </c>
      <c r="K1110" s="11">
        <v>6</v>
      </c>
      <c r="L1110" s="11">
        <f t="shared" si="19"/>
        <v>0.07500000000000001</v>
      </c>
    </row>
    <row r="1111" spans="1:12" ht="15">
      <c r="A1111" s="11">
        <v>1106</v>
      </c>
      <c r="B1111" s="11" t="s">
        <v>116</v>
      </c>
      <c r="C1111" s="11">
        <v>398</v>
      </c>
      <c r="D1111" s="11" t="s">
        <v>102</v>
      </c>
      <c r="E1111" s="11">
        <v>1852</v>
      </c>
      <c r="F1111" s="11" t="s">
        <v>216</v>
      </c>
      <c r="G1111" s="11" t="s">
        <v>109</v>
      </c>
      <c r="H1111" s="11">
        <v>1</v>
      </c>
      <c r="I1111" s="11">
        <v>0</v>
      </c>
      <c r="J1111" s="11">
        <v>0</v>
      </c>
      <c r="K1111" s="11">
        <v>4</v>
      </c>
      <c r="L1111" s="11">
        <f t="shared" si="19"/>
        <v>0.016666666666666666</v>
      </c>
    </row>
    <row r="1112" spans="1:12" ht="15">
      <c r="A1112" s="11">
        <v>1107</v>
      </c>
      <c r="B1112" s="11" t="s">
        <v>116</v>
      </c>
      <c r="C1112" s="11">
        <v>398</v>
      </c>
      <c r="D1112" s="11" t="s">
        <v>102</v>
      </c>
      <c r="E1112" s="11">
        <v>1853</v>
      </c>
      <c r="F1112" s="11" t="s">
        <v>216</v>
      </c>
      <c r="G1112" s="11" t="s">
        <v>109</v>
      </c>
      <c r="H1112" s="11">
        <v>1</v>
      </c>
      <c r="I1112" s="11">
        <v>0</v>
      </c>
      <c r="J1112" s="11">
        <v>0</v>
      </c>
      <c r="K1112" s="11">
        <v>4</v>
      </c>
      <c r="L1112" s="11">
        <f t="shared" si="19"/>
        <v>0.016666666666666666</v>
      </c>
    </row>
    <row r="1113" spans="1:12" ht="15">
      <c r="A1113" s="11">
        <v>1108</v>
      </c>
      <c r="B1113" s="11" t="s">
        <v>116</v>
      </c>
      <c r="C1113" s="11">
        <v>398</v>
      </c>
      <c r="D1113" s="11" t="s">
        <v>102</v>
      </c>
      <c r="E1113" s="11">
        <v>1854</v>
      </c>
      <c r="F1113" s="11" t="s">
        <v>216</v>
      </c>
      <c r="G1113" s="11" t="s">
        <v>109</v>
      </c>
      <c r="H1113" s="11">
        <v>1</v>
      </c>
      <c r="I1113" s="11">
        <v>0</v>
      </c>
      <c r="J1113" s="11">
        <v>0</v>
      </c>
      <c r="K1113" s="11">
        <v>4</v>
      </c>
      <c r="L1113" s="11">
        <f t="shared" si="19"/>
        <v>0.016666666666666666</v>
      </c>
    </row>
    <row r="1114" spans="1:12" ht="15">
      <c r="A1114" s="11">
        <v>1109</v>
      </c>
      <c r="B1114" s="11" t="s">
        <v>126</v>
      </c>
      <c r="C1114" s="11">
        <v>369</v>
      </c>
      <c r="D1114" s="11" t="s">
        <v>102</v>
      </c>
      <c r="E1114" s="11">
        <v>1855</v>
      </c>
      <c r="F1114" s="11" t="s">
        <v>216</v>
      </c>
      <c r="G1114" s="11" t="s">
        <v>109</v>
      </c>
      <c r="H1114" s="11">
        <v>1</v>
      </c>
      <c r="I1114" s="11">
        <v>0</v>
      </c>
      <c r="J1114" s="11">
        <v>0</v>
      </c>
      <c r="K1114" s="11">
        <v>4.5</v>
      </c>
      <c r="L1114" s="11">
        <f t="shared" si="19"/>
        <v>0.01875</v>
      </c>
    </row>
    <row r="1115" spans="1:12" ht="15">
      <c r="A1115" s="11">
        <v>1110</v>
      </c>
      <c r="B1115" s="11" t="s">
        <v>126</v>
      </c>
      <c r="C1115" s="11">
        <v>369</v>
      </c>
      <c r="D1115" s="11" t="s">
        <v>102</v>
      </c>
      <c r="E1115" s="11">
        <v>1856</v>
      </c>
      <c r="F1115" s="11" t="s">
        <v>216</v>
      </c>
      <c r="G1115" s="11" t="s">
        <v>109</v>
      </c>
      <c r="H1115" s="11">
        <v>1</v>
      </c>
      <c r="I1115" s="11">
        <v>0</v>
      </c>
      <c r="J1115" s="11">
        <v>0</v>
      </c>
      <c r="K1115" s="11">
        <v>4.25</v>
      </c>
      <c r="L1115" s="11">
        <f t="shared" si="19"/>
        <v>0.017708333333333333</v>
      </c>
    </row>
    <row r="1116" spans="1:12" ht="15">
      <c r="A1116" s="11">
        <v>1111</v>
      </c>
      <c r="B1116" s="11" t="s">
        <v>127</v>
      </c>
      <c r="C1116" s="11">
        <v>397</v>
      </c>
      <c r="D1116" s="11" t="s">
        <v>102</v>
      </c>
      <c r="E1116" s="11">
        <v>1859</v>
      </c>
      <c r="F1116" s="11" t="s">
        <v>216</v>
      </c>
      <c r="G1116" s="11" t="s">
        <v>109</v>
      </c>
      <c r="H1116" s="11">
        <v>1</v>
      </c>
      <c r="I1116" s="11">
        <v>0</v>
      </c>
      <c r="J1116" s="11">
        <v>0</v>
      </c>
      <c r="K1116" s="11">
        <v>5</v>
      </c>
      <c r="L1116" s="11">
        <f t="shared" si="19"/>
        <v>0.020833333333333332</v>
      </c>
    </row>
    <row r="1117" spans="1:12" ht="15">
      <c r="A1117" s="11">
        <v>1112</v>
      </c>
      <c r="B1117" s="11" t="s">
        <v>127</v>
      </c>
      <c r="C1117" s="11">
        <v>397</v>
      </c>
      <c r="D1117" s="11" t="s">
        <v>102</v>
      </c>
      <c r="E1117" s="11">
        <v>1860</v>
      </c>
      <c r="F1117" s="11" t="s">
        <v>216</v>
      </c>
      <c r="G1117" s="11" t="s">
        <v>109</v>
      </c>
      <c r="H1117" s="11">
        <v>1</v>
      </c>
      <c r="I1117" s="11">
        <v>0</v>
      </c>
      <c r="J1117" s="11">
        <v>0</v>
      </c>
      <c r="K1117" s="11">
        <v>4</v>
      </c>
      <c r="L1117" s="11">
        <f t="shared" si="19"/>
        <v>0.016666666666666666</v>
      </c>
    </row>
    <row r="1118" spans="1:12" ht="15">
      <c r="A1118" s="11">
        <v>1113</v>
      </c>
      <c r="B1118" s="11" t="s">
        <v>118</v>
      </c>
      <c r="C1118" s="11">
        <v>469</v>
      </c>
      <c r="D1118" s="11" t="s">
        <v>102</v>
      </c>
      <c r="E1118" s="11">
        <v>1861</v>
      </c>
      <c r="F1118" s="11" t="s">
        <v>216</v>
      </c>
      <c r="G1118" s="11" t="s">
        <v>207</v>
      </c>
      <c r="H1118" s="11">
        <v>1</v>
      </c>
      <c r="I1118" s="11">
        <v>0</v>
      </c>
      <c r="J1118" s="11">
        <v>31</v>
      </c>
      <c r="K1118" s="11">
        <v>0</v>
      </c>
      <c r="L1118" s="11">
        <f t="shared" si="19"/>
        <v>1.55</v>
      </c>
    </row>
    <row r="1119" spans="1:12" ht="15">
      <c r="A1119" s="11">
        <v>1114</v>
      </c>
      <c r="B1119" s="11" t="s">
        <v>118</v>
      </c>
      <c r="C1119" s="11">
        <v>470</v>
      </c>
      <c r="D1119" s="11" t="s">
        <v>102</v>
      </c>
      <c r="E1119" s="11">
        <v>1861</v>
      </c>
      <c r="F1119" s="11" t="s">
        <v>216</v>
      </c>
      <c r="G1119" s="11" t="s">
        <v>109</v>
      </c>
      <c r="H1119" s="11">
        <v>1</v>
      </c>
      <c r="I1119" s="11">
        <v>0</v>
      </c>
      <c r="J1119" s="11">
        <v>0</v>
      </c>
      <c r="K1119" s="11">
        <v>4</v>
      </c>
      <c r="L1119" s="11">
        <f t="shared" si="19"/>
        <v>0.016666666666666666</v>
      </c>
    </row>
    <row r="1120" spans="1:12" ht="15">
      <c r="A1120" s="11">
        <v>1115</v>
      </c>
      <c r="B1120" s="11" t="s">
        <v>118</v>
      </c>
      <c r="C1120" s="11">
        <v>470</v>
      </c>
      <c r="D1120" s="11" t="s">
        <v>102</v>
      </c>
      <c r="E1120" s="11">
        <v>1863</v>
      </c>
      <c r="F1120" s="11" t="s">
        <v>216</v>
      </c>
      <c r="G1120" s="11" t="s">
        <v>109</v>
      </c>
      <c r="H1120" s="11">
        <v>1</v>
      </c>
      <c r="I1120" s="11">
        <v>0</v>
      </c>
      <c r="J1120" s="11">
        <v>0</v>
      </c>
      <c r="K1120" s="11">
        <v>4.5</v>
      </c>
      <c r="L1120" s="11">
        <f t="shared" si="19"/>
        <v>0.01875</v>
      </c>
    </row>
    <row r="1121" spans="1:12" ht="15">
      <c r="A1121" s="11">
        <v>1116</v>
      </c>
      <c r="B1121" s="11" t="s">
        <v>121</v>
      </c>
      <c r="C1121" s="11">
        <v>556</v>
      </c>
      <c r="D1121" s="11" t="s">
        <v>102</v>
      </c>
      <c r="E1121" s="11">
        <v>1864</v>
      </c>
      <c r="F1121" s="11" t="s">
        <v>216</v>
      </c>
      <c r="G1121" s="11" t="s">
        <v>109</v>
      </c>
      <c r="H1121" s="11">
        <v>1</v>
      </c>
      <c r="I1121" s="11">
        <v>0</v>
      </c>
      <c r="J1121" s="11">
        <v>0</v>
      </c>
      <c r="K1121" s="11">
        <v>4.5</v>
      </c>
      <c r="L1121" s="11">
        <f t="shared" si="19"/>
        <v>0.01875</v>
      </c>
    </row>
    <row r="1122" spans="1:12" ht="15">
      <c r="A1122" s="11">
        <v>1117</v>
      </c>
      <c r="B1122" s="11" t="s">
        <v>121</v>
      </c>
      <c r="C1122" s="11">
        <v>556</v>
      </c>
      <c r="D1122" s="11" t="s">
        <v>102</v>
      </c>
      <c r="E1122" s="11">
        <v>1865</v>
      </c>
      <c r="F1122" s="11" t="s">
        <v>216</v>
      </c>
      <c r="G1122" s="11" t="s">
        <v>109</v>
      </c>
      <c r="H1122" s="11">
        <v>1</v>
      </c>
      <c r="I1122" s="11">
        <v>0</v>
      </c>
      <c r="J1122" s="11">
        <v>0</v>
      </c>
      <c r="K1122" s="11">
        <v>4.5</v>
      </c>
      <c r="L1122" s="11">
        <f t="shared" si="19"/>
        <v>0.01875</v>
      </c>
    </row>
    <row r="1123" spans="1:12" ht="15">
      <c r="A1123" s="11">
        <v>1118</v>
      </c>
      <c r="B1123" s="11" t="s">
        <v>122</v>
      </c>
      <c r="C1123" s="11">
        <v>275</v>
      </c>
      <c r="D1123" s="11" t="s">
        <v>102</v>
      </c>
      <c r="E1123" s="11">
        <v>1866</v>
      </c>
      <c r="F1123" s="11" t="s">
        <v>216</v>
      </c>
      <c r="G1123" s="11" t="s">
        <v>109</v>
      </c>
      <c r="H1123" s="11">
        <v>1</v>
      </c>
      <c r="I1123" s="11">
        <v>0</v>
      </c>
      <c r="J1123" s="11">
        <v>0</v>
      </c>
      <c r="K1123" s="11">
        <v>4.5</v>
      </c>
      <c r="L1123" s="11">
        <f t="shared" si="19"/>
        <v>0.01875</v>
      </c>
    </row>
    <row r="1124" spans="1:12" ht="15">
      <c r="A1124" s="11">
        <v>1119</v>
      </c>
      <c r="B1124" s="11" t="s">
        <v>122</v>
      </c>
      <c r="C1124" s="11">
        <v>275</v>
      </c>
      <c r="D1124" s="11" t="s">
        <v>102</v>
      </c>
      <c r="E1124" s="11">
        <v>1867</v>
      </c>
      <c r="F1124" s="11" t="s">
        <v>216</v>
      </c>
      <c r="G1124" s="11" t="s">
        <v>109</v>
      </c>
      <c r="H1124" s="11">
        <v>1</v>
      </c>
      <c r="I1124" s="11">
        <v>0</v>
      </c>
      <c r="J1124" s="11">
        <v>0</v>
      </c>
      <c r="K1124" s="11">
        <v>4.5</v>
      </c>
      <c r="L1124" s="11">
        <f t="shared" si="19"/>
        <v>0.01875</v>
      </c>
    </row>
    <row r="1125" spans="1:12" ht="15">
      <c r="A1125" s="11">
        <v>1120</v>
      </c>
      <c r="B1125" s="11" t="s">
        <v>128</v>
      </c>
      <c r="C1125" s="11">
        <v>340</v>
      </c>
      <c r="D1125" s="11" t="s">
        <v>102</v>
      </c>
      <c r="E1125" s="11">
        <v>1868</v>
      </c>
      <c r="F1125" s="11" t="s">
        <v>216</v>
      </c>
      <c r="G1125" s="11" t="s">
        <v>109</v>
      </c>
      <c r="H1125" s="11">
        <v>1</v>
      </c>
      <c r="I1125" s="11">
        <v>0</v>
      </c>
      <c r="J1125" s="11">
        <v>0</v>
      </c>
      <c r="K1125" s="11">
        <v>3.75</v>
      </c>
      <c r="L1125" s="11">
        <f t="shared" si="19"/>
        <v>0.015625</v>
      </c>
    </row>
    <row r="1126" spans="1:12" ht="15">
      <c r="A1126" s="11">
        <v>1121</v>
      </c>
      <c r="B1126" s="11" t="s">
        <v>128</v>
      </c>
      <c r="C1126" s="11">
        <v>340</v>
      </c>
      <c r="D1126" s="11" t="s">
        <v>102</v>
      </c>
      <c r="E1126" s="11">
        <v>1869</v>
      </c>
      <c r="F1126" s="11" t="s">
        <v>216</v>
      </c>
      <c r="G1126" s="11" t="s">
        <v>109</v>
      </c>
      <c r="H1126" s="11">
        <v>1</v>
      </c>
      <c r="I1126" s="11">
        <v>0</v>
      </c>
      <c r="J1126" s="11">
        <v>0</v>
      </c>
      <c r="K1126" s="11">
        <v>4</v>
      </c>
      <c r="L1126" s="11">
        <f t="shared" si="19"/>
        <v>0.016666666666666666</v>
      </c>
    </row>
    <row r="1127" spans="1:12" ht="15">
      <c r="A1127" s="11">
        <v>1122</v>
      </c>
      <c r="B1127" s="11" t="s">
        <v>128</v>
      </c>
      <c r="C1127" s="11">
        <v>340</v>
      </c>
      <c r="D1127" s="11" t="s">
        <v>102</v>
      </c>
      <c r="E1127" s="11">
        <v>1870</v>
      </c>
      <c r="F1127" s="11" t="s">
        <v>216</v>
      </c>
      <c r="G1127" s="11" t="s">
        <v>109</v>
      </c>
      <c r="H1127" s="11">
        <v>1</v>
      </c>
      <c r="I1127" s="11">
        <v>0</v>
      </c>
      <c r="J1127" s="11">
        <v>0</v>
      </c>
      <c r="K1127" s="11">
        <v>3.75</v>
      </c>
      <c r="L1127" s="11">
        <f t="shared" si="19"/>
        <v>0.015625</v>
      </c>
    </row>
    <row r="1128" spans="1:12" ht="15">
      <c r="A1128" s="11">
        <v>1123</v>
      </c>
      <c r="B1128" s="11" t="s">
        <v>129</v>
      </c>
      <c r="C1128" s="11">
        <v>285</v>
      </c>
      <c r="D1128" s="11" t="s">
        <v>102</v>
      </c>
      <c r="E1128" s="11">
        <v>1871</v>
      </c>
      <c r="F1128" s="11" t="s">
        <v>216</v>
      </c>
      <c r="G1128" s="11" t="s">
        <v>109</v>
      </c>
      <c r="H1128" s="11">
        <v>1</v>
      </c>
      <c r="I1128" s="11">
        <v>0</v>
      </c>
      <c r="J1128" s="11">
        <v>0</v>
      </c>
      <c r="K1128" s="11">
        <v>3.75</v>
      </c>
      <c r="L1128" s="11">
        <f t="shared" si="19"/>
        <v>0.015625</v>
      </c>
    </row>
    <row r="1129" spans="1:12" ht="15">
      <c r="A1129" s="11">
        <v>1124</v>
      </c>
      <c r="B1129" s="11" t="s">
        <v>129</v>
      </c>
      <c r="C1129" s="11">
        <v>285</v>
      </c>
      <c r="D1129" s="11" t="s">
        <v>102</v>
      </c>
      <c r="E1129" s="11">
        <v>1872</v>
      </c>
      <c r="F1129" s="11" t="s">
        <v>216</v>
      </c>
      <c r="G1129" s="11" t="s">
        <v>109</v>
      </c>
      <c r="H1129" s="11">
        <v>1</v>
      </c>
      <c r="I1129" s="11">
        <v>0</v>
      </c>
      <c r="J1129" s="11">
        <v>0</v>
      </c>
      <c r="K1129" s="11">
        <v>3.75</v>
      </c>
      <c r="L1129" s="11">
        <f t="shared" si="19"/>
        <v>0.015625</v>
      </c>
    </row>
    <row r="1130" spans="1:12" ht="15">
      <c r="A1130" s="11">
        <v>1125</v>
      </c>
      <c r="B1130" s="11" t="s">
        <v>129</v>
      </c>
      <c r="C1130" s="11">
        <v>285</v>
      </c>
      <c r="D1130" s="11" t="s">
        <v>102</v>
      </c>
      <c r="E1130" s="11">
        <v>1873</v>
      </c>
      <c r="F1130" s="11" t="s">
        <v>216</v>
      </c>
      <c r="G1130" s="11" t="s">
        <v>109</v>
      </c>
      <c r="H1130" s="11">
        <v>1</v>
      </c>
      <c r="I1130" s="11">
        <v>0</v>
      </c>
      <c r="J1130" s="11">
        <v>0</v>
      </c>
      <c r="K1130" s="11">
        <v>4.25</v>
      </c>
      <c r="L1130" s="11">
        <f t="shared" si="19"/>
        <v>0.017708333333333333</v>
      </c>
    </row>
    <row r="1131" spans="1:12" ht="15">
      <c r="A1131" s="11">
        <v>1126</v>
      </c>
      <c r="B1131" s="11" t="s">
        <v>129</v>
      </c>
      <c r="C1131" s="11">
        <v>285</v>
      </c>
      <c r="D1131" s="11" t="s">
        <v>102</v>
      </c>
      <c r="E1131" s="11">
        <v>1874</v>
      </c>
      <c r="F1131" s="11" t="s">
        <v>216</v>
      </c>
      <c r="G1131" s="11" t="s">
        <v>109</v>
      </c>
      <c r="H1131" s="11">
        <v>1</v>
      </c>
      <c r="I1131" s="11">
        <v>0</v>
      </c>
      <c r="J1131" s="11">
        <v>0</v>
      </c>
      <c r="K1131" s="11">
        <v>4.25</v>
      </c>
      <c r="L1131" s="11">
        <f t="shared" si="19"/>
        <v>0.017708333333333333</v>
      </c>
    </row>
    <row r="1132" spans="1:12" ht="15">
      <c r="A1132" s="11">
        <v>1127</v>
      </c>
      <c r="B1132" s="11" t="s">
        <v>129</v>
      </c>
      <c r="C1132" s="11">
        <v>285</v>
      </c>
      <c r="D1132" s="11" t="s">
        <v>102</v>
      </c>
      <c r="E1132" s="11">
        <v>1875</v>
      </c>
      <c r="F1132" s="11" t="s">
        <v>216</v>
      </c>
      <c r="G1132" s="11" t="s">
        <v>109</v>
      </c>
      <c r="H1132" s="11">
        <v>1</v>
      </c>
      <c r="I1132" s="11">
        <v>0</v>
      </c>
      <c r="J1132" s="11">
        <v>0</v>
      </c>
      <c r="K1132" s="11">
        <v>4.25</v>
      </c>
      <c r="L1132" s="11">
        <f t="shared" si="19"/>
        <v>0.017708333333333333</v>
      </c>
    </row>
    <row r="1133" spans="1:12" ht="15">
      <c r="A1133" s="11">
        <v>1128</v>
      </c>
      <c r="B1133" s="11" t="s">
        <v>130</v>
      </c>
      <c r="C1133" s="11">
        <v>272</v>
      </c>
      <c r="D1133" s="11" t="s">
        <v>102</v>
      </c>
      <c r="E1133" s="11">
        <v>1876</v>
      </c>
      <c r="F1133" s="11" t="s">
        <v>216</v>
      </c>
      <c r="G1133" s="11" t="s">
        <v>109</v>
      </c>
      <c r="H1133" s="11">
        <v>1</v>
      </c>
      <c r="I1133" s="11">
        <v>0</v>
      </c>
      <c r="J1133" s="11">
        <v>0</v>
      </c>
      <c r="K1133" s="15">
        <v>4.3</v>
      </c>
      <c r="L1133" s="11">
        <f t="shared" si="19"/>
        <v>0.017916666666666668</v>
      </c>
    </row>
    <row r="1134" spans="1:12" ht="15">
      <c r="A1134" s="11">
        <v>1129</v>
      </c>
      <c r="B1134" s="11" t="s">
        <v>130</v>
      </c>
      <c r="C1134" s="11">
        <v>272</v>
      </c>
      <c r="D1134" s="11" t="s">
        <v>102</v>
      </c>
      <c r="E1134" s="11">
        <v>1877</v>
      </c>
      <c r="F1134" s="11" t="s">
        <v>216</v>
      </c>
      <c r="G1134" s="11" t="s">
        <v>109</v>
      </c>
      <c r="H1134" s="11">
        <v>1</v>
      </c>
      <c r="I1134" s="11">
        <v>0</v>
      </c>
      <c r="J1134" s="11">
        <v>0</v>
      </c>
      <c r="K1134" s="15">
        <v>4.166666666666667</v>
      </c>
      <c r="L1134" s="11">
        <f t="shared" si="19"/>
        <v>0.017361111111111112</v>
      </c>
    </row>
    <row r="1135" spans="1:12" ht="15">
      <c r="A1135" s="11">
        <v>1130</v>
      </c>
      <c r="B1135" s="11" t="s">
        <v>130</v>
      </c>
      <c r="C1135" s="11">
        <v>272</v>
      </c>
      <c r="D1135" s="11" t="s">
        <v>102</v>
      </c>
      <c r="E1135" s="11">
        <v>1878</v>
      </c>
      <c r="F1135" s="11" t="s">
        <v>216</v>
      </c>
      <c r="G1135" s="11" t="s">
        <v>109</v>
      </c>
      <c r="H1135" s="11">
        <v>1</v>
      </c>
      <c r="I1135" s="11">
        <v>0</v>
      </c>
      <c r="J1135" s="11">
        <v>0</v>
      </c>
      <c r="K1135" s="15">
        <v>5.2727272727272725</v>
      </c>
      <c r="L1135" s="11">
        <f t="shared" si="19"/>
        <v>0.02196969696969697</v>
      </c>
    </row>
    <row r="1136" spans="1:12" ht="15">
      <c r="A1136" s="11">
        <v>1131</v>
      </c>
      <c r="B1136" s="11" t="s">
        <v>131</v>
      </c>
      <c r="C1136" s="11">
        <v>325</v>
      </c>
      <c r="D1136" s="11" t="s">
        <v>102</v>
      </c>
      <c r="E1136" s="11">
        <v>1879</v>
      </c>
      <c r="F1136" s="11" t="s">
        <v>216</v>
      </c>
      <c r="G1136" s="11" t="s">
        <v>109</v>
      </c>
      <c r="H1136" s="11">
        <v>1</v>
      </c>
      <c r="I1136" s="11">
        <v>0</v>
      </c>
      <c r="J1136" s="11">
        <v>0</v>
      </c>
      <c r="K1136" s="15">
        <v>5</v>
      </c>
      <c r="L1136" s="11">
        <f t="shared" si="19"/>
        <v>0.020833333333333332</v>
      </c>
    </row>
    <row r="1137" spans="1:12" ht="15">
      <c r="A1137" s="11">
        <v>1132</v>
      </c>
      <c r="B1137" s="11" t="s">
        <v>131</v>
      </c>
      <c r="C1137" s="11">
        <v>325</v>
      </c>
      <c r="D1137" s="11" t="s">
        <v>102</v>
      </c>
      <c r="E1137" s="11">
        <v>1880</v>
      </c>
      <c r="F1137" s="11" t="s">
        <v>216</v>
      </c>
      <c r="G1137" s="11" t="s">
        <v>109</v>
      </c>
      <c r="H1137" s="11">
        <v>1</v>
      </c>
      <c r="I1137" s="11">
        <v>0</v>
      </c>
      <c r="J1137" s="11">
        <v>0</v>
      </c>
      <c r="K1137" s="15">
        <v>4.333333333333333</v>
      </c>
      <c r="L1137" s="11">
        <f t="shared" si="19"/>
        <v>0.018055555555555554</v>
      </c>
    </row>
    <row r="1138" spans="1:12" ht="15">
      <c r="A1138" s="11">
        <v>1133</v>
      </c>
      <c r="B1138" s="11" t="s">
        <v>131</v>
      </c>
      <c r="C1138" s="11">
        <v>325</v>
      </c>
      <c r="D1138" s="11" t="s">
        <v>102</v>
      </c>
      <c r="E1138" s="11">
        <v>1881</v>
      </c>
      <c r="F1138" s="11" t="s">
        <v>216</v>
      </c>
      <c r="G1138" s="11" t="s">
        <v>109</v>
      </c>
      <c r="H1138" s="11">
        <v>1</v>
      </c>
      <c r="I1138" s="11">
        <v>0</v>
      </c>
      <c r="J1138" s="11">
        <v>0</v>
      </c>
      <c r="K1138" s="15">
        <v>4.5</v>
      </c>
      <c r="L1138" s="11">
        <f t="shared" si="19"/>
        <v>0.01875</v>
      </c>
    </row>
    <row r="1139" spans="1:12" ht="15">
      <c r="A1139" s="11">
        <v>1134</v>
      </c>
      <c r="B1139" s="11" t="s">
        <v>132</v>
      </c>
      <c r="C1139" s="11">
        <v>304</v>
      </c>
      <c r="D1139" s="11" t="s">
        <v>102</v>
      </c>
      <c r="E1139" s="11">
        <v>1882</v>
      </c>
      <c r="F1139" s="11" t="s">
        <v>216</v>
      </c>
      <c r="G1139" s="11" t="s">
        <v>109</v>
      </c>
      <c r="H1139" s="11">
        <v>1</v>
      </c>
      <c r="I1139" s="11">
        <v>0</v>
      </c>
      <c r="J1139" s="11">
        <v>0</v>
      </c>
      <c r="K1139" s="15">
        <v>4.5</v>
      </c>
      <c r="L1139" s="11">
        <f t="shared" si="19"/>
        <v>0.01875</v>
      </c>
    </row>
    <row r="1140" spans="1:12" ht="15">
      <c r="A1140" s="11">
        <v>1135</v>
      </c>
      <c r="B1140" s="11" t="s">
        <v>132</v>
      </c>
      <c r="C1140" s="11">
        <v>304</v>
      </c>
      <c r="D1140" s="11" t="s">
        <v>102</v>
      </c>
      <c r="E1140" s="11">
        <v>1883</v>
      </c>
      <c r="F1140" s="11" t="s">
        <v>216</v>
      </c>
      <c r="G1140" s="11" t="s">
        <v>109</v>
      </c>
      <c r="H1140" s="11">
        <v>1</v>
      </c>
      <c r="I1140" s="11">
        <v>0</v>
      </c>
      <c r="J1140" s="11">
        <v>0</v>
      </c>
      <c r="K1140" s="15">
        <v>4</v>
      </c>
      <c r="L1140" s="11">
        <f t="shared" si="19"/>
        <v>0.016666666666666666</v>
      </c>
    </row>
    <row r="1141" spans="1:12" ht="15">
      <c r="A1141" s="11">
        <v>1136</v>
      </c>
      <c r="B1141" s="11" t="s">
        <v>132</v>
      </c>
      <c r="C1141" s="11">
        <v>304</v>
      </c>
      <c r="D1141" s="11" t="s">
        <v>102</v>
      </c>
      <c r="E1141" s="11">
        <v>1884</v>
      </c>
      <c r="F1141" s="11" t="s">
        <v>216</v>
      </c>
      <c r="G1141" s="11" t="s">
        <v>109</v>
      </c>
      <c r="H1141" s="11">
        <v>1</v>
      </c>
      <c r="I1141" s="11">
        <v>0</v>
      </c>
      <c r="J1141" s="11">
        <v>0</v>
      </c>
      <c r="K1141" s="15">
        <v>3.5</v>
      </c>
      <c r="L1141" s="11">
        <f t="shared" si="19"/>
        <v>0.014583333333333334</v>
      </c>
    </row>
    <row r="1142" spans="1:12" ht="15">
      <c r="A1142" s="11">
        <v>1137</v>
      </c>
      <c r="B1142" s="11" t="s">
        <v>133</v>
      </c>
      <c r="C1142" s="11">
        <v>318</v>
      </c>
      <c r="D1142" s="11" t="s">
        <v>102</v>
      </c>
      <c r="E1142" s="11">
        <v>1885</v>
      </c>
      <c r="F1142" s="11" t="s">
        <v>216</v>
      </c>
      <c r="G1142" s="11" t="s">
        <v>109</v>
      </c>
      <c r="H1142" s="11">
        <v>1</v>
      </c>
      <c r="I1142" s="11">
        <v>0</v>
      </c>
      <c r="J1142" s="11">
        <v>0</v>
      </c>
      <c r="K1142" s="11">
        <v>3</v>
      </c>
      <c r="L1142" s="11">
        <f t="shared" si="19"/>
        <v>0.0125</v>
      </c>
    </row>
    <row r="1143" spans="1:12" ht="15">
      <c r="A1143" s="11">
        <v>1138</v>
      </c>
      <c r="B1143" s="11" t="s">
        <v>133</v>
      </c>
      <c r="C1143" s="11">
        <v>318</v>
      </c>
      <c r="D1143" s="11" t="s">
        <v>102</v>
      </c>
      <c r="E1143" s="11">
        <v>1886</v>
      </c>
      <c r="F1143" s="11" t="s">
        <v>216</v>
      </c>
      <c r="G1143" s="11" t="s">
        <v>109</v>
      </c>
      <c r="H1143" s="11">
        <v>1</v>
      </c>
      <c r="I1143" s="11">
        <v>0</v>
      </c>
      <c r="J1143" s="11">
        <v>0</v>
      </c>
      <c r="K1143" s="11">
        <v>3</v>
      </c>
      <c r="L1143" s="11">
        <f t="shared" si="19"/>
        <v>0.0125</v>
      </c>
    </row>
    <row r="1144" spans="1:12" ht="15">
      <c r="A1144" s="11">
        <v>1139</v>
      </c>
      <c r="B1144" s="11" t="s">
        <v>133</v>
      </c>
      <c r="C1144" s="11">
        <v>318</v>
      </c>
      <c r="D1144" s="11" t="s">
        <v>102</v>
      </c>
      <c r="E1144" s="11">
        <v>1887</v>
      </c>
      <c r="F1144" s="11" t="s">
        <v>216</v>
      </c>
      <c r="G1144" s="11" t="s">
        <v>109</v>
      </c>
      <c r="H1144" s="11">
        <v>1</v>
      </c>
      <c r="I1144" s="11">
        <v>0</v>
      </c>
      <c r="J1144" s="11">
        <v>0</v>
      </c>
      <c r="K1144" s="11">
        <v>3</v>
      </c>
      <c r="L1144" s="11">
        <f t="shared" si="19"/>
        <v>0.0125</v>
      </c>
    </row>
    <row r="1145" spans="1:12" ht="15">
      <c r="A1145" s="11">
        <v>1140</v>
      </c>
      <c r="B1145" s="11" t="s">
        <v>134</v>
      </c>
      <c r="C1145" s="11">
        <v>325</v>
      </c>
      <c r="D1145" s="11" t="s">
        <v>102</v>
      </c>
      <c r="E1145" s="11">
        <v>1888</v>
      </c>
      <c r="F1145" s="11" t="s">
        <v>216</v>
      </c>
      <c r="G1145" s="11" t="s">
        <v>109</v>
      </c>
      <c r="H1145" s="11">
        <v>1</v>
      </c>
      <c r="I1145" s="11">
        <v>0</v>
      </c>
      <c r="J1145" s="11">
        <v>0</v>
      </c>
      <c r="K1145" s="11">
        <v>3</v>
      </c>
      <c r="L1145" s="11">
        <f t="shared" si="19"/>
        <v>0.0125</v>
      </c>
    </row>
    <row r="1146" spans="1:12" ht="15">
      <c r="A1146" s="11">
        <v>1141</v>
      </c>
      <c r="B1146" s="11" t="s">
        <v>134</v>
      </c>
      <c r="C1146" s="11">
        <v>325</v>
      </c>
      <c r="D1146" s="11" t="s">
        <v>102</v>
      </c>
      <c r="E1146" s="11">
        <v>1889</v>
      </c>
      <c r="F1146" s="11" t="s">
        <v>216</v>
      </c>
      <c r="G1146" s="11" t="s">
        <v>109</v>
      </c>
      <c r="H1146" s="11">
        <v>1</v>
      </c>
      <c r="I1146" s="11">
        <v>0</v>
      </c>
      <c r="J1146" s="11">
        <v>0</v>
      </c>
      <c r="K1146" s="11">
        <v>3</v>
      </c>
      <c r="L1146" s="11">
        <f t="shared" si="19"/>
        <v>0.0125</v>
      </c>
    </row>
    <row r="1147" spans="1:12" ht="15">
      <c r="A1147" s="11">
        <v>1142</v>
      </c>
      <c r="B1147" s="11" t="s">
        <v>134</v>
      </c>
      <c r="C1147" s="11">
        <v>325</v>
      </c>
      <c r="D1147" s="11" t="s">
        <v>102</v>
      </c>
      <c r="E1147" s="11">
        <v>1890</v>
      </c>
      <c r="F1147" s="11" t="s">
        <v>216</v>
      </c>
      <c r="G1147" s="11" t="s">
        <v>109</v>
      </c>
      <c r="H1147" s="11">
        <v>1</v>
      </c>
      <c r="I1147" s="11">
        <v>0</v>
      </c>
      <c r="J1147" s="11">
        <v>0</v>
      </c>
      <c r="K1147" s="11">
        <v>3.5</v>
      </c>
      <c r="L1147" s="11">
        <f t="shared" si="19"/>
        <v>0.014583333333333334</v>
      </c>
    </row>
    <row r="1148" spans="1:12" ht="15">
      <c r="A1148" s="11">
        <v>1143</v>
      </c>
      <c r="B1148" s="11" t="s">
        <v>135</v>
      </c>
      <c r="C1148" s="11">
        <v>354</v>
      </c>
      <c r="D1148" s="11" t="s">
        <v>102</v>
      </c>
      <c r="E1148" s="11">
        <v>1891</v>
      </c>
      <c r="F1148" s="11" t="s">
        <v>216</v>
      </c>
      <c r="G1148" s="11" t="s">
        <v>109</v>
      </c>
      <c r="H1148" s="11">
        <v>1</v>
      </c>
      <c r="I1148" s="11">
        <v>0</v>
      </c>
      <c r="J1148" s="11">
        <v>0</v>
      </c>
      <c r="K1148" s="11">
        <v>3.25</v>
      </c>
      <c r="L1148" s="11">
        <f t="shared" si="19"/>
        <v>0.013541666666666667</v>
      </c>
    </row>
    <row r="1149" spans="1:12" ht="15">
      <c r="A1149" s="11">
        <v>1144</v>
      </c>
      <c r="B1149" s="11" t="s">
        <v>135</v>
      </c>
      <c r="C1149" s="11">
        <v>354</v>
      </c>
      <c r="D1149" s="11" t="s">
        <v>102</v>
      </c>
      <c r="E1149" s="11">
        <v>1892</v>
      </c>
      <c r="F1149" s="11" t="s">
        <v>216</v>
      </c>
      <c r="G1149" s="11" t="s">
        <v>109</v>
      </c>
      <c r="H1149" s="11">
        <v>1</v>
      </c>
      <c r="I1149" s="11">
        <v>0</v>
      </c>
      <c r="J1149" s="11">
        <v>0</v>
      </c>
      <c r="K1149" s="11">
        <v>3</v>
      </c>
      <c r="L1149" s="11">
        <f t="shared" si="19"/>
        <v>0.0125</v>
      </c>
    </row>
    <row r="1150" spans="1:12" ht="15">
      <c r="A1150" s="11">
        <v>1145</v>
      </c>
      <c r="B1150" s="11" t="s">
        <v>135</v>
      </c>
      <c r="C1150" s="11">
        <v>354</v>
      </c>
      <c r="D1150" s="11" t="s">
        <v>102</v>
      </c>
      <c r="E1150" s="11">
        <v>1893</v>
      </c>
      <c r="F1150" s="11" t="s">
        <v>216</v>
      </c>
      <c r="G1150" s="11" t="s">
        <v>109</v>
      </c>
      <c r="H1150" s="11">
        <v>1</v>
      </c>
      <c r="I1150" s="11">
        <v>0</v>
      </c>
      <c r="J1150" s="11">
        <v>0</v>
      </c>
      <c r="K1150" s="11">
        <v>3</v>
      </c>
      <c r="L1150" s="11">
        <f t="shared" si="19"/>
        <v>0.0125</v>
      </c>
    </row>
    <row r="1151" spans="1:12" ht="15">
      <c r="A1151" s="11">
        <v>1146</v>
      </c>
      <c r="B1151" s="11" t="s">
        <v>136</v>
      </c>
      <c r="C1151" s="11">
        <v>417</v>
      </c>
      <c r="D1151" s="11" t="s">
        <v>102</v>
      </c>
      <c r="E1151" s="11">
        <v>1894</v>
      </c>
      <c r="F1151" s="11" t="s">
        <v>216</v>
      </c>
      <c r="G1151" s="11" t="s">
        <v>109</v>
      </c>
      <c r="H1151" s="11">
        <v>1</v>
      </c>
      <c r="I1151" s="11">
        <v>0</v>
      </c>
      <c r="J1151" s="11">
        <v>0</v>
      </c>
      <c r="K1151" s="11">
        <v>3</v>
      </c>
      <c r="L1151" s="11">
        <f t="shared" si="19"/>
        <v>0.0125</v>
      </c>
    </row>
    <row r="1152" spans="1:12" ht="15">
      <c r="A1152" s="11">
        <v>1147</v>
      </c>
      <c r="B1152" s="11" t="s">
        <v>136</v>
      </c>
      <c r="C1152" s="11">
        <v>417</v>
      </c>
      <c r="D1152" s="11" t="s">
        <v>102</v>
      </c>
      <c r="E1152" s="11">
        <v>1895</v>
      </c>
      <c r="F1152" s="11" t="s">
        <v>216</v>
      </c>
      <c r="G1152" s="11" t="s">
        <v>109</v>
      </c>
      <c r="H1152" s="11">
        <v>1</v>
      </c>
      <c r="I1152" s="11">
        <v>0</v>
      </c>
      <c r="J1152" s="11">
        <v>0</v>
      </c>
      <c r="K1152" s="11">
        <v>3</v>
      </c>
      <c r="L1152" s="11">
        <f t="shared" si="19"/>
        <v>0.0125</v>
      </c>
    </row>
    <row r="1153" spans="1:12" ht="15">
      <c r="A1153" s="11">
        <v>1148</v>
      </c>
      <c r="B1153" s="11" t="s">
        <v>136</v>
      </c>
      <c r="C1153" s="11">
        <v>417</v>
      </c>
      <c r="D1153" s="11" t="s">
        <v>102</v>
      </c>
      <c r="E1153" s="11">
        <v>1896</v>
      </c>
      <c r="F1153" s="11" t="s">
        <v>216</v>
      </c>
      <c r="G1153" s="11" t="s">
        <v>109</v>
      </c>
      <c r="H1153" s="11">
        <v>1</v>
      </c>
      <c r="I1153" s="11">
        <v>0</v>
      </c>
      <c r="J1153" s="11">
        <v>0</v>
      </c>
      <c r="K1153" s="11">
        <v>3</v>
      </c>
      <c r="L1153" s="11">
        <f t="shared" si="19"/>
        <v>0.0125</v>
      </c>
    </row>
    <row r="1154" spans="1:12" ht="15">
      <c r="A1154" s="11">
        <v>1149</v>
      </c>
      <c r="B1154" s="11" t="s">
        <v>136</v>
      </c>
      <c r="C1154" s="11">
        <v>417</v>
      </c>
      <c r="D1154" s="11" t="s">
        <v>102</v>
      </c>
      <c r="E1154" s="11">
        <v>1897</v>
      </c>
      <c r="F1154" s="11" t="s">
        <v>216</v>
      </c>
      <c r="G1154" s="11" t="s">
        <v>109</v>
      </c>
      <c r="H1154" s="11">
        <v>1</v>
      </c>
      <c r="I1154" s="11">
        <v>0</v>
      </c>
      <c r="J1154" s="11">
        <v>0</v>
      </c>
      <c r="K1154" s="11">
        <v>3</v>
      </c>
      <c r="L1154" s="11">
        <f t="shared" si="19"/>
        <v>0.0125</v>
      </c>
    </row>
    <row r="1155" spans="1:12" ht="15">
      <c r="A1155" s="11">
        <v>1150</v>
      </c>
      <c r="B1155" s="11" t="s">
        <v>137</v>
      </c>
      <c r="C1155" s="11">
        <v>420</v>
      </c>
      <c r="D1155" s="11" t="s">
        <v>102</v>
      </c>
      <c r="E1155" s="11">
        <v>1898</v>
      </c>
      <c r="F1155" s="11" t="s">
        <v>216</v>
      </c>
      <c r="G1155" s="11" t="s">
        <v>109</v>
      </c>
      <c r="H1155" s="11">
        <v>1</v>
      </c>
      <c r="I1155" s="11">
        <v>0</v>
      </c>
      <c r="J1155" s="11">
        <v>0</v>
      </c>
      <c r="K1155" s="11">
        <v>2.75</v>
      </c>
      <c r="L1155" s="11">
        <f t="shared" si="19"/>
        <v>0.011458333333333333</v>
      </c>
    </row>
    <row r="1156" spans="1:12" ht="15">
      <c r="A1156" s="11">
        <v>1151</v>
      </c>
      <c r="B1156" s="11" t="s">
        <v>138</v>
      </c>
      <c r="C1156" s="11">
        <v>357</v>
      </c>
      <c r="D1156" s="11" t="s">
        <v>102</v>
      </c>
      <c r="E1156" s="11">
        <v>1900</v>
      </c>
      <c r="F1156" s="11" t="s">
        <v>216</v>
      </c>
      <c r="G1156" s="11" t="s">
        <v>109</v>
      </c>
      <c r="H1156" s="11">
        <v>1</v>
      </c>
      <c r="I1156" s="11">
        <v>0</v>
      </c>
      <c r="J1156" s="11">
        <v>0</v>
      </c>
      <c r="K1156" s="11">
        <v>3</v>
      </c>
      <c r="L1156" s="11">
        <f t="shared" si="19"/>
        <v>0.0125</v>
      </c>
    </row>
    <row r="1157" spans="1:12" ht="15">
      <c r="A1157" s="11">
        <v>1152</v>
      </c>
      <c r="B1157" s="11" t="s">
        <v>139</v>
      </c>
      <c r="C1157" s="11">
        <v>381</v>
      </c>
      <c r="D1157" s="11" t="s">
        <v>102</v>
      </c>
      <c r="E1157" s="11">
        <v>1901</v>
      </c>
      <c r="F1157" s="11" t="s">
        <v>216</v>
      </c>
      <c r="G1157" s="11" t="s">
        <v>109</v>
      </c>
      <c r="H1157" s="11">
        <v>1</v>
      </c>
      <c r="I1157" s="11">
        <v>0</v>
      </c>
      <c r="J1157" s="11">
        <v>0</v>
      </c>
      <c r="K1157" s="11">
        <v>3</v>
      </c>
      <c r="L1157" s="11">
        <f t="shared" si="19"/>
        <v>0.0125</v>
      </c>
    </row>
    <row r="1158" spans="1:12" ht="15">
      <c r="A1158" s="11">
        <v>1153</v>
      </c>
      <c r="B1158" s="11" t="s">
        <v>101</v>
      </c>
      <c r="C1158" s="11">
        <v>428</v>
      </c>
      <c r="D1158" s="11" t="s">
        <v>102</v>
      </c>
      <c r="E1158" s="11">
        <v>1902</v>
      </c>
      <c r="F1158" s="11" t="s">
        <v>216</v>
      </c>
      <c r="G1158" s="11" t="s">
        <v>109</v>
      </c>
      <c r="H1158" s="11">
        <v>1</v>
      </c>
      <c r="I1158" s="11">
        <v>0</v>
      </c>
      <c r="J1158" s="11">
        <v>0</v>
      </c>
      <c r="K1158" s="11">
        <v>3</v>
      </c>
      <c r="L1158" s="11">
        <f aca="true" t="shared" si="20" ref="L1158:L1221">(I1158+J1158/20+K1158/240)/H1158</f>
        <v>0.0125</v>
      </c>
    </row>
    <row r="1159" spans="1:12" ht="15">
      <c r="A1159" s="11">
        <v>1154</v>
      </c>
      <c r="B1159" s="11" t="s">
        <v>110</v>
      </c>
      <c r="C1159" s="11">
        <v>345</v>
      </c>
      <c r="D1159" s="11" t="s">
        <v>102</v>
      </c>
      <c r="E1159" s="11">
        <v>1903</v>
      </c>
      <c r="F1159" s="11" t="s">
        <v>216</v>
      </c>
      <c r="G1159" s="11" t="s">
        <v>109</v>
      </c>
      <c r="H1159" s="11">
        <v>1</v>
      </c>
      <c r="I1159" s="11">
        <v>0</v>
      </c>
      <c r="J1159" s="11">
        <v>0</v>
      </c>
      <c r="K1159" s="11">
        <v>3</v>
      </c>
      <c r="L1159" s="11">
        <f t="shared" si="20"/>
        <v>0.0125</v>
      </c>
    </row>
    <row r="1160" spans="1:12" ht="15">
      <c r="A1160" s="11">
        <v>1155</v>
      </c>
      <c r="B1160" s="11" t="s">
        <v>110</v>
      </c>
      <c r="C1160" s="11">
        <v>345</v>
      </c>
      <c r="D1160" s="11" t="s">
        <v>102</v>
      </c>
      <c r="E1160" s="11">
        <v>1904</v>
      </c>
      <c r="F1160" s="11" t="s">
        <v>216</v>
      </c>
      <c r="G1160" s="11" t="s">
        <v>109</v>
      </c>
      <c r="H1160" s="11">
        <v>1</v>
      </c>
      <c r="I1160" s="11">
        <v>0</v>
      </c>
      <c r="J1160" s="11">
        <v>0</v>
      </c>
      <c r="K1160" s="11">
        <v>3.5</v>
      </c>
      <c r="L1160" s="11">
        <f t="shared" si="20"/>
        <v>0.014583333333333334</v>
      </c>
    </row>
    <row r="1161" spans="1:12" ht="15">
      <c r="A1161" s="11">
        <v>1156</v>
      </c>
      <c r="B1161" s="11" t="s">
        <v>110</v>
      </c>
      <c r="C1161" s="11">
        <v>345</v>
      </c>
      <c r="D1161" s="11" t="s">
        <v>102</v>
      </c>
      <c r="E1161" s="11">
        <v>1905</v>
      </c>
      <c r="F1161" s="11" t="s">
        <v>216</v>
      </c>
      <c r="G1161" s="11" t="s">
        <v>109</v>
      </c>
      <c r="H1161" s="11">
        <v>1</v>
      </c>
      <c r="I1161" s="11">
        <v>0</v>
      </c>
      <c r="J1161" s="11">
        <v>0</v>
      </c>
      <c r="K1161" s="11">
        <v>3.5</v>
      </c>
      <c r="L1161" s="11">
        <f t="shared" si="20"/>
        <v>0.014583333333333334</v>
      </c>
    </row>
    <row r="1162" spans="1:12" ht="15">
      <c r="A1162" s="11">
        <v>1157</v>
      </c>
      <c r="B1162" s="11" t="s">
        <v>111</v>
      </c>
      <c r="C1162" s="11">
        <v>280</v>
      </c>
      <c r="D1162" s="11" t="s">
        <v>102</v>
      </c>
      <c r="E1162" s="11">
        <v>1906</v>
      </c>
      <c r="F1162" s="11" t="s">
        <v>216</v>
      </c>
      <c r="G1162" s="11" t="s">
        <v>109</v>
      </c>
      <c r="H1162" s="11">
        <v>1</v>
      </c>
      <c r="I1162" s="11">
        <v>0</v>
      </c>
      <c r="J1162" s="11">
        <v>0</v>
      </c>
      <c r="K1162" s="11">
        <v>3.5</v>
      </c>
      <c r="L1162" s="11">
        <f t="shared" si="20"/>
        <v>0.014583333333333334</v>
      </c>
    </row>
    <row r="1163" spans="1:12" ht="15">
      <c r="A1163" s="11">
        <v>1158</v>
      </c>
      <c r="B1163" s="11" t="s">
        <v>111</v>
      </c>
      <c r="C1163" s="11">
        <v>280</v>
      </c>
      <c r="D1163" s="11" t="s">
        <v>102</v>
      </c>
      <c r="E1163" s="11">
        <v>1907</v>
      </c>
      <c r="F1163" s="11" t="s">
        <v>216</v>
      </c>
      <c r="G1163" s="11" t="s">
        <v>109</v>
      </c>
      <c r="H1163" s="11">
        <v>1</v>
      </c>
      <c r="I1163" s="11">
        <v>0</v>
      </c>
      <c r="J1163" s="11">
        <v>0</v>
      </c>
      <c r="K1163" s="11">
        <v>3.5</v>
      </c>
      <c r="L1163" s="11">
        <f t="shared" si="20"/>
        <v>0.014583333333333334</v>
      </c>
    </row>
    <row r="1164" spans="1:12" ht="15">
      <c r="A1164" s="11">
        <v>1159</v>
      </c>
      <c r="B1164" s="11" t="s">
        <v>111</v>
      </c>
      <c r="C1164" s="11">
        <v>280</v>
      </c>
      <c r="D1164" s="11" t="s">
        <v>102</v>
      </c>
      <c r="E1164" s="11">
        <v>1908</v>
      </c>
      <c r="F1164" s="11" t="s">
        <v>216</v>
      </c>
      <c r="G1164" s="11" t="s">
        <v>109</v>
      </c>
      <c r="H1164" s="11">
        <v>1</v>
      </c>
      <c r="I1164" s="11">
        <v>0</v>
      </c>
      <c r="J1164" s="11">
        <v>0</v>
      </c>
      <c r="K1164" s="11">
        <v>3.5</v>
      </c>
      <c r="L1164" s="11">
        <f t="shared" si="20"/>
        <v>0.014583333333333334</v>
      </c>
    </row>
    <row r="1165" spans="1:12" ht="15">
      <c r="A1165" s="11">
        <v>1160</v>
      </c>
      <c r="B1165" s="11" t="s">
        <v>112</v>
      </c>
      <c r="C1165" s="11">
        <v>283</v>
      </c>
      <c r="D1165" s="11" t="s">
        <v>102</v>
      </c>
      <c r="E1165" s="11">
        <v>1909</v>
      </c>
      <c r="F1165" s="11" t="s">
        <v>216</v>
      </c>
      <c r="G1165" s="11" t="s">
        <v>109</v>
      </c>
      <c r="H1165" s="11">
        <v>1</v>
      </c>
      <c r="I1165" s="11">
        <v>0</v>
      </c>
      <c r="J1165" s="11">
        <v>0</v>
      </c>
      <c r="K1165" s="11">
        <v>3.5</v>
      </c>
      <c r="L1165" s="11">
        <f t="shared" si="20"/>
        <v>0.014583333333333334</v>
      </c>
    </row>
    <row r="1166" spans="1:12" ht="15">
      <c r="A1166" s="11">
        <v>1161</v>
      </c>
      <c r="B1166" s="11" t="s">
        <v>113</v>
      </c>
      <c r="C1166" s="11">
        <v>300</v>
      </c>
      <c r="D1166" s="11" t="s">
        <v>102</v>
      </c>
      <c r="E1166" s="11">
        <v>1910</v>
      </c>
      <c r="F1166" s="11" t="s">
        <v>216</v>
      </c>
      <c r="G1166" s="11" t="s">
        <v>109</v>
      </c>
      <c r="H1166" s="11">
        <v>1</v>
      </c>
      <c r="I1166" s="11">
        <v>0</v>
      </c>
      <c r="J1166" s="11">
        <v>0</v>
      </c>
      <c r="K1166" s="11">
        <v>2.75</v>
      </c>
      <c r="L1166" s="11">
        <f t="shared" si="20"/>
        <v>0.011458333333333333</v>
      </c>
    </row>
    <row r="1167" spans="1:12" ht="15">
      <c r="A1167" s="11">
        <v>1162</v>
      </c>
      <c r="B1167" s="11" t="s">
        <v>114</v>
      </c>
      <c r="C1167" s="11">
        <v>309</v>
      </c>
      <c r="D1167" s="11" t="s">
        <v>102</v>
      </c>
      <c r="E1167" s="11">
        <v>1911</v>
      </c>
      <c r="F1167" s="11" t="s">
        <v>216</v>
      </c>
      <c r="G1167" s="11" t="s">
        <v>109</v>
      </c>
      <c r="H1167" s="11">
        <v>1</v>
      </c>
      <c r="I1167" s="11">
        <v>0</v>
      </c>
      <c r="J1167" s="11">
        <v>0</v>
      </c>
      <c r="K1167" s="11">
        <v>2.75</v>
      </c>
      <c r="L1167" s="11">
        <f t="shared" si="20"/>
        <v>0.011458333333333333</v>
      </c>
    </row>
    <row r="1168" spans="1:12" ht="15">
      <c r="A1168" s="11">
        <v>1163</v>
      </c>
      <c r="B1168" s="11" t="s">
        <v>115</v>
      </c>
      <c r="C1168" s="11">
        <v>340</v>
      </c>
      <c r="D1168" s="11" t="s">
        <v>102</v>
      </c>
      <c r="E1168" s="11">
        <v>1913</v>
      </c>
      <c r="F1168" s="11" t="s">
        <v>216</v>
      </c>
      <c r="G1168" s="11" t="s">
        <v>109</v>
      </c>
      <c r="H1168" s="11">
        <v>1</v>
      </c>
      <c r="I1168" s="11">
        <v>0</v>
      </c>
      <c r="J1168" s="11">
        <v>0</v>
      </c>
      <c r="K1168" s="11">
        <v>2.75</v>
      </c>
      <c r="L1168" s="11">
        <f t="shared" si="20"/>
        <v>0.011458333333333333</v>
      </c>
    </row>
    <row r="1169" spans="1:12" ht="15">
      <c r="A1169" s="11">
        <v>1164</v>
      </c>
      <c r="B1169" s="11" t="s">
        <v>101</v>
      </c>
      <c r="C1169" s="11">
        <v>429</v>
      </c>
      <c r="D1169" s="11" t="s">
        <v>102</v>
      </c>
      <c r="E1169" s="11">
        <v>1901</v>
      </c>
      <c r="F1169" s="11" t="s">
        <v>217</v>
      </c>
      <c r="G1169" s="11" t="s">
        <v>210</v>
      </c>
      <c r="H1169" s="11">
        <v>1</v>
      </c>
      <c r="I1169" s="11">
        <v>0</v>
      </c>
      <c r="J1169" s="11">
        <v>47</v>
      </c>
      <c r="K1169" s="11">
        <v>0</v>
      </c>
      <c r="L1169" s="11">
        <f t="shared" si="20"/>
        <v>2.35</v>
      </c>
    </row>
    <row r="1170" spans="1:12" ht="15">
      <c r="A1170" s="11">
        <v>1165</v>
      </c>
      <c r="B1170" s="11" t="s">
        <v>101</v>
      </c>
      <c r="C1170" s="11">
        <v>429</v>
      </c>
      <c r="D1170" s="11" t="s">
        <v>102</v>
      </c>
      <c r="E1170" s="11">
        <v>1902</v>
      </c>
      <c r="F1170" s="11" t="s">
        <v>217</v>
      </c>
      <c r="G1170" s="11" t="s">
        <v>210</v>
      </c>
      <c r="H1170" s="11">
        <v>1</v>
      </c>
      <c r="I1170" s="11">
        <v>0</v>
      </c>
      <c r="J1170" s="11">
        <v>45</v>
      </c>
      <c r="K1170" s="11">
        <v>0</v>
      </c>
      <c r="L1170" s="11">
        <f t="shared" si="20"/>
        <v>2.25</v>
      </c>
    </row>
    <row r="1171" spans="1:12" ht="15">
      <c r="A1171" s="11">
        <v>1166</v>
      </c>
      <c r="B1171" s="11" t="s">
        <v>110</v>
      </c>
      <c r="C1171" s="11">
        <v>346</v>
      </c>
      <c r="D1171" s="11" t="s">
        <v>102</v>
      </c>
      <c r="E1171" s="11">
        <v>1903</v>
      </c>
      <c r="F1171" s="11" t="s">
        <v>217</v>
      </c>
      <c r="G1171" s="11" t="s">
        <v>210</v>
      </c>
      <c r="H1171" s="11">
        <v>1</v>
      </c>
      <c r="I1171" s="11">
        <v>0</v>
      </c>
      <c r="J1171" s="11">
        <v>45</v>
      </c>
      <c r="K1171" s="11">
        <v>0</v>
      </c>
      <c r="L1171" s="11">
        <f t="shared" si="20"/>
        <v>2.25</v>
      </c>
    </row>
    <row r="1172" spans="1:12" ht="15">
      <c r="A1172" s="11">
        <v>1167</v>
      </c>
      <c r="B1172" s="11" t="s">
        <v>110</v>
      </c>
      <c r="C1172" s="11">
        <v>346</v>
      </c>
      <c r="D1172" s="11" t="s">
        <v>102</v>
      </c>
      <c r="E1172" s="11">
        <v>1904</v>
      </c>
      <c r="F1172" s="11" t="s">
        <v>217</v>
      </c>
      <c r="G1172" s="11" t="s">
        <v>210</v>
      </c>
      <c r="H1172" s="11">
        <v>1</v>
      </c>
      <c r="I1172" s="11">
        <v>0</v>
      </c>
      <c r="J1172" s="11">
        <v>45</v>
      </c>
      <c r="K1172" s="11">
        <v>0</v>
      </c>
      <c r="L1172" s="11">
        <f t="shared" si="20"/>
        <v>2.25</v>
      </c>
    </row>
    <row r="1173" spans="1:12" ht="15">
      <c r="A1173" s="11">
        <v>1168</v>
      </c>
      <c r="B1173" s="11" t="s">
        <v>110</v>
      </c>
      <c r="C1173" s="11">
        <v>346</v>
      </c>
      <c r="D1173" s="11" t="s">
        <v>102</v>
      </c>
      <c r="E1173" s="11">
        <v>1905</v>
      </c>
      <c r="F1173" s="11" t="s">
        <v>217</v>
      </c>
      <c r="G1173" s="11" t="s">
        <v>210</v>
      </c>
      <c r="H1173" s="11">
        <v>1</v>
      </c>
      <c r="I1173" s="11">
        <v>0</v>
      </c>
      <c r="J1173" s="11">
        <v>45</v>
      </c>
      <c r="K1173" s="11">
        <v>0</v>
      </c>
      <c r="L1173" s="11">
        <f t="shared" si="20"/>
        <v>2.25</v>
      </c>
    </row>
    <row r="1174" spans="1:12" ht="15">
      <c r="A1174" s="11">
        <v>1169</v>
      </c>
      <c r="B1174" s="11" t="s">
        <v>111</v>
      </c>
      <c r="C1174" s="11">
        <v>281</v>
      </c>
      <c r="D1174" s="11" t="s">
        <v>102</v>
      </c>
      <c r="E1174" s="11">
        <v>1906</v>
      </c>
      <c r="F1174" s="11" t="s">
        <v>217</v>
      </c>
      <c r="G1174" s="11" t="s">
        <v>210</v>
      </c>
      <c r="H1174" s="11">
        <v>1</v>
      </c>
      <c r="I1174" s="11">
        <v>0</v>
      </c>
      <c r="J1174" s="11">
        <v>45</v>
      </c>
      <c r="K1174" s="11">
        <v>0</v>
      </c>
      <c r="L1174" s="11">
        <f t="shared" si="20"/>
        <v>2.25</v>
      </c>
    </row>
    <row r="1175" spans="1:12" ht="15">
      <c r="A1175" s="11">
        <v>1170</v>
      </c>
      <c r="B1175" s="11" t="s">
        <v>111</v>
      </c>
      <c r="C1175" s="11">
        <v>281</v>
      </c>
      <c r="D1175" s="11" t="s">
        <v>102</v>
      </c>
      <c r="E1175" s="11">
        <v>1907</v>
      </c>
      <c r="F1175" s="11" t="s">
        <v>217</v>
      </c>
      <c r="G1175" s="11" t="s">
        <v>210</v>
      </c>
      <c r="H1175" s="11">
        <v>1</v>
      </c>
      <c r="I1175" s="11">
        <v>0</v>
      </c>
      <c r="J1175" s="11">
        <v>45</v>
      </c>
      <c r="K1175" s="11">
        <v>0</v>
      </c>
      <c r="L1175" s="11">
        <f t="shared" si="20"/>
        <v>2.25</v>
      </c>
    </row>
    <row r="1176" spans="1:12" ht="15">
      <c r="A1176" s="11">
        <v>1171</v>
      </c>
      <c r="B1176" s="11" t="s">
        <v>111</v>
      </c>
      <c r="C1176" s="11">
        <v>281</v>
      </c>
      <c r="D1176" s="11" t="s">
        <v>102</v>
      </c>
      <c r="E1176" s="11">
        <v>1908</v>
      </c>
      <c r="F1176" s="11" t="s">
        <v>217</v>
      </c>
      <c r="G1176" s="11" t="s">
        <v>210</v>
      </c>
      <c r="H1176" s="11">
        <v>1</v>
      </c>
      <c r="I1176" s="11">
        <v>0</v>
      </c>
      <c r="J1176" s="11">
        <v>45</v>
      </c>
      <c r="K1176" s="11">
        <v>0</v>
      </c>
      <c r="L1176" s="11">
        <f t="shared" si="20"/>
        <v>2.25</v>
      </c>
    </row>
    <row r="1177" spans="1:12" ht="15">
      <c r="A1177" s="11">
        <v>1172</v>
      </c>
      <c r="B1177" s="11" t="s">
        <v>112</v>
      </c>
      <c r="C1177" s="11">
        <v>284</v>
      </c>
      <c r="D1177" s="11" t="s">
        <v>102</v>
      </c>
      <c r="E1177" s="11">
        <v>1909</v>
      </c>
      <c r="F1177" s="11" t="s">
        <v>217</v>
      </c>
      <c r="G1177" s="11" t="s">
        <v>210</v>
      </c>
      <c r="H1177" s="11">
        <v>1</v>
      </c>
      <c r="I1177" s="11">
        <v>0</v>
      </c>
      <c r="J1177" s="11">
        <v>45</v>
      </c>
      <c r="K1177" s="11">
        <v>0</v>
      </c>
      <c r="L1177" s="11">
        <f t="shared" si="20"/>
        <v>2.25</v>
      </c>
    </row>
    <row r="1178" spans="1:12" ht="15">
      <c r="A1178" s="11">
        <v>1173</v>
      </c>
      <c r="B1178" s="11" t="s">
        <v>116</v>
      </c>
      <c r="C1178" s="11">
        <v>398</v>
      </c>
      <c r="D1178" s="11" t="s">
        <v>102</v>
      </c>
      <c r="E1178" s="11">
        <v>1852</v>
      </c>
      <c r="F1178" s="11" t="s">
        <v>218</v>
      </c>
      <c r="G1178" s="11" t="s">
        <v>109</v>
      </c>
      <c r="H1178" s="11">
        <v>1</v>
      </c>
      <c r="I1178" s="11">
        <v>0</v>
      </c>
      <c r="J1178" s="11">
        <v>3</v>
      </c>
      <c r="K1178" s="11">
        <v>0</v>
      </c>
      <c r="L1178" s="11">
        <f t="shared" si="20"/>
        <v>0.15</v>
      </c>
    </row>
    <row r="1179" spans="1:12" ht="15">
      <c r="A1179" s="11">
        <v>1174</v>
      </c>
      <c r="B1179" s="11" t="s">
        <v>116</v>
      </c>
      <c r="C1179" s="11">
        <v>398</v>
      </c>
      <c r="D1179" s="11" t="s">
        <v>102</v>
      </c>
      <c r="E1179" s="11">
        <v>1853</v>
      </c>
      <c r="F1179" s="11" t="s">
        <v>218</v>
      </c>
      <c r="G1179" s="11" t="s">
        <v>109</v>
      </c>
      <c r="H1179" s="11">
        <v>1</v>
      </c>
      <c r="I1179" s="11">
        <v>0</v>
      </c>
      <c r="J1179" s="11">
        <v>2</v>
      </c>
      <c r="K1179" s="11">
        <v>6</v>
      </c>
      <c r="L1179" s="11">
        <f t="shared" si="20"/>
        <v>0.125</v>
      </c>
    </row>
    <row r="1180" spans="1:12" ht="15">
      <c r="A1180" s="11">
        <v>1175</v>
      </c>
      <c r="B1180" s="11" t="s">
        <v>116</v>
      </c>
      <c r="C1180" s="11">
        <v>398</v>
      </c>
      <c r="D1180" s="11" t="s">
        <v>102</v>
      </c>
      <c r="E1180" s="11">
        <v>1854</v>
      </c>
      <c r="F1180" s="11" t="s">
        <v>218</v>
      </c>
      <c r="G1180" s="11" t="s">
        <v>109</v>
      </c>
      <c r="H1180" s="11">
        <v>1</v>
      </c>
      <c r="I1180" s="11">
        <v>0</v>
      </c>
      <c r="J1180" s="11">
        <v>2</v>
      </c>
      <c r="K1180" s="11">
        <v>6</v>
      </c>
      <c r="L1180" s="11">
        <f t="shared" si="20"/>
        <v>0.125</v>
      </c>
    </row>
    <row r="1181" spans="1:12" ht="15">
      <c r="A1181" s="11">
        <v>1176</v>
      </c>
      <c r="B1181" s="11" t="s">
        <v>126</v>
      </c>
      <c r="C1181" s="11">
        <v>369</v>
      </c>
      <c r="D1181" s="11" t="s">
        <v>102</v>
      </c>
      <c r="E1181" s="11">
        <v>1855</v>
      </c>
      <c r="F1181" s="11" t="s">
        <v>218</v>
      </c>
      <c r="G1181" s="11" t="s">
        <v>109</v>
      </c>
      <c r="H1181" s="11">
        <v>1</v>
      </c>
      <c r="I1181" s="11">
        <v>0</v>
      </c>
      <c r="J1181" s="11">
        <v>3</v>
      </c>
      <c r="K1181" s="11">
        <v>6</v>
      </c>
      <c r="L1181" s="11">
        <f t="shared" si="20"/>
        <v>0.175</v>
      </c>
    </row>
    <row r="1182" spans="1:12" ht="15">
      <c r="A1182" s="11">
        <v>1177</v>
      </c>
      <c r="B1182" s="11" t="s">
        <v>126</v>
      </c>
      <c r="C1182" s="11">
        <v>369</v>
      </c>
      <c r="D1182" s="11" t="s">
        <v>102</v>
      </c>
      <c r="E1182" s="11">
        <v>1856</v>
      </c>
      <c r="F1182" s="11" t="s">
        <v>218</v>
      </c>
      <c r="G1182" s="11" t="s">
        <v>109</v>
      </c>
      <c r="H1182" s="11">
        <v>1</v>
      </c>
      <c r="I1182" s="11">
        <v>0</v>
      </c>
      <c r="J1182" s="11">
        <v>3</v>
      </c>
      <c r="K1182" s="11">
        <v>7</v>
      </c>
      <c r="L1182" s="11">
        <f t="shared" si="20"/>
        <v>0.17916666666666667</v>
      </c>
    </row>
    <row r="1183" spans="1:12" ht="15">
      <c r="A1183" s="11">
        <v>1178</v>
      </c>
      <c r="B1183" s="11" t="s">
        <v>126</v>
      </c>
      <c r="C1183" s="11">
        <v>369</v>
      </c>
      <c r="D1183" s="11" t="s">
        <v>102</v>
      </c>
      <c r="E1183" s="11">
        <v>1857</v>
      </c>
      <c r="F1183" s="11" t="s">
        <v>218</v>
      </c>
      <c r="G1183" s="11" t="s">
        <v>109</v>
      </c>
      <c r="H1183" s="11">
        <v>1</v>
      </c>
      <c r="I1183" s="11">
        <v>0</v>
      </c>
      <c r="J1183" s="11">
        <v>2</v>
      </c>
      <c r="K1183" s="11">
        <v>11</v>
      </c>
      <c r="L1183" s="11">
        <f t="shared" si="20"/>
        <v>0.14583333333333334</v>
      </c>
    </row>
    <row r="1184" spans="1:12" ht="15">
      <c r="A1184" s="11">
        <v>1179</v>
      </c>
      <c r="B1184" s="11" t="s">
        <v>127</v>
      </c>
      <c r="C1184" s="11">
        <v>397</v>
      </c>
      <c r="D1184" s="11" t="s">
        <v>102</v>
      </c>
      <c r="E1184" s="11">
        <v>1859</v>
      </c>
      <c r="F1184" s="11" t="s">
        <v>218</v>
      </c>
      <c r="G1184" s="11" t="s">
        <v>109</v>
      </c>
      <c r="H1184" s="11">
        <v>1</v>
      </c>
      <c r="I1184" s="11">
        <v>0</v>
      </c>
      <c r="J1184" s="11">
        <v>3</v>
      </c>
      <c r="K1184" s="11">
        <v>1.5</v>
      </c>
      <c r="L1184" s="11">
        <f t="shared" si="20"/>
        <v>0.15625</v>
      </c>
    </row>
    <row r="1185" spans="1:12" ht="15">
      <c r="A1185" s="11">
        <v>1180</v>
      </c>
      <c r="B1185" s="11" t="s">
        <v>127</v>
      </c>
      <c r="C1185" s="11">
        <v>397</v>
      </c>
      <c r="D1185" s="11" t="s">
        <v>102</v>
      </c>
      <c r="E1185" s="11">
        <v>1860</v>
      </c>
      <c r="F1185" s="11" t="s">
        <v>218</v>
      </c>
      <c r="G1185" s="11" t="s">
        <v>109</v>
      </c>
      <c r="H1185" s="11">
        <v>1</v>
      </c>
      <c r="I1185" s="11">
        <v>0</v>
      </c>
      <c r="J1185" s="11">
        <v>3</v>
      </c>
      <c r="K1185" s="11">
        <v>6</v>
      </c>
      <c r="L1185" s="11">
        <f t="shared" si="20"/>
        <v>0.175</v>
      </c>
    </row>
    <row r="1186" spans="1:12" ht="15">
      <c r="A1186" s="11">
        <v>1181</v>
      </c>
      <c r="B1186" s="11" t="s">
        <v>118</v>
      </c>
      <c r="C1186" s="11">
        <v>470</v>
      </c>
      <c r="D1186" s="11" t="s">
        <v>102</v>
      </c>
      <c r="E1186" s="11">
        <v>1862</v>
      </c>
      <c r="F1186" s="11" t="s">
        <v>218</v>
      </c>
      <c r="G1186" s="11" t="s">
        <v>109</v>
      </c>
      <c r="H1186" s="11">
        <v>1</v>
      </c>
      <c r="I1186" s="11">
        <v>0</v>
      </c>
      <c r="J1186" s="11">
        <v>3</v>
      </c>
      <c r="K1186" s="11">
        <v>9</v>
      </c>
      <c r="L1186" s="11">
        <f t="shared" si="20"/>
        <v>0.1875</v>
      </c>
    </row>
    <row r="1187" spans="1:12" ht="15">
      <c r="A1187" s="11">
        <v>1182</v>
      </c>
      <c r="B1187" s="11" t="s">
        <v>118</v>
      </c>
      <c r="C1187" s="11">
        <v>470</v>
      </c>
      <c r="D1187" s="11" t="s">
        <v>102</v>
      </c>
      <c r="E1187" s="11">
        <v>1863</v>
      </c>
      <c r="F1187" s="11" t="s">
        <v>218</v>
      </c>
      <c r="G1187" s="11" t="s">
        <v>109</v>
      </c>
      <c r="H1187" s="11">
        <v>1</v>
      </c>
      <c r="I1187" s="11">
        <v>0</v>
      </c>
      <c r="J1187" s="11">
        <v>3</v>
      </c>
      <c r="K1187" s="11">
        <v>10</v>
      </c>
      <c r="L1187" s="11">
        <f t="shared" si="20"/>
        <v>0.19166666666666665</v>
      </c>
    </row>
    <row r="1188" spans="1:12" ht="15">
      <c r="A1188" s="11">
        <v>1183</v>
      </c>
      <c r="B1188" s="11" t="s">
        <v>121</v>
      </c>
      <c r="C1188" s="11">
        <v>556</v>
      </c>
      <c r="D1188" s="11" t="s">
        <v>102</v>
      </c>
      <c r="E1188" s="11">
        <v>1864</v>
      </c>
      <c r="F1188" s="11" t="s">
        <v>218</v>
      </c>
      <c r="G1188" s="11" t="s">
        <v>109</v>
      </c>
      <c r="H1188" s="11">
        <v>1</v>
      </c>
      <c r="I1188" s="11">
        <v>0</v>
      </c>
      <c r="J1188" s="11">
        <v>3</v>
      </c>
      <c r="K1188" s="11">
        <v>10</v>
      </c>
      <c r="L1188" s="11">
        <f t="shared" si="20"/>
        <v>0.19166666666666665</v>
      </c>
    </row>
    <row r="1189" spans="1:12" ht="15">
      <c r="A1189" s="11">
        <v>1184</v>
      </c>
      <c r="B1189" s="11" t="s">
        <v>121</v>
      </c>
      <c r="C1189" s="11">
        <v>556</v>
      </c>
      <c r="D1189" s="11" t="s">
        <v>102</v>
      </c>
      <c r="E1189" s="11">
        <v>1865</v>
      </c>
      <c r="F1189" s="11" t="s">
        <v>218</v>
      </c>
      <c r="G1189" s="11" t="s">
        <v>109</v>
      </c>
      <c r="H1189" s="11">
        <v>1</v>
      </c>
      <c r="I1189" s="11">
        <v>0</v>
      </c>
      <c r="J1189" s="11">
        <v>3</v>
      </c>
      <c r="K1189" s="11">
        <v>8</v>
      </c>
      <c r="L1189" s="11">
        <f t="shared" si="20"/>
        <v>0.18333333333333332</v>
      </c>
    </row>
    <row r="1190" spans="1:12" ht="15">
      <c r="A1190" s="11">
        <v>1185</v>
      </c>
      <c r="B1190" s="11" t="s">
        <v>122</v>
      </c>
      <c r="C1190" s="11">
        <v>275</v>
      </c>
      <c r="D1190" s="11" t="s">
        <v>102</v>
      </c>
      <c r="E1190" s="11">
        <v>1866</v>
      </c>
      <c r="F1190" s="11" t="s">
        <v>218</v>
      </c>
      <c r="G1190" s="11" t="s">
        <v>109</v>
      </c>
      <c r="H1190" s="11">
        <v>1</v>
      </c>
      <c r="I1190" s="11">
        <v>0</v>
      </c>
      <c r="J1190" s="11">
        <v>4</v>
      </c>
      <c r="K1190" s="11">
        <v>1.5</v>
      </c>
      <c r="L1190" s="11">
        <f t="shared" si="20"/>
        <v>0.20625000000000002</v>
      </c>
    </row>
    <row r="1191" spans="1:12" ht="15">
      <c r="A1191" s="11">
        <v>1186</v>
      </c>
      <c r="B1191" s="11" t="s">
        <v>122</v>
      </c>
      <c r="C1191" s="11">
        <v>275</v>
      </c>
      <c r="D1191" s="11" t="s">
        <v>102</v>
      </c>
      <c r="E1191" s="11">
        <v>1867</v>
      </c>
      <c r="F1191" s="11" t="s">
        <v>218</v>
      </c>
      <c r="G1191" s="11" t="s">
        <v>109</v>
      </c>
      <c r="H1191" s="11">
        <v>1</v>
      </c>
      <c r="I1191" s="11">
        <v>0</v>
      </c>
      <c r="J1191" s="11">
        <v>3</v>
      </c>
      <c r="K1191" s="11">
        <v>11.5</v>
      </c>
      <c r="L1191" s="11">
        <f t="shared" si="20"/>
        <v>0.19791666666666666</v>
      </c>
    </row>
    <row r="1192" spans="1:12" ht="15">
      <c r="A1192" s="11">
        <v>1187</v>
      </c>
      <c r="B1192" s="11" t="s">
        <v>128</v>
      </c>
      <c r="C1192" s="11">
        <v>340</v>
      </c>
      <c r="D1192" s="11" t="s">
        <v>102</v>
      </c>
      <c r="E1192" s="11">
        <v>1868</v>
      </c>
      <c r="F1192" s="11" t="s">
        <v>218</v>
      </c>
      <c r="G1192" s="11" t="s">
        <v>109</v>
      </c>
      <c r="H1192" s="11">
        <v>1</v>
      </c>
      <c r="I1192" s="11">
        <v>0</v>
      </c>
      <c r="J1192" s="11">
        <v>3</v>
      </c>
      <c r="K1192" s="11">
        <v>9.25</v>
      </c>
      <c r="L1192" s="11">
        <f t="shared" si="20"/>
        <v>0.18854166666666666</v>
      </c>
    </row>
    <row r="1193" spans="1:12" ht="15">
      <c r="A1193" s="11">
        <v>1188</v>
      </c>
      <c r="B1193" s="11" t="s">
        <v>128</v>
      </c>
      <c r="C1193" s="11">
        <v>340</v>
      </c>
      <c r="D1193" s="11" t="s">
        <v>102</v>
      </c>
      <c r="E1193" s="11">
        <v>1869</v>
      </c>
      <c r="F1193" s="11" t="s">
        <v>218</v>
      </c>
      <c r="G1193" s="11" t="s">
        <v>109</v>
      </c>
      <c r="H1193" s="11">
        <v>1</v>
      </c>
      <c r="I1193" s="11">
        <v>0</v>
      </c>
      <c r="J1193" s="11">
        <v>3</v>
      </c>
      <c r="K1193" s="11">
        <v>9</v>
      </c>
      <c r="L1193" s="11">
        <f t="shared" si="20"/>
        <v>0.1875</v>
      </c>
    </row>
    <row r="1194" spans="1:12" ht="15">
      <c r="A1194" s="11">
        <v>1189</v>
      </c>
      <c r="B1194" s="11" t="s">
        <v>128</v>
      </c>
      <c r="C1194" s="11">
        <v>340</v>
      </c>
      <c r="D1194" s="11" t="s">
        <v>102</v>
      </c>
      <c r="E1194" s="11">
        <v>1870</v>
      </c>
      <c r="F1194" s="11" t="s">
        <v>218</v>
      </c>
      <c r="G1194" s="11" t="s">
        <v>109</v>
      </c>
      <c r="H1194" s="11">
        <v>1</v>
      </c>
      <c r="I1194" s="11">
        <v>0</v>
      </c>
      <c r="J1194" s="11">
        <v>3</v>
      </c>
      <c r="K1194" s="11">
        <v>8</v>
      </c>
      <c r="L1194" s="11">
        <f t="shared" si="20"/>
        <v>0.18333333333333332</v>
      </c>
    </row>
    <row r="1195" spans="1:12" ht="15">
      <c r="A1195" s="11">
        <v>1190</v>
      </c>
      <c r="B1195" s="11" t="s">
        <v>129</v>
      </c>
      <c r="C1195" s="11">
        <v>285</v>
      </c>
      <c r="D1195" s="11" t="s">
        <v>102</v>
      </c>
      <c r="E1195" s="11">
        <v>1871</v>
      </c>
      <c r="F1195" s="11" t="s">
        <v>218</v>
      </c>
      <c r="G1195" s="11" t="s">
        <v>109</v>
      </c>
      <c r="H1195" s="11">
        <v>1</v>
      </c>
      <c r="I1195" s="11">
        <v>0</v>
      </c>
      <c r="J1195" s="11">
        <v>3</v>
      </c>
      <c r="K1195" s="11">
        <v>8.25</v>
      </c>
      <c r="L1195" s="11">
        <f t="shared" si="20"/>
        <v>0.184375</v>
      </c>
    </row>
    <row r="1196" spans="1:12" ht="15">
      <c r="A1196" s="11">
        <v>1191</v>
      </c>
      <c r="B1196" s="11" t="s">
        <v>129</v>
      </c>
      <c r="C1196" s="11">
        <v>285</v>
      </c>
      <c r="D1196" s="11" t="s">
        <v>102</v>
      </c>
      <c r="E1196" s="11">
        <v>1872</v>
      </c>
      <c r="F1196" s="11" t="s">
        <v>218</v>
      </c>
      <c r="G1196" s="11" t="s">
        <v>109</v>
      </c>
      <c r="H1196" s="11">
        <v>1</v>
      </c>
      <c r="I1196" s="11">
        <v>0</v>
      </c>
      <c r="J1196" s="11">
        <v>3</v>
      </c>
      <c r="K1196" s="11">
        <v>8.5</v>
      </c>
      <c r="L1196" s="11">
        <f t="shared" si="20"/>
        <v>0.18541666666666667</v>
      </c>
    </row>
    <row r="1197" spans="1:12" ht="15">
      <c r="A1197" s="11">
        <v>1192</v>
      </c>
      <c r="B1197" s="11" t="s">
        <v>129</v>
      </c>
      <c r="C1197" s="11">
        <v>285</v>
      </c>
      <c r="D1197" s="11" t="s">
        <v>102</v>
      </c>
      <c r="E1197" s="11">
        <v>1873</v>
      </c>
      <c r="F1197" s="11" t="s">
        <v>218</v>
      </c>
      <c r="G1197" s="11" t="s">
        <v>109</v>
      </c>
      <c r="H1197" s="11">
        <v>1</v>
      </c>
      <c r="I1197" s="11">
        <v>0</v>
      </c>
      <c r="J1197" s="11">
        <v>3</v>
      </c>
      <c r="K1197" s="11">
        <v>11.25</v>
      </c>
      <c r="L1197" s="11">
        <f t="shared" si="20"/>
        <v>0.196875</v>
      </c>
    </row>
    <row r="1198" spans="1:12" ht="15">
      <c r="A1198" s="11">
        <v>1193</v>
      </c>
      <c r="B1198" s="11" t="s">
        <v>129</v>
      </c>
      <c r="C1198" s="11">
        <v>285</v>
      </c>
      <c r="D1198" s="11" t="s">
        <v>102</v>
      </c>
      <c r="E1198" s="11">
        <v>1874</v>
      </c>
      <c r="F1198" s="11" t="s">
        <v>218</v>
      </c>
      <c r="G1198" s="11" t="s">
        <v>109</v>
      </c>
      <c r="H1198" s="11">
        <v>1</v>
      </c>
      <c r="I1198" s="11">
        <v>0</v>
      </c>
      <c r="J1198" s="11">
        <v>3</v>
      </c>
      <c r="K1198" s="11">
        <v>9.5</v>
      </c>
      <c r="L1198" s="11">
        <f t="shared" si="20"/>
        <v>0.18958333333333333</v>
      </c>
    </row>
    <row r="1199" spans="1:12" ht="15">
      <c r="A1199" s="11">
        <v>1194</v>
      </c>
      <c r="B1199" s="11" t="s">
        <v>129</v>
      </c>
      <c r="C1199" s="11">
        <v>285</v>
      </c>
      <c r="D1199" s="11" t="s">
        <v>102</v>
      </c>
      <c r="E1199" s="11">
        <v>1875</v>
      </c>
      <c r="F1199" s="11" t="s">
        <v>218</v>
      </c>
      <c r="G1199" s="11" t="s">
        <v>109</v>
      </c>
      <c r="H1199" s="11">
        <v>1</v>
      </c>
      <c r="I1199" s="11">
        <v>0</v>
      </c>
      <c r="J1199" s="11">
        <v>3</v>
      </c>
      <c r="K1199" s="11">
        <v>9.5</v>
      </c>
      <c r="L1199" s="11">
        <f t="shared" si="20"/>
        <v>0.18958333333333333</v>
      </c>
    </row>
    <row r="1200" spans="1:12" ht="15">
      <c r="A1200" s="11">
        <v>1195</v>
      </c>
      <c r="B1200" s="11" t="s">
        <v>130</v>
      </c>
      <c r="C1200" s="11">
        <v>272</v>
      </c>
      <c r="D1200" s="11" t="s">
        <v>102</v>
      </c>
      <c r="E1200" s="11">
        <v>1876</v>
      </c>
      <c r="F1200" s="11" t="s">
        <v>218</v>
      </c>
      <c r="G1200" s="11" t="s">
        <v>109</v>
      </c>
      <c r="H1200" s="11">
        <v>1</v>
      </c>
      <c r="I1200" s="11">
        <v>0</v>
      </c>
      <c r="J1200" s="11">
        <v>3</v>
      </c>
      <c r="K1200" s="15">
        <v>8.181818181818182</v>
      </c>
      <c r="L1200" s="11">
        <f t="shared" si="20"/>
        <v>0.18409090909090908</v>
      </c>
    </row>
    <row r="1201" spans="1:12" ht="15">
      <c r="A1201" s="11">
        <v>1196</v>
      </c>
      <c r="B1201" s="11" t="s">
        <v>130</v>
      </c>
      <c r="C1201" s="11">
        <v>272</v>
      </c>
      <c r="D1201" s="11" t="s">
        <v>102</v>
      </c>
      <c r="E1201" s="11">
        <v>1877</v>
      </c>
      <c r="F1201" s="11" t="s">
        <v>218</v>
      </c>
      <c r="G1201" s="11" t="s">
        <v>109</v>
      </c>
      <c r="H1201" s="11">
        <v>1</v>
      </c>
      <c r="I1201" s="11">
        <v>0</v>
      </c>
      <c r="J1201" s="11">
        <v>3</v>
      </c>
      <c r="K1201" s="15">
        <v>9</v>
      </c>
      <c r="L1201" s="11">
        <f t="shared" si="20"/>
        <v>0.1875</v>
      </c>
    </row>
    <row r="1202" spans="1:12" ht="15">
      <c r="A1202" s="11">
        <v>1197</v>
      </c>
      <c r="B1202" s="11" t="s">
        <v>130</v>
      </c>
      <c r="C1202" s="11">
        <v>272</v>
      </c>
      <c r="D1202" s="11" t="s">
        <v>102</v>
      </c>
      <c r="E1202" s="11">
        <v>1878</v>
      </c>
      <c r="F1202" s="11" t="s">
        <v>218</v>
      </c>
      <c r="G1202" s="11" t="s">
        <v>109</v>
      </c>
      <c r="H1202" s="11">
        <v>1</v>
      </c>
      <c r="I1202" s="11">
        <v>0</v>
      </c>
      <c r="J1202" s="11">
        <v>3</v>
      </c>
      <c r="K1202" s="15">
        <v>11.083333333333334</v>
      </c>
      <c r="L1202" s="11">
        <f t="shared" si="20"/>
        <v>0.19618055555555555</v>
      </c>
    </row>
    <row r="1203" spans="1:12" ht="15">
      <c r="A1203" s="11">
        <v>1198</v>
      </c>
      <c r="B1203" s="11" t="s">
        <v>131</v>
      </c>
      <c r="C1203" s="11">
        <v>325</v>
      </c>
      <c r="D1203" s="11" t="s">
        <v>102</v>
      </c>
      <c r="E1203" s="11">
        <v>1879</v>
      </c>
      <c r="F1203" s="11" t="s">
        <v>218</v>
      </c>
      <c r="G1203" s="11" t="s">
        <v>109</v>
      </c>
      <c r="H1203" s="11">
        <v>1</v>
      </c>
      <c r="I1203" s="11">
        <v>0</v>
      </c>
      <c r="J1203" s="11">
        <v>3</v>
      </c>
      <c r="K1203" s="15">
        <v>6.833333333333333</v>
      </c>
      <c r="L1203" s="11">
        <f t="shared" si="20"/>
        <v>0.17847222222222223</v>
      </c>
    </row>
    <row r="1204" spans="1:12" ht="15">
      <c r="A1204" s="11">
        <v>1199</v>
      </c>
      <c r="B1204" s="11" t="s">
        <v>131</v>
      </c>
      <c r="C1204" s="11">
        <v>325</v>
      </c>
      <c r="D1204" s="11" t="s">
        <v>102</v>
      </c>
      <c r="E1204" s="11">
        <v>1880</v>
      </c>
      <c r="F1204" s="11" t="s">
        <v>218</v>
      </c>
      <c r="G1204" s="11" t="s">
        <v>109</v>
      </c>
      <c r="H1204" s="11">
        <v>1</v>
      </c>
      <c r="I1204" s="11">
        <v>0</v>
      </c>
      <c r="J1204" s="11">
        <v>3</v>
      </c>
      <c r="K1204" s="15">
        <v>6</v>
      </c>
      <c r="L1204" s="11">
        <f t="shared" si="20"/>
        <v>0.175</v>
      </c>
    </row>
    <row r="1205" spans="1:12" ht="15">
      <c r="A1205" s="11">
        <v>1200</v>
      </c>
      <c r="B1205" s="11" t="s">
        <v>131</v>
      </c>
      <c r="C1205" s="11">
        <v>325</v>
      </c>
      <c r="D1205" s="11" t="s">
        <v>102</v>
      </c>
      <c r="E1205" s="11">
        <v>1881</v>
      </c>
      <c r="F1205" s="11" t="s">
        <v>218</v>
      </c>
      <c r="G1205" s="11" t="s">
        <v>109</v>
      </c>
      <c r="H1205" s="11">
        <v>1</v>
      </c>
      <c r="I1205" s="11">
        <v>0</v>
      </c>
      <c r="J1205" s="11">
        <v>3</v>
      </c>
      <c r="K1205" s="15">
        <v>7</v>
      </c>
      <c r="L1205" s="11">
        <f t="shared" si="20"/>
        <v>0.17916666666666667</v>
      </c>
    </row>
    <row r="1206" spans="1:12" ht="15">
      <c r="A1206" s="11">
        <v>1201</v>
      </c>
      <c r="B1206" s="11" t="s">
        <v>132</v>
      </c>
      <c r="C1206" s="11">
        <v>304</v>
      </c>
      <c r="D1206" s="11" t="s">
        <v>102</v>
      </c>
      <c r="E1206" s="11">
        <v>1882</v>
      </c>
      <c r="F1206" s="11" t="s">
        <v>218</v>
      </c>
      <c r="G1206" s="11" t="s">
        <v>109</v>
      </c>
      <c r="H1206" s="11">
        <v>1</v>
      </c>
      <c r="I1206" s="11">
        <v>0</v>
      </c>
      <c r="J1206" s="11">
        <v>3</v>
      </c>
      <c r="K1206" s="15">
        <v>3</v>
      </c>
      <c r="L1206" s="11">
        <f t="shared" si="20"/>
        <v>0.1625</v>
      </c>
    </row>
    <row r="1207" spans="1:12" ht="15">
      <c r="A1207" s="11">
        <v>1202</v>
      </c>
      <c r="B1207" s="11" t="s">
        <v>132</v>
      </c>
      <c r="C1207" s="11">
        <v>304</v>
      </c>
      <c r="D1207" s="11" t="s">
        <v>102</v>
      </c>
      <c r="E1207" s="11">
        <v>1883</v>
      </c>
      <c r="F1207" s="11" t="s">
        <v>218</v>
      </c>
      <c r="G1207" s="11" t="s">
        <v>109</v>
      </c>
      <c r="H1207" s="11">
        <v>1</v>
      </c>
      <c r="I1207" s="11">
        <v>0</v>
      </c>
      <c r="J1207" s="11">
        <v>2</v>
      </c>
      <c r="K1207" s="15">
        <v>10.2</v>
      </c>
      <c r="L1207" s="11">
        <f t="shared" si="20"/>
        <v>0.14250000000000002</v>
      </c>
    </row>
    <row r="1208" spans="1:12" ht="15">
      <c r="A1208" s="11">
        <v>1203</v>
      </c>
      <c r="B1208" s="11" t="s">
        <v>132</v>
      </c>
      <c r="C1208" s="11">
        <v>304</v>
      </c>
      <c r="D1208" s="11" t="s">
        <v>102</v>
      </c>
      <c r="E1208" s="11">
        <v>1884</v>
      </c>
      <c r="F1208" s="11" t="s">
        <v>218</v>
      </c>
      <c r="G1208" s="11" t="s">
        <v>109</v>
      </c>
      <c r="H1208" s="11">
        <v>1</v>
      </c>
      <c r="I1208" s="11">
        <v>0</v>
      </c>
      <c r="J1208" s="11">
        <v>2</v>
      </c>
      <c r="K1208" s="15">
        <v>10</v>
      </c>
      <c r="L1208" s="11">
        <f t="shared" si="20"/>
        <v>0.14166666666666666</v>
      </c>
    </row>
    <row r="1209" spans="1:12" ht="15">
      <c r="A1209" s="11">
        <v>1204</v>
      </c>
      <c r="B1209" s="11" t="s">
        <v>133</v>
      </c>
      <c r="C1209" s="11">
        <v>318</v>
      </c>
      <c r="D1209" s="11" t="s">
        <v>102</v>
      </c>
      <c r="E1209" s="11">
        <v>1885</v>
      </c>
      <c r="F1209" s="11" t="s">
        <v>218</v>
      </c>
      <c r="G1209" s="11" t="s">
        <v>109</v>
      </c>
      <c r="H1209" s="11">
        <v>1</v>
      </c>
      <c r="I1209" s="11">
        <v>0</v>
      </c>
      <c r="J1209" s="11">
        <v>2</v>
      </c>
      <c r="K1209" s="11">
        <v>8</v>
      </c>
      <c r="L1209" s="11">
        <f t="shared" si="20"/>
        <v>0.13333333333333333</v>
      </c>
    </row>
    <row r="1210" spans="1:12" ht="15">
      <c r="A1210" s="11">
        <v>1205</v>
      </c>
      <c r="B1210" s="11" t="s">
        <v>133</v>
      </c>
      <c r="C1210" s="11">
        <v>318</v>
      </c>
      <c r="D1210" s="11" t="s">
        <v>102</v>
      </c>
      <c r="E1210" s="11">
        <v>1886</v>
      </c>
      <c r="F1210" s="11" t="s">
        <v>218</v>
      </c>
      <c r="G1210" s="11" t="s">
        <v>109</v>
      </c>
      <c r="H1210" s="11">
        <v>1</v>
      </c>
      <c r="I1210" s="11">
        <v>0</v>
      </c>
      <c r="J1210" s="11">
        <v>2</v>
      </c>
      <c r="K1210" s="11">
        <v>8</v>
      </c>
      <c r="L1210" s="11">
        <f t="shared" si="20"/>
        <v>0.13333333333333333</v>
      </c>
    </row>
    <row r="1211" spans="1:12" ht="15">
      <c r="A1211" s="11">
        <v>1206</v>
      </c>
      <c r="B1211" s="11" t="s">
        <v>133</v>
      </c>
      <c r="C1211" s="11">
        <v>318</v>
      </c>
      <c r="D1211" s="11" t="s">
        <v>102</v>
      </c>
      <c r="E1211" s="11">
        <v>1887</v>
      </c>
      <c r="F1211" s="11" t="s">
        <v>218</v>
      </c>
      <c r="G1211" s="11" t="s">
        <v>109</v>
      </c>
      <c r="H1211" s="11">
        <v>1</v>
      </c>
      <c r="I1211" s="11">
        <v>0</v>
      </c>
      <c r="J1211" s="11">
        <v>2</v>
      </c>
      <c r="K1211" s="11">
        <v>5.5</v>
      </c>
      <c r="L1211" s="11">
        <f t="shared" si="20"/>
        <v>0.12291666666666667</v>
      </c>
    </row>
    <row r="1212" spans="1:12" ht="15">
      <c r="A1212" s="11">
        <v>1207</v>
      </c>
      <c r="B1212" s="11" t="s">
        <v>134</v>
      </c>
      <c r="C1212" s="11">
        <v>325</v>
      </c>
      <c r="D1212" s="11" t="s">
        <v>102</v>
      </c>
      <c r="E1212" s="11">
        <v>1888</v>
      </c>
      <c r="F1212" s="11" t="s">
        <v>218</v>
      </c>
      <c r="G1212" s="11" t="s">
        <v>109</v>
      </c>
      <c r="H1212" s="11">
        <v>1</v>
      </c>
      <c r="I1212" s="11">
        <v>0</v>
      </c>
      <c r="J1212" s="11">
        <v>2</v>
      </c>
      <c r="K1212" s="11">
        <v>5</v>
      </c>
      <c r="L1212" s="11">
        <f t="shared" si="20"/>
        <v>0.12083333333333333</v>
      </c>
    </row>
    <row r="1213" spans="1:12" ht="15">
      <c r="A1213" s="11">
        <v>1208</v>
      </c>
      <c r="B1213" s="11" t="s">
        <v>134</v>
      </c>
      <c r="C1213" s="11">
        <v>325</v>
      </c>
      <c r="D1213" s="11" t="s">
        <v>102</v>
      </c>
      <c r="E1213" s="11">
        <v>1889</v>
      </c>
      <c r="F1213" s="11" t="s">
        <v>218</v>
      </c>
      <c r="G1213" s="11" t="s">
        <v>109</v>
      </c>
      <c r="H1213" s="11">
        <v>1</v>
      </c>
      <c r="I1213" s="11">
        <v>0</v>
      </c>
      <c r="J1213" s="11">
        <v>2</v>
      </c>
      <c r="K1213" s="11">
        <v>4.5</v>
      </c>
      <c r="L1213" s="11">
        <f t="shared" si="20"/>
        <v>0.11875000000000001</v>
      </c>
    </row>
    <row r="1214" spans="1:12" ht="15">
      <c r="A1214" s="11">
        <v>1209</v>
      </c>
      <c r="B1214" s="11" t="s">
        <v>134</v>
      </c>
      <c r="C1214" s="11">
        <v>325</v>
      </c>
      <c r="D1214" s="11" t="s">
        <v>102</v>
      </c>
      <c r="E1214" s="11">
        <v>1890</v>
      </c>
      <c r="F1214" s="16" t="s">
        <v>218</v>
      </c>
      <c r="G1214" s="11" t="s">
        <v>109</v>
      </c>
      <c r="H1214" s="11">
        <v>1</v>
      </c>
      <c r="I1214" s="11">
        <v>0</v>
      </c>
      <c r="J1214" s="11">
        <v>2</v>
      </c>
      <c r="K1214" s="11">
        <v>2</v>
      </c>
      <c r="L1214" s="11">
        <f t="shared" si="20"/>
        <v>0.10833333333333334</v>
      </c>
    </row>
    <row r="1215" spans="1:12" ht="15">
      <c r="A1215" s="11">
        <v>1210</v>
      </c>
      <c r="B1215" s="11" t="s">
        <v>135</v>
      </c>
      <c r="C1215" s="11">
        <v>354</v>
      </c>
      <c r="D1215" s="11" t="s">
        <v>102</v>
      </c>
      <c r="E1215" s="11">
        <v>1891</v>
      </c>
      <c r="F1215" s="11" t="s">
        <v>218</v>
      </c>
      <c r="G1215" s="11" t="s">
        <v>109</v>
      </c>
      <c r="H1215" s="11">
        <v>1</v>
      </c>
      <c r="I1215" s="11">
        <v>0</v>
      </c>
      <c r="J1215" s="11">
        <v>2</v>
      </c>
      <c r="K1215" s="11">
        <v>1</v>
      </c>
      <c r="L1215" s="11">
        <f t="shared" si="20"/>
        <v>0.10416666666666667</v>
      </c>
    </row>
    <row r="1216" spans="1:12" ht="15">
      <c r="A1216" s="11">
        <v>1211</v>
      </c>
      <c r="B1216" s="11" t="s">
        <v>135</v>
      </c>
      <c r="C1216" s="11">
        <v>354</v>
      </c>
      <c r="D1216" s="11" t="s">
        <v>102</v>
      </c>
      <c r="E1216" s="11">
        <v>1892</v>
      </c>
      <c r="F1216" s="11" t="s">
        <v>218</v>
      </c>
      <c r="G1216" s="11" t="s">
        <v>109</v>
      </c>
      <c r="H1216" s="11">
        <v>1</v>
      </c>
      <c r="I1216" s="11">
        <v>0</v>
      </c>
      <c r="J1216" s="11">
        <v>1</v>
      </c>
      <c r="K1216" s="11">
        <v>10.5</v>
      </c>
      <c r="L1216" s="11">
        <f t="shared" si="20"/>
        <v>0.09375</v>
      </c>
    </row>
    <row r="1217" spans="1:12" ht="15">
      <c r="A1217" s="11">
        <v>1212</v>
      </c>
      <c r="B1217" s="11" t="s">
        <v>135</v>
      </c>
      <c r="C1217" s="11">
        <v>354</v>
      </c>
      <c r="D1217" s="11" t="s">
        <v>102</v>
      </c>
      <c r="E1217" s="11">
        <v>1893</v>
      </c>
      <c r="F1217" s="11" t="s">
        <v>218</v>
      </c>
      <c r="G1217" s="11" t="s">
        <v>109</v>
      </c>
      <c r="H1217" s="11">
        <v>1</v>
      </c>
      <c r="I1217" s="11">
        <v>0</v>
      </c>
      <c r="J1217" s="11">
        <v>1</v>
      </c>
      <c r="K1217" s="11">
        <v>8.5</v>
      </c>
      <c r="L1217" s="11">
        <f t="shared" si="20"/>
        <v>0.08541666666666667</v>
      </c>
    </row>
    <row r="1218" spans="1:12" ht="15">
      <c r="A1218" s="11">
        <v>1213</v>
      </c>
      <c r="B1218" s="11" t="s">
        <v>136</v>
      </c>
      <c r="C1218" s="11">
        <v>417</v>
      </c>
      <c r="D1218" s="11" t="s">
        <v>102</v>
      </c>
      <c r="E1218" s="11">
        <v>1894</v>
      </c>
      <c r="F1218" s="11" t="s">
        <v>218</v>
      </c>
      <c r="G1218" s="11" t="s">
        <v>109</v>
      </c>
      <c r="H1218" s="11">
        <v>1</v>
      </c>
      <c r="I1218" s="11">
        <v>0</v>
      </c>
      <c r="J1218" s="11">
        <v>1</v>
      </c>
      <c r="K1218" s="11">
        <v>7</v>
      </c>
      <c r="L1218" s="11">
        <f t="shared" si="20"/>
        <v>0.07916666666666666</v>
      </c>
    </row>
    <row r="1219" spans="1:12" ht="15">
      <c r="A1219" s="11">
        <v>1214</v>
      </c>
      <c r="B1219" s="11" t="s">
        <v>136</v>
      </c>
      <c r="C1219" s="11">
        <v>417</v>
      </c>
      <c r="D1219" s="11" t="s">
        <v>102</v>
      </c>
      <c r="E1219" s="11">
        <v>1895</v>
      </c>
      <c r="F1219" s="11" t="s">
        <v>218</v>
      </c>
      <c r="G1219" s="11" t="s">
        <v>109</v>
      </c>
      <c r="H1219" s="11">
        <v>1</v>
      </c>
      <c r="I1219" s="11">
        <v>0</v>
      </c>
      <c r="J1219" s="11">
        <v>1</v>
      </c>
      <c r="K1219" s="11">
        <v>7</v>
      </c>
      <c r="L1219" s="11">
        <f t="shared" si="20"/>
        <v>0.07916666666666666</v>
      </c>
    </row>
    <row r="1220" spans="1:12" ht="15">
      <c r="A1220" s="11">
        <v>1215</v>
      </c>
      <c r="B1220" s="11" t="s">
        <v>136</v>
      </c>
      <c r="C1220" s="11">
        <v>417</v>
      </c>
      <c r="D1220" s="11" t="s">
        <v>102</v>
      </c>
      <c r="E1220" s="11">
        <v>1896</v>
      </c>
      <c r="F1220" s="11" t="s">
        <v>218</v>
      </c>
      <c r="G1220" s="11" t="s">
        <v>109</v>
      </c>
      <c r="H1220" s="11">
        <v>1</v>
      </c>
      <c r="I1220" s="11">
        <v>0</v>
      </c>
      <c r="J1220" s="11">
        <v>1</v>
      </c>
      <c r="K1220" s="11">
        <v>6</v>
      </c>
      <c r="L1220" s="11">
        <f t="shared" si="20"/>
        <v>0.07500000000000001</v>
      </c>
    </row>
    <row r="1221" spans="1:12" ht="15">
      <c r="A1221" s="11">
        <v>1216</v>
      </c>
      <c r="B1221" s="11" t="s">
        <v>136</v>
      </c>
      <c r="C1221" s="11">
        <v>417</v>
      </c>
      <c r="D1221" s="11" t="s">
        <v>102</v>
      </c>
      <c r="E1221" s="11">
        <v>1897</v>
      </c>
      <c r="F1221" s="11" t="s">
        <v>218</v>
      </c>
      <c r="G1221" s="11" t="s">
        <v>109</v>
      </c>
      <c r="H1221" s="11">
        <v>1</v>
      </c>
      <c r="I1221" s="11">
        <v>0</v>
      </c>
      <c r="J1221" s="11">
        <v>1</v>
      </c>
      <c r="K1221" s="11">
        <v>6.75</v>
      </c>
      <c r="L1221" s="11">
        <f t="shared" si="20"/>
        <v>0.078125</v>
      </c>
    </row>
    <row r="1222" spans="1:12" ht="15">
      <c r="A1222" s="11">
        <v>1217</v>
      </c>
      <c r="B1222" s="11" t="s">
        <v>137</v>
      </c>
      <c r="C1222" s="11">
        <v>420</v>
      </c>
      <c r="D1222" s="11" t="s">
        <v>102</v>
      </c>
      <c r="E1222" s="11">
        <v>1898</v>
      </c>
      <c r="F1222" s="11" t="s">
        <v>218</v>
      </c>
      <c r="G1222" s="11" t="s">
        <v>109</v>
      </c>
      <c r="H1222" s="11">
        <v>1</v>
      </c>
      <c r="I1222" s="11">
        <v>0</v>
      </c>
      <c r="J1222" s="11">
        <v>1</v>
      </c>
      <c r="K1222" s="11">
        <v>4.75</v>
      </c>
      <c r="L1222" s="11">
        <f aca="true" t="shared" si="21" ref="L1222:L1285">(I1222+J1222/20+K1222/240)/H1222</f>
        <v>0.06979166666666667</v>
      </c>
    </row>
    <row r="1223" spans="1:12" ht="15">
      <c r="A1223" s="11">
        <v>1218</v>
      </c>
      <c r="B1223" s="11" t="s">
        <v>138</v>
      </c>
      <c r="C1223" s="11">
        <v>357</v>
      </c>
      <c r="D1223" s="11" t="s">
        <v>102</v>
      </c>
      <c r="E1223" s="11">
        <v>1900</v>
      </c>
      <c r="F1223" s="11" t="s">
        <v>218</v>
      </c>
      <c r="G1223" s="11" t="s">
        <v>109</v>
      </c>
      <c r="H1223" s="11">
        <v>1</v>
      </c>
      <c r="I1223" s="11">
        <v>0</v>
      </c>
      <c r="J1223" s="11">
        <v>1</v>
      </c>
      <c r="K1223" s="11">
        <v>6</v>
      </c>
      <c r="L1223" s="11">
        <f t="shared" si="21"/>
        <v>0.07500000000000001</v>
      </c>
    </row>
    <row r="1224" spans="1:12" ht="15">
      <c r="A1224" s="11">
        <v>1219</v>
      </c>
      <c r="B1224" s="11" t="s">
        <v>139</v>
      </c>
      <c r="C1224" s="11">
        <v>381</v>
      </c>
      <c r="D1224" s="11" t="s">
        <v>102</v>
      </c>
      <c r="E1224" s="11">
        <v>1901</v>
      </c>
      <c r="F1224" s="11" t="s">
        <v>218</v>
      </c>
      <c r="G1224" s="11" t="s">
        <v>109</v>
      </c>
      <c r="H1224" s="11">
        <v>1</v>
      </c>
      <c r="I1224" s="11">
        <v>0</v>
      </c>
      <c r="J1224" s="11">
        <v>1</v>
      </c>
      <c r="K1224" s="11">
        <v>6</v>
      </c>
      <c r="L1224" s="11">
        <f t="shared" si="21"/>
        <v>0.07500000000000001</v>
      </c>
    </row>
    <row r="1225" spans="1:12" ht="15">
      <c r="A1225" s="11">
        <v>1220</v>
      </c>
      <c r="B1225" s="11" t="s">
        <v>101</v>
      </c>
      <c r="C1225" s="11">
        <v>428</v>
      </c>
      <c r="D1225" s="11" t="s">
        <v>102</v>
      </c>
      <c r="E1225" s="11">
        <v>1902</v>
      </c>
      <c r="F1225" s="11" t="s">
        <v>218</v>
      </c>
      <c r="G1225" s="11" t="s">
        <v>109</v>
      </c>
      <c r="H1225" s="11">
        <v>1</v>
      </c>
      <c r="I1225" s="11">
        <v>0</v>
      </c>
      <c r="J1225" s="11">
        <v>1</v>
      </c>
      <c r="K1225" s="11">
        <v>3</v>
      </c>
      <c r="L1225" s="11">
        <f t="shared" si="21"/>
        <v>0.0625</v>
      </c>
    </row>
    <row r="1226" spans="1:12" ht="15">
      <c r="A1226" s="11">
        <v>1221</v>
      </c>
      <c r="B1226" s="11" t="s">
        <v>110</v>
      </c>
      <c r="C1226" s="11">
        <v>345</v>
      </c>
      <c r="D1226" s="11" t="s">
        <v>102</v>
      </c>
      <c r="E1226" s="11">
        <v>1903</v>
      </c>
      <c r="F1226" s="11" t="s">
        <v>218</v>
      </c>
      <c r="G1226" s="11" t="s">
        <v>109</v>
      </c>
      <c r="H1226" s="11">
        <v>1</v>
      </c>
      <c r="I1226" s="11">
        <v>0</v>
      </c>
      <c r="J1226" s="11">
        <v>1</v>
      </c>
      <c r="K1226" s="11">
        <v>3</v>
      </c>
      <c r="L1226" s="11">
        <f t="shared" si="21"/>
        <v>0.0625</v>
      </c>
    </row>
    <row r="1227" spans="1:12" ht="15">
      <c r="A1227" s="11">
        <v>1222</v>
      </c>
      <c r="B1227" s="11" t="s">
        <v>110</v>
      </c>
      <c r="C1227" s="11">
        <v>345</v>
      </c>
      <c r="D1227" s="11" t="s">
        <v>102</v>
      </c>
      <c r="E1227" s="11">
        <v>1904</v>
      </c>
      <c r="F1227" s="11" t="s">
        <v>218</v>
      </c>
      <c r="G1227" s="11" t="s">
        <v>109</v>
      </c>
      <c r="H1227" s="11">
        <v>1</v>
      </c>
      <c r="I1227" s="11">
        <v>0</v>
      </c>
      <c r="J1227" s="11">
        <v>1</v>
      </c>
      <c r="K1227" s="11">
        <v>3</v>
      </c>
      <c r="L1227" s="11">
        <f t="shared" si="21"/>
        <v>0.0625</v>
      </c>
    </row>
    <row r="1228" spans="1:12" ht="15">
      <c r="A1228" s="11">
        <v>1223</v>
      </c>
      <c r="B1228" s="11" t="s">
        <v>110</v>
      </c>
      <c r="C1228" s="11">
        <v>345</v>
      </c>
      <c r="D1228" s="11" t="s">
        <v>102</v>
      </c>
      <c r="E1228" s="11">
        <v>1905</v>
      </c>
      <c r="F1228" s="11" t="s">
        <v>218</v>
      </c>
      <c r="G1228" s="11" t="s">
        <v>109</v>
      </c>
      <c r="H1228" s="11">
        <v>1</v>
      </c>
      <c r="I1228" s="11">
        <v>0</v>
      </c>
      <c r="J1228" s="11">
        <v>1</v>
      </c>
      <c r="K1228" s="11">
        <v>3</v>
      </c>
      <c r="L1228" s="11">
        <f t="shared" si="21"/>
        <v>0.0625</v>
      </c>
    </row>
    <row r="1229" spans="1:12" ht="15">
      <c r="A1229" s="11">
        <v>1224</v>
      </c>
      <c r="B1229" s="11" t="s">
        <v>111</v>
      </c>
      <c r="C1229" s="11">
        <v>280</v>
      </c>
      <c r="D1229" s="11" t="s">
        <v>102</v>
      </c>
      <c r="E1229" s="11">
        <v>1906</v>
      </c>
      <c r="F1229" s="11" t="s">
        <v>218</v>
      </c>
      <c r="G1229" s="11" t="s">
        <v>109</v>
      </c>
      <c r="H1229" s="11">
        <v>1</v>
      </c>
      <c r="I1229" s="11">
        <v>0</v>
      </c>
      <c r="J1229" s="11">
        <v>1</v>
      </c>
      <c r="K1229" s="11">
        <v>3</v>
      </c>
      <c r="L1229" s="11">
        <f t="shared" si="21"/>
        <v>0.0625</v>
      </c>
    </row>
    <row r="1230" spans="1:12" ht="15">
      <c r="A1230" s="11">
        <v>1225</v>
      </c>
      <c r="B1230" s="11" t="s">
        <v>111</v>
      </c>
      <c r="C1230" s="11">
        <v>280</v>
      </c>
      <c r="D1230" s="11" t="s">
        <v>102</v>
      </c>
      <c r="E1230" s="11">
        <v>1907</v>
      </c>
      <c r="F1230" s="11" t="s">
        <v>218</v>
      </c>
      <c r="G1230" s="11" t="s">
        <v>109</v>
      </c>
      <c r="H1230" s="11">
        <v>1</v>
      </c>
      <c r="I1230" s="11">
        <v>0</v>
      </c>
      <c r="J1230" s="11">
        <v>1</v>
      </c>
      <c r="K1230" s="11">
        <v>3</v>
      </c>
      <c r="L1230" s="11">
        <f t="shared" si="21"/>
        <v>0.0625</v>
      </c>
    </row>
    <row r="1231" spans="1:12" ht="15">
      <c r="A1231" s="11">
        <v>1226</v>
      </c>
      <c r="B1231" s="11" t="s">
        <v>111</v>
      </c>
      <c r="C1231" s="11">
        <v>280</v>
      </c>
      <c r="D1231" s="11" t="s">
        <v>102</v>
      </c>
      <c r="E1231" s="11">
        <v>1908</v>
      </c>
      <c r="F1231" s="11" t="s">
        <v>218</v>
      </c>
      <c r="G1231" s="11" t="s">
        <v>109</v>
      </c>
      <c r="H1231" s="11">
        <v>1</v>
      </c>
      <c r="I1231" s="11">
        <v>0</v>
      </c>
      <c r="J1231" s="11">
        <v>1</v>
      </c>
      <c r="K1231" s="11">
        <v>3</v>
      </c>
      <c r="L1231" s="11">
        <f t="shared" si="21"/>
        <v>0.0625</v>
      </c>
    </row>
    <row r="1232" spans="1:12" ht="15">
      <c r="A1232" s="11">
        <v>1227</v>
      </c>
      <c r="B1232" s="11" t="s">
        <v>112</v>
      </c>
      <c r="C1232" s="11">
        <v>283</v>
      </c>
      <c r="D1232" s="11" t="s">
        <v>102</v>
      </c>
      <c r="E1232" s="11">
        <v>1909</v>
      </c>
      <c r="F1232" s="11" t="s">
        <v>218</v>
      </c>
      <c r="G1232" s="11" t="s">
        <v>109</v>
      </c>
      <c r="H1232" s="11">
        <v>1</v>
      </c>
      <c r="I1232" s="11">
        <v>0</v>
      </c>
      <c r="J1232" s="11">
        <v>1</v>
      </c>
      <c r="K1232" s="11">
        <v>3</v>
      </c>
      <c r="L1232" s="11">
        <f t="shared" si="21"/>
        <v>0.0625</v>
      </c>
    </row>
    <row r="1233" spans="1:12" ht="15">
      <c r="A1233" s="11">
        <v>1228</v>
      </c>
      <c r="B1233" s="11" t="s">
        <v>113</v>
      </c>
      <c r="C1233" s="11">
        <v>300</v>
      </c>
      <c r="D1233" s="11" t="s">
        <v>102</v>
      </c>
      <c r="E1233" s="11">
        <v>1910</v>
      </c>
      <c r="F1233" s="11" t="s">
        <v>218</v>
      </c>
      <c r="G1233" s="11" t="s">
        <v>109</v>
      </c>
      <c r="H1233" s="11">
        <v>1</v>
      </c>
      <c r="I1233" s="11">
        <v>0</v>
      </c>
      <c r="J1233" s="11">
        <v>1</v>
      </c>
      <c r="K1233" s="11">
        <v>3</v>
      </c>
      <c r="L1233" s="11">
        <f t="shared" si="21"/>
        <v>0.0625</v>
      </c>
    </row>
    <row r="1234" spans="1:12" ht="15">
      <c r="A1234" s="11">
        <v>1229</v>
      </c>
      <c r="B1234" s="11" t="s">
        <v>114</v>
      </c>
      <c r="C1234" s="11">
        <v>309</v>
      </c>
      <c r="D1234" s="11" t="s">
        <v>102</v>
      </c>
      <c r="E1234" s="11">
        <v>1911</v>
      </c>
      <c r="F1234" s="11" t="s">
        <v>218</v>
      </c>
      <c r="G1234" s="11" t="s">
        <v>109</v>
      </c>
      <c r="H1234" s="11">
        <v>1</v>
      </c>
      <c r="I1234" s="11">
        <v>0</v>
      </c>
      <c r="J1234" s="11">
        <v>1</v>
      </c>
      <c r="K1234" s="11">
        <v>3</v>
      </c>
      <c r="L1234" s="11">
        <f t="shared" si="21"/>
        <v>0.0625</v>
      </c>
    </row>
    <row r="1235" spans="1:12" ht="15">
      <c r="A1235" s="11">
        <v>1230</v>
      </c>
      <c r="B1235" s="11" t="s">
        <v>115</v>
      </c>
      <c r="C1235" s="11">
        <v>340</v>
      </c>
      <c r="D1235" s="11" t="s">
        <v>102</v>
      </c>
      <c r="E1235" s="11">
        <v>1913</v>
      </c>
      <c r="F1235" s="11" t="s">
        <v>218</v>
      </c>
      <c r="G1235" s="11" t="s">
        <v>109</v>
      </c>
      <c r="H1235" s="11">
        <v>1</v>
      </c>
      <c r="I1235" s="11">
        <v>0</v>
      </c>
      <c r="J1235" s="11">
        <v>1</v>
      </c>
      <c r="K1235" s="11">
        <v>3</v>
      </c>
      <c r="L1235" s="11">
        <f t="shared" si="21"/>
        <v>0.0625</v>
      </c>
    </row>
    <row r="1236" spans="1:12" ht="15">
      <c r="A1236" s="11">
        <v>1231</v>
      </c>
      <c r="B1236" s="11" t="s">
        <v>116</v>
      </c>
      <c r="C1236" s="11">
        <v>398</v>
      </c>
      <c r="D1236" s="11" t="s">
        <v>102</v>
      </c>
      <c r="E1236" s="11">
        <v>1852</v>
      </c>
      <c r="F1236" s="11" t="s">
        <v>219</v>
      </c>
      <c r="G1236" s="11" t="s">
        <v>109</v>
      </c>
      <c r="H1236" s="11">
        <v>1</v>
      </c>
      <c r="I1236" s="11">
        <v>0</v>
      </c>
      <c r="J1236" s="11">
        <v>1</v>
      </c>
      <c r="K1236" s="11">
        <v>4</v>
      </c>
      <c r="L1236" s="11">
        <f t="shared" si="21"/>
        <v>0.06666666666666667</v>
      </c>
    </row>
    <row r="1237" spans="1:12" ht="15">
      <c r="A1237" s="11">
        <v>1232</v>
      </c>
      <c r="B1237" s="11" t="s">
        <v>116</v>
      </c>
      <c r="C1237" s="11">
        <v>398</v>
      </c>
      <c r="D1237" s="11" t="s">
        <v>102</v>
      </c>
      <c r="E1237" s="11">
        <v>1853</v>
      </c>
      <c r="F1237" s="11" t="s">
        <v>219</v>
      </c>
      <c r="G1237" s="11" t="s">
        <v>109</v>
      </c>
      <c r="H1237" s="11">
        <v>1</v>
      </c>
      <c r="I1237" s="11">
        <v>0</v>
      </c>
      <c r="J1237" s="11">
        <v>1</v>
      </c>
      <c r="K1237" s="11">
        <v>9</v>
      </c>
      <c r="L1237" s="11">
        <f t="shared" si="21"/>
        <v>0.0875</v>
      </c>
    </row>
    <row r="1238" spans="1:12" ht="15">
      <c r="A1238" s="11">
        <v>1233</v>
      </c>
      <c r="B1238" s="11" t="s">
        <v>116</v>
      </c>
      <c r="C1238" s="11">
        <v>398</v>
      </c>
      <c r="D1238" s="11" t="s">
        <v>102</v>
      </c>
      <c r="E1238" s="11">
        <v>1854</v>
      </c>
      <c r="F1238" s="11" t="s">
        <v>219</v>
      </c>
      <c r="G1238" s="11" t="s">
        <v>109</v>
      </c>
      <c r="H1238" s="11">
        <v>1</v>
      </c>
      <c r="I1238" s="11">
        <v>0</v>
      </c>
      <c r="J1238" s="11">
        <v>2</v>
      </c>
      <c r="K1238" s="11">
        <v>0</v>
      </c>
      <c r="L1238" s="11">
        <f t="shared" si="21"/>
        <v>0.1</v>
      </c>
    </row>
    <row r="1239" spans="1:12" ht="15">
      <c r="A1239" s="11">
        <v>1234</v>
      </c>
      <c r="B1239" s="11" t="s">
        <v>126</v>
      </c>
      <c r="C1239" s="11">
        <v>369</v>
      </c>
      <c r="D1239" s="11" t="s">
        <v>102</v>
      </c>
      <c r="E1239" s="11">
        <v>1855</v>
      </c>
      <c r="F1239" s="11" t="s">
        <v>219</v>
      </c>
      <c r="G1239" s="11" t="s">
        <v>109</v>
      </c>
      <c r="H1239" s="11">
        <v>1</v>
      </c>
      <c r="I1239" s="11">
        <v>0</v>
      </c>
      <c r="J1239" s="11">
        <v>2</v>
      </c>
      <c r="K1239" s="11">
        <v>0</v>
      </c>
      <c r="L1239" s="11">
        <f t="shared" si="21"/>
        <v>0.1</v>
      </c>
    </row>
    <row r="1240" spans="1:12" ht="15">
      <c r="A1240" s="11">
        <v>1235</v>
      </c>
      <c r="B1240" s="11" t="s">
        <v>126</v>
      </c>
      <c r="C1240" s="11">
        <v>369</v>
      </c>
      <c r="D1240" s="11" t="s">
        <v>102</v>
      </c>
      <c r="E1240" s="11">
        <v>1856</v>
      </c>
      <c r="F1240" s="11" t="s">
        <v>219</v>
      </c>
      <c r="G1240" s="11" t="s">
        <v>109</v>
      </c>
      <c r="H1240" s="11">
        <v>1</v>
      </c>
      <c r="I1240" s="11">
        <v>0</v>
      </c>
      <c r="J1240" s="11">
        <v>1</v>
      </c>
      <c r="K1240" s="11">
        <v>10</v>
      </c>
      <c r="L1240" s="11">
        <f t="shared" si="21"/>
        <v>0.09166666666666667</v>
      </c>
    </row>
    <row r="1241" spans="1:12" ht="15">
      <c r="A1241" s="11">
        <v>1236</v>
      </c>
      <c r="B1241" s="11" t="s">
        <v>126</v>
      </c>
      <c r="C1241" s="11">
        <v>369</v>
      </c>
      <c r="D1241" s="11" t="s">
        <v>102</v>
      </c>
      <c r="E1241" s="11">
        <v>1857</v>
      </c>
      <c r="F1241" s="11" t="s">
        <v>219</v>
      </c>
      <c r="G1241" s="11" t="s">
        <v>109</v>
      </c>
      <c r="H1241" s="11">
        <v>1</v>
      </c>
      <c r="I1241" s="11">
        <v>0</v>
      </c>
      <c r="J1241" s="11">
        <v>1</v>
      </c>
      <c r="K1241" s="11">
        <v>9</v>
      </c>
      <c r="L1241" s="11">
        <f t="shared" si="21"/>
        <v>0.0875</v>
      </c>
    </row>
    <row r="1242" spans="1:12" ht="15">
      <c r="A1242" s="11">
        <v>1237</v>
      </c>
      <c r="B1242" s="11" t="s">
        <v>127</v>
      </c>
      <c r="C1242" s="11">
        <v>397</v>
      </c>
      <c r="D1242" s="11" t="s">
        <v>102</v>
      </c>
      <c r="E1242" s="11">
        <v>1859</v>
      </c>
      <c r="F1242" s="11" t="s">
        <v>219</v>
      </c>
      <c r="G1242" s="11" t="s">
        <v>109</v>
      </c>
      <c r="H1242" s="11">
        <v>1</v>
      </c>
      <c r="I1242" s="11">
        <v>0</v>
      </c>
      <c r="J1242" s="11">
        <v>1</v>
      </c>
      <c r="K1242" s="11">
        <v>9</v>
      </c>
      <c r="L1242" s="11">
        <f t="shared" si="21"/>
        <v>0.0875</v>
      </c>
    </row>
    <row r="1243" spans="1:12" ht="15">
      <c r="A1243" s="11">
        <v>1238</v>
      </c>
      <c r="B1243" s="11" t="s">
        <v>127</v>
      </c>
      <c r="C1243" s="11">
        <v>397</v>
      </c>
      <c r="D1243" s="11" t="s">
        <v>102</v>
      </c>
      <c r="E1243" s="11">
        <v>1860</v>
      </c>
      <c r="F1243" s="11" t="s">
        <v>219</v>
      </c>
      <c r="G1243" s="11" t="s">
        <v>109</v>
      </c>
      <c r="H1243" s="11">
        <v>1</v>
      </c>
      <c r="I1243" s="11">
        <v>0</v>
      </c>
      <c r="J1243" s="11">
        <v>3</v>
      </c>
      <c r="K1243" s="11">
        <v>0</v>
      </c>
      <c r="L1243" s="11">
        <f t="shared" si="21"/>
        <v>0.15</v>
      </c>
    </row>
    <row r="1244" spans="1:12" ht="15">
      <c r="A1244" s="11">
        <v>1239</v>
      </c>
      <c r="B1244" s="11" t="s">
        <v>118</v>
      </c>
      <c r="C1244" s="11">
        <v>469</v>
      </c>
      <c r="D1244" s="11" t="s">
        <v>102</v>
      </c>
      <c r="E1244" s="11">
        <v>1861</v>
      </c>
      <c r="F1244" s="11" t="s">
        <v>219</v>
      </c>
      <c r="G1244" s="11" t="s">
        <v>109</v>
      </c>
      <c r="H1244" s="11">
        <v>1</v>
      </c>
      <c r="I1244" s="11">
        <v>0</v>
      </c>
      <c r="J1244" s="11">
        <v>2</v>
      </c>
      <c r="K1244" s="11">
        <v>0</v>
      </c>
      <c r="L1244" s="11">
        <f t="shared" si="21"/>
        <v>0.1</v>
      </c>
    </row>
    <row r="1245" spans="1:12" ht="15">
      <c r="A1245" s="11">
        <v>1240</v>
      </c>
      <c r="B1245" s="11" t="s">
        <v>118</v>
      </c>
      <c r="C1245" s="11">
        <v>470</v>
      </c>
      <c r="D1245" s="11" t="s">
        <v>102</v>
      </c>
      <c r="E1245" s="11">
        <v>1861</v>
      </c>
      <c r="F1245" s="11" t="s">
        <v>219</v>
      </c>
      <c r="G1245" s="11" t="s">
        <v>109</v>
      </c>
      <c r="H1245" s="11">
        <v>1</v>
      </c>
      <c r="I1245" s="11">
        <v>0</v>
      </c>
      <c r="J1245" s="11">
        <v>3</v>
      </c>
      <c r="K1245" s="11">
        <v>6</v>
      </c>
      <c r="L1245" s="11">
        <f t="shared" si="21"/>
        <v>0.175</v>
      </c>
    </row>
    <row r="1246" spans="1:12" ht="15">
      <c r="A1246" s="11">
        <v>1241</v>
      </c>
      <c r="B1246" s="11" t="s">
        <v>118</v>
      </c>
      <c r="C1246" s="11">
        <v>470</v>
      </c>
      <c r="D1246" s="11" t="s">
        <v>102</v>
      </c>
      <c r="E1246" s="11">
        <v>1862</v>
      </c>
      <c r="F1246" s="11" t="s">
        <v>219</v>
      </c>
      <c r="G1246" s="11" t="s">
        <v>109</v>
      </c>
      <c r="H1246" s="11">
        <v>1</v>
      </c>
      <c r="I1246" s="11">
        <v>0</v>
      </c>
      <c r="J1246" s="11">
        <v>5</v>
      </c>
      <c r="K1246" s="11">
        <v>0</v>
      </c>
      <c r="L1246" s="11">
        <f t="shared" si="21"/>
        <v>0.25</v>
      </c>
    </row>
    <row r="1247" spans="1:12" ht="15">
      <c r="A1247" s="11">
        <v>1242</v>
      </c>
      <c r="B1247" s="11" t="s">
        <v>118</v>
      </c>
      <c r="C1247" s="11">
        <v>470</v>
      </c>
      <c r="D1247" s="11" t="s">
        <v>102</v>
      </c>
      <c r="E1247" s="11">
        <v>1863</v>
      </c>
      <c r="F1247" s="11" t="s">
        <v>219</v>
      </c>
      <c r="G1247" s="11" t="s">
        <v>109</v>
      </c>
      <c r="H1247" s="11">
        <v>1</v>
      </c>
      <c r="I1247" s="11">
        <v>0</v>
      </c>
      <c r="J1247" s="11">
        <v>3</v>
      </c>
      <c r="K1247" s="11">
        <v>3</v>
      </c>
      <c r="L1247" s="11">
        <f t="shared" si="21"/>
        <v>0.1625</v>
      </c>
    </row>
    <row r="1248" spans="1:12" ht="15">
      <c r="A1248" s="11">
        <v>1243</v>
      </c>
      <c r="B1248" s="11" t="s">
        <v>121</v>
      </c>
      <c r="C1248" s="11">
        <v>556</v>
      </c>
      <c r="D1248" s="11" t="s">
        <v>102</v>
      </c>
      <c r="E1248" s="11">
        <v>1864</v>
      </c>
      <c r="F1248" s="11" t="s">
        <v>219</v>
      </c>
      <c r="G1248" s="11" t="s">
        <v>109</v>
      </c>
      <c r="H1248" s="11">
        <v>1</v>
      </c>
      <c r="I1248" s="11">
        <v>0</v>
      </c>
      <c r="J1248" s="11">
        <v>3</v>
      </c>
      <c r="K1248" s="11">
        <v>3</v>
      </c>
      <c r="L1248" s="11">
        <f t="shared" si="21"/>
        <v>0.1625</v>
      </c>
    </row>
    <row r="1249" spans="1:12" ht="15">
      <c r="A1249" s="11">
        <v>1244</v>
      </c>
      <c r="B1249" s="11" t="s">
        <v>121</v>
      </c>
      <c r="C1249" s="11">
        <v>556</v>
      </c>
      <c r="D1249" s="11" t="s">
        <v>102</v>
      </c>
      <c r="E1249" s="11">
        <v>1865</v>
      </c>
      <c r="F1249" s="11" t="s">
        <v>219</v>
      </c>
      <c r="G1249" s="11" t="s">
        <v>109</v>
      </c>
      <c r="H1249" s="11">
        <v>1</v>
      </c>
      <c r="I1249" s="11">
        <v>0</v>
      </c>
      <c r="J1249" s="11">
        <v>3</v>
      </c>
      <c r="K1249" s="11">
        <v>3</v>
      </c>
      <c r="L1249" s="11">
        <f t="shared" si="21"/>
        <v>0.1625</v>
      </c>
    </row>
    <row r="1250" spans="1:12" ht="15">
      <c r="A1250" s="11">
        <v>1245</v>
      </c>
      <c r="B1250" s="11" t="s">
        <v>122</v>
      </c>
      <c r="C1250" s="11">
        <v>275</v>
      </c>
      <c r="D1250" s="11" t="s">
        <v>102</v>
      </c>
      <c r="E1250" s="11">
        <v>1866</v>
      </c>
      <c r="F1250" s="11" t="s">
        <v>219</v>
      </c>
      <c r="G1250" s="11" t="s">
        <v>109</v>
      </c>
      <c r="H1250" s="11">
        <v>1</v>
      </c>
      <c r="I1250" s="11">
        <v>0</v>
      </c>
      <c r="J1250" s="11">
        <v>2</v>
      </c>
      <c r="K1250" s="11">
        <v>7.75</v>
      </c>
      <c r="L1250" s="11">
        <f t="shared" si="21"/>
        <v>0.13229166666666667</v>
      </c>
    </row>
    <row r="1251" spans="1:12" ht="15">
      <c r="A1251" s="11">
        <v>1246</v>
      </c>
      <c r="B1251" s="11" t="s">
        <v>122</v>
      </c>
      <c r="C1251" s="11">
        <v>275</v>
      </c>
      <c r="D1251" s="11" t="s">
        <v>102</v>
      </c>
      <c r="E1251" s="11">
        <v>1867</v>
      </c>
      <c r="F1251" s="11" t="s">
        <v>219</v>
      </c>
      <c r="G1251" s="11" t="s">
        <v>109</v>
      </c>
      <c r="H1251" s="11">
        <v>1</v>
      </c>
      <c r="I1251" s="11">
        <v>0</v>
      </c>
      <c r="J1251" s="11">
        <v>1</v>
      </c>
      <c r="K1251" s="11">
        <v>10</v>
      </c>
      <c r="L1251" s="11">
        <f t="shared" si="21"/>
        <v>0.09166666666666667</v>
      </c>
    </row>
    <row r="1252" spans="1:12" ht="15">
      <c r="A1252" s="11">
        <v>1247</v>
      </c>
      <c r="B1252" s="11" t="s">
        <v>128</v>
      </c>
      <c r="C1252" s="11">
        <v>340</v>
      </c>
      <c r="D1252" s="11" t="s">
        <v>102</v>
      </c>
      <c r="E1252" s="11">
        <v>1868</v>
      </c>
      <c r="F1252" s="11" t="s">
        <v>219</v>
      </c>
      <c r="G1252" s="11" t="s">
        <v>109</v>
      </c>
      <c r="H1252" s="11">
        <v>1</v>
      </c>
      <c r="I1252" s="11">
        <v>0</v>
      </c>
      <c r="J1252" s="11">
        <v>1</v>
      </c>
      <c r="K1252" s="11">
        <v>5</v>
      </c>
      <c r="L1252" s="11">
        <f t="shared" si="21"/>
        <v>0.07083333333333333</v>
      </c>
    </row>
    <row r="1253" spans="1:12" ht="15">
      <c r="A1253" s="11">
        <v>1248</v>
      </c>
      <c r="B1253" s="11" t="s">
        <v>128</v>
      </c>
      <c r="C1253" s="11">
        <v>340</v>
      </c>
      <c r="D1253" s="11" t="s">
        <v>102</v>
      </c>
      <c r="E1253" s="11">
        <v>1869</v>
      </c>
      <c r="F1253" s="11" t="s">
        <v>219</v>
      </c>
      <c r="G1253" s="11" t="s">
        <v>109</v>
      </c>
      <c r="H1253" s="11">
        <v>1</v>
      </c>
      <c r="I1253" s="11">
        <v>0</v>
      </c>
      <c r="J1253" s="11">
        <v>1</v>
      </c>
      <c r="K1253" s="11">
        <v>7</v>
      </c>
      <c r="L1253" s="11">
        <f t="shared" si="21"/>
        <v>0.07916666666666666</v>
      </c>
    </row>
    <row r="1254" spans="1:12" ht="15">
      <c r="A1254" s="11">
        <v>1249</v>
      </c>
      <c r="B1254" s="11" t="s">
        <v>128</v>
      </c>
      <c r="C1254" s="11">
        <v>340</v>
      </c>
      <c r="D1254" s="11" t="s">
        <v>102</v>
      </c>
      <c r="E1254" s="11">
        <v>1870</v>
      </c>
      <c r="F1254" s="11" t="s">
        <v>219</v>
      </c>
      <c r="G1254" s="11" t="s">
        <v>109</v>
      </c>
      <c r="H1254" s="11">
        <v>1</v>
      </c>
      <c r="I1254" s="11">
        <v>0</v>
      </c>
      <c r="J1254" s="11">
        <v>1</v>
      </c>
      <c r="K1254" s="11">
        <v>3.25</v>
      </c>
      <c r="L1254" s="11">
        <f t="shared" si="21"/>
        <v>0.06354166666666666</v>
      </c>
    </row>
    <row r="1255" spans="1:12" ht="15">
      <c r="A1255" s="11">
        <v>1250</v>
      </c>
      <c r="B1255" s="11" t="s">
        <v>129</v>
      </c>
      <c r="C1255" s="11">
        <v>285</v>
      </c>
      <c r="D1255" s="11" t="s">
        <v>102</v>
      </c>
      <c r="E1255" s="11">
        <v>1871</v>
      </c>
      <c r="F1255" s="11" t="s">
        <v>219</v>
      </c>
      <c r="G1255" s="11" t="s">
        <v>109</v>
      </c>
      <c r="H1255" s="11">
        <v>1</v>
      </c>
      <c r="I1255" s="11">
        <v>0</v>
      </c>
      <c r="J1255" s="11">
        <v>1</v>
      </c>
      <c r="K1255" s="11">
        <v>7.5</v>
      </c>
      <c r="L1255" s="11">
        <f t="shared" si="21"/>
        <v>0.08125</v>
      </c>
    </row>
    <row r="1256" spans="1:12" ht="15">
      <c r="A1256" s="11">
        <v>1251</v>
      </c>
      <c r="B1256" s="11" t="s">
        <v>129</v>
      </c>
      <c r="C1256" s="11">
        <v>285</v>
      </c>
      <c r="D1256" s="11" t="s">
        <v>102</v>
      </c>
      <c r="E1256" s="11">
        <v>1872</v>
      </c>
      <c r="F1256" s="11" t="s">
        <v>219</v>
      </c>
      <c r="G1256" s="11" t="s">
        <v>109</v>
      </c>
      <c r="H1256" s="11">
        <v>1</v>
      </c>
      <c r="I1256" s="11">
        <v>0</v>
      </c>
      <c r="J1256" s="11">
        <v>1</v>
      </c>
      <c r="K1256" s="11">
        <v>7.5</v>
      </c>
      <c r="L1256" s="11">
        <f t="shared" si="21"/>
        <v>0.08125</v>
      </c>
    </row>
    <row r="1257" spans="1:12" ht="15">
      <c r="A1257" s="11">
        <v>1252</v>
      </c>
      <c r="B1257" s="11" t="s">
        <v>129</v>
      </c>
      <c r="C1257" s="11">
        <v>285</v>
      </c>
      <c r="D1257" s="11" t="s">
        <v>102</v>
      </c>
      <c r="E1257" s="11">
        <v>1873</v>
      </c>
      <c r="F1257" s="11" t="s">
        <v>219</v>
      </c>
      <c r="G1257" s="11" t="s">
        <v>109</v>
      </c>
      <c r="H1257" s="11">
        <v>1</v>
      </c>
      <c r="I1257" s="11">
        <v>0</v>
      </c>
      <c r="J1257" s="11">
        <v>1</v>
      </c>
      <c r="K1257" s="11">
        <v>8.5</v>
      </c>
      <c r="L1257" s="11">
        <f t="shared" si="21"/>
        <v>0.08541666666666667</v>
      </c>
    </row>
    <row r="1258" spans="1:12" ht="15">
      <c r="A1258" s="11">
        <v>1253</v>
      </c>
      <c r="B1258" s="11" t="s">
        <v>129</v>
      </c>
      <c r="C1258" s="11">
        <v>285</v>
      </c>
      <c r="D1258" s="11" t="s">
        <v>102</v>
      </c>
      <c r="E1258" s="11">
        <v>1874</v>
      </c>
      <c r="F1258" s="11" t="s">
        <v>219</v>
      </c>
      <c r="G1258" s="11" t="s">
        <v>109</v>
      </c>
      <c r="H1258" s="11">
        <v>1</v>
      </c>
      <c r="I1258" s="11">
        <v>0</v>
      </c>
      <c r="J1258" s="11">
        <v>2</v>
      </c>
      <c r="K1258" s="11">
        <v>2.25</v>
      </c>
      <c r="L1258" s="11">
        <f t="shared" si="21"/>
        <v>0.109375</v>
      </c>
    </row>
    <row r="1259" spans="1:12" ht="15">
      <c r="A1259" s="11">
        <v>1254</v>
      </c>
      <c r="B1259" s="11" t="s">
        <v>129</v>
      </c>
      <c r="C1259" s="11">
        <v>285</v>
      </c>
      <c r="D1259" s="11" t="s">
        <v>102</v>
      </c>
      <c r="E1259" s="11">
        <v>1875</v>
      </c>
      <c r="F1259" s="11" t="s">
        <v>219</v>
      </c>
      <c r="G1259" s="11" t="s">
        <v>109</v>
      </c>
      <c r="H1259" s="11">
        <v>1</v>
      </c>
      <c r="I1259" s="11">
        <v>0</v>
      </c>
      <c r="J1259" s="11">
        <v>2</v>
      </c>
      <c r="K1259" s="15">
        <v>0.5</v>
      </c>
      <c r="L1259" s="11">
        <f t="shared" si="21"/>
        <v>0.10208333333333335</v>
      </c>
    </row>
    <row r="1260" spans="1:12" ht="15">
      <c r="A1260" s="11">
        <v>1255</v>
      </c>
      <c r="B1260" s="11" t="s">
        <v>130</v>
      </c>
      <c r="C1260" s="11">
        <v>272</v>
      </c>
      <c r="D1260" s="11" t="s">
        <v>102</v>
      </c>
      <c r="E1260" s="11">
        <v>1876</v>
      </c>
      <c r="F1260" s="11" t="s">
        <v>219</v>
      </c>
      <c r="G1260" s="11" t="s">
        <v>109</v>
      </c>
      <c r="H1260" s="11">
        <v>1</v>
      </c>
      <c r="I1260" s="11">
        <v>0</v>
      </c>
      <c r="J1260" s="11">
        <v>2</v>
      </c>
      <c r="K1260" s="15">
        <v>1.9090909090909092</v>
      </c>
      <c r="L1260" s="11">
        <f t="shared" si="21"/>
        <v>0.10795454545454546</v>
      </c>
    </row>
    <row r="1261" spans="1:12" ht="15">
      <c r="A1261" s="11">
        <v>1256</v>
      </c>
      <c r="B1261" s="11" t="s">
        <v>130</v>
      </c>
      <c r="C1261" s="11">
        <v>272</v>
      </c>
      <c r="D1261" s="11" t="s">
        <v>102</v>
      </c>
      <c r="E1261" s="11">
        <v>1877</v>
      </c>
      <c r="F1261" s="11" t="s">
        <v>219</v>
      </c>
      <c r="G1261" s="11" t="s">
        <v>109</v>
      </c>
      <c r="H1261" s="11">
        <v>1</v>
      </c>
      <c r="I1261" s="11">
        <v>0</v>
      </c>
      <c r="J1261" s="11">
        <v>1</v>
      </c>
      <c r="K1261" s="15">
        <v>6.066666666666666</v>
      </c>
      <c r="L1261" s="11">
        <f t="shared" si="21"/>
        <v>0.07527777777777778</v>
      </c>
    </row>
    <row r="1262" spans="1:12" ht="15">
      <c r="A1262" s="11">
        <v>1257</v>
      </c>
      <c r="B1262" s="11" t="s">
        <v>130</v>
      </c>
      <c r="C1262" s="11">
        <v>272</v>
      </c>
      <c r="D1262" s="11" t="s">
        <v>102</v>
      </c>
      <c r="E1262" s="11">
        <v>1878</v>
      </c>
      <c r="F1262" s="11" t="s">
        <v>219</v>
      </c>
      <c r="G1262" s="11" t="s">
        <v>109</v>
      </c>
      <c r="H1262" s="11">
        <v>1</v>
      </c>
      <c r="I1262" s="11">
        <v>0</v>
      </c>
      <c r="J1262" s="11">
        <v>2</v>
      </c>
      <c r="K1262" s="15">
        <v>2.1</v>
      </c>
      <c r="L1262" s="11">
        <f t="shared" si="21"/>
        <v>0.10875000000000001</v>
      </c>
    </row>
    <row r="1263" spans="1:12" ht="15">
      <c r="A1263" s="11">
        <v>1258</v>
      </c>
      <c r="B1263" s="11" t="s">
        <v>131</v>
      </c>
      <c r="C1263" s="11">
        <v>325</v>
      </c>
      <c r="D1263" s="11" t="s">
        <v>102</v>
      </c>
      <c r="E1263" s="11">
        <v>1879</v>
      </c>
      <c r="F1263" s="11" t="s">
        <v>219</v>
      </c>
      <c r="G1263" s="11" t="s">
        <v>109</v>
      </c>
      <c r="H1263" s="11">
        <v>1</v>
      </c>
      <c r="I1263" s="11">
        <v>0</v>
      </c>
      <c r="J1263" s="11">
        <v>1</v>
      </c>
      <c r="K1263" s="15">
        <v>11.583333333333334</v>
      </c>
      <c r="L1263" s="11">
        <f t="shared" si="21"/>
        <v>0.0982638888888889</v>
      </c>
    </row>
    <row r="1264" spans="1:12" ht="15">
      <c r="A1264" s="11">
        <v>1259</v>
      </c>
      <c r="B1264" s="11" t="s">
        <v>131</v>
      </c>
      <c r="C1264" s="11">
        <v>325</v>
      </c>
      <c r="D1264" s="11" t="s">
        <v>102</v>
      </c>
      <c r="E1264" s="11">
        <v>1880</v>
      </c>
      <c r="F1264" s="11" t="s">
        <v>219</v>
      </c>
      <c r="G1264" s="11" t="s">
        <v>109</v>
      </c>
      <c r="H1264" s="11">
        <v>1</v>
      </c>
      <c r="I1264" s="11">
        <v>0</v>
      </c>
      <c r="J1264" s="11">
        <v>2</v>
      </c>
      <c r="K1264" s="15">
        <v>6.5</v>
      </c>
      <c r="L1264" s="11">
        <f t="shared" si="21"/>
        <v>0.12708333333333333</v>
      </c>
    </row>
    <row r="1265" spans="1:12" ht="15">
      <c r="A1265" s="11">
        <v>1260</v>
      </c>
      <c r="B1265" s="11" t="s">
        <v>131</v>
      </c>
      <c r="C1265" s="11">
        <v>325</v>
      </c>
      <c r="D1265" s="11" t="s">
        <v>102</v>
      </c>
      <c r="E1265" s="11">
        <v>1881</v>
      </c>
      <c r="F1265" s="11" t="s">
        <v>219</v>
      </c>
      <c r="G1265" s="11" t="s">
        <v>109</v>
      </c>
      <c r="H1265" s="11">
        <v>1</v>
      </c>
      <c r="I1265" s="11">
        <v>0</v>
      </c>
      <c r="J1265" s="11">
        <v>2</v>
      </c>
      <c r="K1265" s="15">
        <v>8.5</v>
      </c>
      <c r="L1265" s="11">
        <f t="shared" si="21"/>
        <v>0.13541666666666669</v>
      </c>
    </row>
    <row r="1266" spans="1:12" ht="15">
      <c r="A1266" s="11">
        <v>1261</v>
      </c>
      <c r="B1266" s="11" t="s">
        <v>132</v>
      </c>
      <c r="C1266" s="11">
        <v>304</v>
      </c>
      <c r="D1266" s="11" t="s">
        <v>102</v>
      </c>
      <c r="E1266" s="11">
        <v>1882</v>
      </c>
      <c r="F1266" s="11" t="s">
        <v>219</v>
      </c>
      <c r="G1266" s="11" t="s">
        <v>109</v>
      </c>
      <c r="H1266" s="11">
        <v>1</v>
      </c>
      <c r="I1266" s="11">
        <v>0</v>
      </c>
      <c r="J1266" s="11">
        <v>2</v>
      </c>
      <c r="K1266" s="15">
        <v>2.75</v>
      </c>
      <c r="L1266" s="11">
        <f t="shared" si="21"/>
        <v>0.11145833333333334</v>
      </c>
    </row>
    <row r="1267" spans="1:12" ht="15">
      <c r="A1267" s="11">
        <v>1262</v>
      </c>
      <c r="B1267" s="11" t="s">
        <v>132</v>
      </c>
      <c r="C1267" s="11">
        <v>304</v>
      </c>
      <c r="D1267" s="11" t="s">
        <v>102</v>
      </c>
      <c r="E1267" s="11">
        <v>1883</v>
      </c>
      <c r="F1267" s="11" t="s">
        <v>219</v>
      </c>
      <c r="G1267" s="11" t="s">
        <v>109</v>
      </c>
      <c r="H1267" s="11">
        <v>1</v>
      </c>
      <c r="I1267" s="11">
        <v>0</v>
      </c>
      <c r="J1267" s="11">
        <v>1</v>
      </c>
      <c r="K1267" s="15">
        <v>9</v>
      </c>
      <c r="L1267" s="11">
        <f t="shared" si="21"/>
        <v>0.0875</v>
      </c>
    </row>
    <row r="1268" spans="1:12" ht="15">
      <c r="A1268" s="11">
        <v>1263</v>
      </c>
      <c r="B1268" s="11" t="s">
        <v>132</v>
      </c>
      <c r="C1268" s="11">
        <v>304</v>
      </c>
      <c r="D1268" s="11" t="s">
        <v>102</v>
      </c>
      <c r="E1268" s="11">
        <v>1884</v>
      </c>
      <c r="F1268" s="11" t="s">
        <v>219</v>
      </c>
      <c r="G1268" s="11" t="s">
        <v>109</v>
      </c>
      <c r="H1268" s="11">
        <v>1</v>
      </c>
      <c r="I1268" s="11">
        <v>0</v>
      </c>
      <c r="J1268" s="11">
        <v>1</v>
      </c>
      <c r="K1268" s="15">
        <v>6</v>
      </c>
      <c r="L1268" s="11">
        <f t="shared" si="21"/>
        <v>0.07500000000000001</v>
      </c>
    </row>
    <row r="1269" spans="1:12" ht="15">
      <c r="A1269" s="11">
        <v>1264</v>
      </c>
      <c r="B1269" s="11" t="s">
        <v>133</v>
      </c>
      <c r="C1269" s="11">
        <v>318</v>
      </c>
      <c r="D1269" s="11" t="s">
        <v>102</v>
      </c>
      <c r="E1269" s="11">
        <v>1885</v>
      </c>
      <c r="F1269" s="11" t="s">
        <v>219</v>
      </c>
      <c r="G1269" s="11" t="s">
        <v>109</v>
      </c>
      <c r="H1269" s="11">
        <v>1</v>
      </c>
      <c r="I1269" s="11">
        <v>0</v>
      </c>
      <c r="J1269" s="11">
        <v>1</v>
      </c>
      <c r="K1269" s="11">
        <v>6</v>
      </c>
      <c r="L1269" s="11">
        <f t="shared" si="21"/>
        <v>0.07500000000000001</v>
      </c>
    </row>
    <row r="1270" spans="1:12" ht="15">
      <c r="A1270" s="11">
        <v>1265</v>
      </c>
      <c r="B1270" s="11" t="s">
        <v>133</v>
      </c>
      <c r="C1270" s="11">
        <v>318</v>
      </c>
      <c r="D1270" s="11" t="s">
        <v>102</v>
      </c>
      <c r="E1270" s="11">
        <v>1886</v>
      </c>
      <c r="F1270" s="11" t="s">
        <v>219</v>
      </c>
      <c r="G1270" s="11" t="s">
        <v>109</v>
      </c>
      <c r="H1270" s="11">
        <v>1</v>
      </c>
      <c r="I1270" s="11">
        <v>0</v>
      </c>
      <c r="J1270" s="11">
        <v>1</v>
      </c>
      <c r="K1270" s="11">
        <v>5</v>
      </c>
      <c r="L1270" s="11">
        <f t="shared" si="21"/>
        <v>0.07083333333333333</v>
      </c>
    </row>
    <row r="1271" spans="1:12" ht="15">
      <c r="A1271" s="11">
        <v>1266</v>
      </c>
      <c r="B1271" s="11" t="s">
        <v>133</v>
      </c>
      <c r="C1271" s="11">
        <v>318</v>
      </c>
      <c r="D1271" s="11" t="s">
        <v>102</v>
      </c>
      <c r="E1271" s="11">
        <v>1887</v>
      </c>
      <c r="F1271" s="11" t="s">
        <v>219</v>
      </c>
      <c r="G1271" s="11" t="s">
        <v>109</v>
      </c>
      <c r="H1271" s="11">
        <v>1</v>
      </c>
      <c r="I1271" s="11">
        <v>0</v>
      </c>
      <c r="J1271" s="11">
        <v>1</v>
      </c>
      <c r="K1271" s="11">
        <v>6</v>
      </c>
      <c r="L1271" s="11">
        <f t="shared" si="21"/>
        <v>0.07500000000000001</v>
      </c>
    </row>
    <row r="1272" spans="1:12" ht="15">
      <c r="A1272" s="11">
        <v>1267</v>
      </c>
      <c r="B1272" s="11" t="s">
        <v>134</v>
      </c>
      <c r="C1272" s="11">
        <v>325</v>
      </c>
      <c r="D1272" s="11" t="s">
        <v>102</v>
      </c>
      <c r="E1272" s="11">
        <v>1888</v>
      </c>
      <c r="F1272" s="11" t="s">
        <v>219</v>
      </c>
      <c r="G1272" s="11" t="s">
        <v>109</v>
      </c>
      <c r="H1272" s="11">
        <v>1</v>
      </c>
      <c r="I1272" s="11">
        <v>0</v>
      </c>
      <c r="J1272" s="11">
        <v>1</v>
      </c>
      <c r="K1272" s="11">
        <v>4</v>
      </c>
      <c r="L1272" s="11">
        <f t="shared" si="21"/>
        <v>0.06666666666666667</v>
      </c>
    </row>
    <row r="1273" spans="1:12" ht="15">
      <c r="A1273" s="11">
        <v>1268</v>
      </c>
      <c r="B1273" s="11" t="s">
        <v>134</v>
      </c>
      <c r="C1273" s="11">
        <v>325</v>
      </c>
      <c r="D1273" s="11" t="s">
        <v>102</v>
      </c>
      <c r="E1273" s="11">
        <v>1889</v>
      </c>
      <c r="F1273" s="11" t="s">
        <v>219</v>
      </c>
      <c r="G1273" s="11" t="s">
        <v>109</v>
      </c>
      <c r="H1273" s="11">
        <v>1</v>
      </c>
      <c r="I1273" s="11">
        <v>0</v>
      </c>
      <c r="J1273" s="11">
        <v>1</v>
      </c>
      <c r="K1273" s="11">
        <v>9</v>
      </c>
      <c r="L1273" s="11">
        <f t="shared" si="21"/>
        <v>0.0875</v>
      </c>
    </row>
    <row r="1274" spans="1:12" ht="15">
      <c r="A1274" s="11">
        <v>1269</v>
      </c>
      <c r="B1274" s="11" t="s">
        <v>134</v>
      </c>
      <c r="C1274" s="11">
        <v>325</v>
      </c>
      <c r="D1274" s="11" t="s">
        <v>102</v>
      </c>
      <c r="E1274" s="11">
        <v>1890</v>
      </c>
      <c r="F1274" s="11" t="s">
        <v>219</v>
      </c>
      <c r="G1274" s="11" t="s">
        <v>109</v>
      </c>
      <c r="H1274" s="11">
        <v>1</v>
      </c>
      <c r="I1274" s="11">
        <v>0</v>
      </c>
      <c r="J1274" s="11">
        <v>1</v>
      </c>
      <c r="K1274" s="11">
        <v>11</v>
      </c>
      <c r="L1274" s="11">
        <f t="shared" si="21"/>
        <v>0.09583333333333333</v>
      </c>
    </row>
    <row r="1275" spans="1:12" ht="15">
      <c r="A1275" s="11">
        <v>1270</v>
      </c>
      <c r="B1275" s="11" t="s">
        <v>135</v>
      </c>
      <c r="C1275" s="11">
        <v>354</v>
      </c>
      <c r="D1275" s="11" t="s">
        <v>102</v>
      </c>
      <c r="E1275" s="11">
        <v>1891</v>
      </c>
      <c r="F1275" s="11" t="s">
        <v>219</v>
      </c>
      <c r="G1275" s="11" t="s">
        <v>109</v>
      </c>
      <c r="H1275" s="11">
        <v>1</v>
      </c>
      <c r="I1275" s="11">
        <v>0</v>
      </c>
      <c r="J1275" s="11">
        <v>1</v>
      </c>
      <c r="K1275" s="11">
        <v>10</v>
      </c>
      <c r="L1275" s="11">
        <f t="shared" si="21"/>
        <v>0.09166666666666667</v>
      </c>
    </row>
    <row r="1276" spans="1:12" ht="15">
      <c r="A1276" s="11">
        <v>1271</v>
      </c>
      <c r="B1276" s="11" t="s">
        <v>135</v>
      </c>
      <c r="C1276" s="11">
        <v>354</v>
      </c>
      <c r="D1276" s="11" t="s">
        <v>102</v>
      </c>
      <c r="E1276" s="11">
        <v>1892</v>
      </c>
      <c r="F1276" s="11" t="s">
        <v>219</v>
      </c>
      <c r="G1276" s="11" t="s">
        <v>109</v>
      </c>
      <c r="H1276" s="11">
        <v>1</v>
      </c>
      <c r="I1276" s="11">
        <v>0</v>
      </c>
      <c r="J1276" s="11">
        <v>1</v>
      </c>
      <c r="K1276" s="11">
        <v>9</v>
      </c>
      <c r="L1276" s="11">
        <f t="shared" si="21"/>
        <v>0.0875</v>
      </c>
    </row>
    <row r="1277" spans="1:12" ht="15">
      <c r="A1277" s="11">
        <v>1272</v>
      </c>
      <c r="B1277" s="11" t="s">
        <v>135</v>
      </c>
      <c r="C1277" s="11">
        <v>354</v>
      </c>
      <c r="D1277" s="11" t="s">
        <v>102</v>
      </c>
      <c r="E1277" s="11">
        <v>1893</v>
      </c>
      <c r="F1277" s="11" t="s">
        <v>219</v>
      </c>
      <c r="G1277" s="11" t="s">
        <v>109</v>
      </c>
      <c r="H1277" s="11">
        <v>1</v>
      </c>
      <c r="I1277" s="11">
        <v>0</v>
      </c>
      <c r="J1277" s="11">
        <v>1</v>
      </c>
      <c r="K1277" s="11">
        <v>8.5</v>
      </c>
      <c r="L1277" s="11">
        <f t="shared" si="21"/>
        <v>0.08541666666666667</v>
      </c>
    </row>
    <row r="1278" spans="1:12" ht="15">
      <c r="A1278" s="11">
        <v>1273</v>
      </c>
      <c r="B1278" s="11" t="s">
        <v>136</v>
      </c>
      <c r="C1278" s="11">
        <v>417</v>
      </c>
      <c r="D1278" s="11" t="s">
        <v>102</v>
      </c>
      <c r="E1278" s="11">
        <v>1894</v>
      </c>
      <c r="F1278" s="11" t="s">
        <v>219</v>
      </c>
      <c r="G1278" s="11" t="s">
        <v>109</v>
      </c>
      <c r="H1278" s="11">
        <v>1</v>
      </c>
      <c r="I1278" s="11">
        <v>0</v>
      </c>
      <c r="J1278" s="11">
        <v>1</v>
      </c>
      <c r="K1278" s="11">
        <v>8</v>
      </c>
      <c r="L1278" s="11">
        <f t="shared" si="21"/>
        <v>0.08333333333333334</v>
      </c>
    </row>
    <row r="1279" spans="1:12" ht="15">
      <c r="A1279" s="11">
        <v>1274</v>
      </c>
      <c r="B1279" s="11" t="s">
        <v>136</v>
      </c>
      <c r="C1279" s="11">
        <v>417</v>
      </c>
      <c r="D1279" s="11" t="s">
        <v>102</v>
      </c>
      <c r="E1279" s="11">
        <v>1895</v>
      </c>
      <c r="F1279" s="11" t="s">
        <v>219</v>
      </c>
      <c r="G1279" s="11" t="s">
        <v>109</v>
      </c>
      <c r="H1279" s="11">
        <v>1</v>
      </c>
      <c r="I1279" s="11">
        <v>0</v>
      </c>
      <c r="J1279" s="11">
        <v>1</v>
      </c>
      <c r="K1279" s="11">
        <v>8</v>
      </c>
      <c r="L1279" s="11">
        <f t="shared" si="21"/>
        <v>0.08333333333333334</v>
      </c>
    </row>
    <row r="1280" spans="1:12" ht="15">
      <c r="A1280" s="11">
        <v>1275</v>
      </c>
      <c r="B1280" s="11" t="s">
        <v>136</v>
      </c>
      <c r="C1280" s="11">
        <v>417</v>
      </c>
      <c r="D1280" s="11" t="s">
        <v>102</v>
      </c>
      <c r="E1280" s="11">
        <v>1896</v>
      </c>
      <c r="F1280" s="11" t="s">
        <v>219</v>
      </c>
      <c r="G1280" s="11" t="s">
        <v>109</v>
      </c>
      <c r="H1280" s="11">
        <v>1</v>
      </c>
      <c r="I1280" s="11">
        <v>0</v>
      </c>
      <c r="J1280" s="11">
        <v>1</v>
      </c>
      <c r="K1280" s="11">
        <v>7</v>
      </c>
      <c r="L1280" s="11">
        <f t="shared" si="21"/>
        <v>0.07916666666666666</v>
      </c>
    </row>
    <row r="1281" spans="1:12" ht="15">
      <c r="A1281" s="11">
        <v>1276</v>
      </c>
      <c r="B1281" s="11" t="s">
        <v>136</v>
      </c>
      <c r="C1281" s="11">
        <v>417</v>
      </c>
      <c r="D1281" s="11" t="s">
        <v>102</v>
      </c>
      <c r="E1281" s="11">
        <v>1897</v>
      </c>
      <c r="F1281" s="11" t="s">
        <v>219</v>
      </c>
      <c r="G1281" s="11" t="s">
        <v>109</v>
      </c>
      <c r="H1281" s="11">
        <v>1</v>
      </c>
      <c r="I1281" s="11">
        <v>0</v>
      </c>
      <c r="J1281" s="11">
        <v>1</v>
      </c>
      <c r="K1281" s="11">
        <v>8</v>
      </c>
      <c r="L1281" s="11">
        <f t="shared" si="21"/>
        <v>0.08333333333333334</v>
      </c>
    </row>
    <row r="1282" spans="1:12" ht="15">
      <c r="A1282" s="11">
        <v>1277</v>
      </c>
      <c r="B1282" s="11" t="s">
        <v>137</v>
      </c>
      <c r="C1282" s="11">
        <v>420</v>
      </c>
      <c r="D1282" s="11" t="s">
        <v>102</v>
      </c>
      <c r="E1282" s="11">
        <v>1898</v>
      </c>
      <c r="F1282" s="11" t="s">
        <v>219</v>
      </c>
      <c r="G1282" s="11" t="s">
        <v>109</v>
      </c>
      <c r="H1282" s="11">
        <v>1</v>
      </c>
      <c r="I1282" s="11">
        <v>0</v>
      </c>
      <c r="J1282" s="11">
        <v>1</v>
      </c>
      <c r="K1282" s="11">
        <v>10.75</v>
      </c>
      <c r="L1282" s="11">
        <f t="shared" si="21"/>
        <v>0.09479166666666666</v>
      </c>
    </row>
    <row r="1283" spans="1:12" ht="15">
      <c r="A1283" s="11">
        <v>1278</v>
      </c>
      <c r="B1283" s="11" t="s">
        <v>138</v>
      </c>
      <c r="C1283" s="11">
        <v>357</v>
      </c>
      <c r="D1283" s="11" t="s">
        <v>102</v>
      </c>
      <c r="E1283" s="11">
        <v>1900</v>
      </c>
      <c r="F1283" s="11" t="s">
        <v>219</v>
      </c>
      <c r="G1283" s="11" t="s">
        <v>109</v>
      </c>
      <c r="H1283" s="11">
        <v>1</v>
      </c>
      <c r="I1283" s="11">
        <v>0</v>
      </c>
      <c r="J1283" s="11">
        <v>2</v>
      </c>
      <c r="K1283" s="11">
        <v>3</v>
      </c>
      <c r="L1283" s="11">
        <f t="shared" si="21"/>
        <v>0.1125</v>
      </c>
    </row>
    <row r="1284" spans="1:12" ht="15">
      <c r="A1284" s="11">
        <v>1279</v>
      </c>
      <c r="B1284" s="11" t="s">
        <v>139</v>
      </c>
      <c r="C1284" s="11">
        <v>381</v>
      </c>
      <c r="D1284" s="11" t="s">
        <v>102</v>
      </c>
      <c r="E1284" s="11">
        <v>1901</v>
      </c>
      <c r="F1284" s="11" t="s">
        <v>219</v>
      </c>
      <c r="G1284" s="11" t="s">
        <v>109</v>
      </c>
      <c r="H1284" s="11">
        <v>1</v>
      </c>
      <c r="I1284" s="11">
        <v>0</v>
      </c>
      <c r="J1284" s="11">
        <v>2</v>
      </c>
      <c r="K1284" s="11">
        <v>6</v>
      </c>
      <c r="L1284" s="11">
        <f t="shared" si="21"/>
        <v>0.125</v>
      </c>
    </row>
    <row r="1285" spans="1:12" ht="15">
      <c r="A1285" s="11">
        <v>1280</v>
      </c>
      <c r="B1285" s="11" t="s">
        <v>101</v>
      </c>
      <c r="C1285" s="11">
        <v>428</v>
      </c>
      <c r="D1285" s="11" t="s">
        <v>102</v>
      </c>
      <c r="E1285" s="11">
        <v>1902</v>
      </c>
      <c r="F1285" s="11" t="s">
        <v>219</v>
      </c>
      <c r="G1285" s="11" t="s">
        <v>109</v>
      </c>
      <c r="H1285" s="11">
        <v>1</v>
      </c>
      <c r="I1285" s="11">
        <v>0</v>
      </c>
      <c r="J1285" s="11">
        <v>2</v>
      </c>
      <c r="K1285" s="11">
        <v>6</v>
      </c>
      <c r="L1285" s="11">
        <f t="shared" si="21"/>
        <v>0.125</v>
      </c>
    </row>
    <row r="1286" spans="1:12" ht="15">
      <c r="A1286" s="11">
        <v>1281</v>
      </c>
      <c r="B1286" s="11" t="s">
        <v>110</v>
      </c>
      <c r="C1286" s="11">
        <v>345</v>
      </c>
      <c r="D1286" s="11" t="s">
        <v>102</v>
      </c>
      <c r="E1286" s="11">
        <v>1903</v>
      </c>
      <c r="F1286" s="11" t="s">
        <v>219</v>
      </c>
      <c r="G1286" s="11" t="s">
        <v>109</v>
      </c>
      <c r="H1286" s="11">
        <v>1</v>
      </c>
      <c r="I1286" s="11">
        <v>0</v>
      </c>
      <c r="J1286" s="11">
        <v>2</v>
      </c>
      <c r="K1286" s="11">
        <v>6</v>
      </c>
      <c r="L1286" s="11">
        <f aca="true" t="shared" si="22" ref="L1286:L1349">(I1286+J1286/20+K1286/240)/H1286</f>
        <v>0.125</v>
      </c>
    </row>
    <row r="1287" spans="1:12" ht="15">
      <c r="A1287" s="11">
        <v>1282</v>
      </c>
      <c r="B1287" s="11" t="s">
        <v>110</v>
      </c>
      <c r="C1287" s="11">
        <v>345</v>
      </c>
      <c r="D1287" s="11" t="s">
        <v>102</v>
      </c>
      <c r="E1287" s="11">
        <v>1904</v>
      </c>
      <c r="F1287" s="11" t="s">
        <v>219</v>
      </c>
      <c r="G1287" s="11" t="s">
        <v>109</v>
      </c>
      <c r="H1287" s="11">
        <v>1</v>
      </c>
      <c r="I1287" s="11">
        <v>0</v>
      </c>
      <c r="J1287" s="11">
        <v>2</v>
      </c>
      <c r="K1287" s="11">
        <v>6</v>
      </c>
      <c r="L1287" s="11">
        <f t="shared" si="22"/>
        <v>0.125</v>
      </c>
    </row>
    <row r="1288" spans="1:12" ht="15">
      <c r="A1288" s="11">
        <v>1283</v>
      </c>
      <c r="B1288" s="11" t="s">
        <v>110</v>
      </c>
      <c r="C1288" s="11">
        <v>345</v>
      </c>
      <c r="D1288" s="11" t="s">
        <v>102</v>
      </c>
      <c r="E1288" s="11">
        <v>1905</v>
      </c>
      <c r="F1288" s="11" t="s">
        <v>219</v>
      </c>
      <c r="G1288" s="11" t="s">
        <v>109</v>
      </c>
      <c r="H1288" s="11">
        <v>1</v>
      </c>
      <c r="I1288" s="11">
        <v>0</v>
      </c>
      <c r="J1288" s="11">
        <v>2</v>
      </c>
      <c r="K1288" s="11">
        <v>0</v>
      </c>
      <c r="L1288" s="11">
        <f t="shared" si="22"/>
        <v>0.1</v>
      </c>
    </row>
    <row r="1289" spans="1:12" ht="15">
      <c r="A1289" s="11">
        <v>1284</v>
      </c>
      <c r="B1289" s="11" t="s">
        <v>111</v>
      </c>
      <c r="C1289" s="11">
        <v>280</v>
      </c>
      <c r="D1289" s="11" t="s">
        <v>102</v>
      </c>
      <c r="E1289" s="11">
        <v>1906</v>
      </c>
      <c r="F1289" s="11" t="s">
        <v>219</v>
      </c>
      <c r="G1289" s="11" t="s">
        <v>109</v>
      </c>
      <c r="H1289" s="11">
        <v>1</v>
      </c>
      <c r="I1289" s="11">
        <v>0</v>
      </c>
      <c r="J1289" s="11">
        <v>2</v>
      </c>
      <c r="K1289" s="11">
        <v>0</v>
      </c>
      <c r="L1289" s="11">
        <f t="shared" si="22"/>
        <v>0.1</v>
      </c>
    </row>
    <row r="1290" spans="1:12" ht="15">
      <c r="A1290" s="11">
        <v>1285</v>
      </c>
      <c r="B1290" s="11" t="s">
        <v>111</v>
      </c>
      <c r="C1290" s="11">
        <v>280</v>
      </c>
      <c r="D1290" s="11" t="s">
        <v>102</v>
      </c>
      <c r="E1290" s="11">
        <v>1907</v>
      </c>
      <c r="F1290" s="11" t="s">
        <v>219</v>
      </c>
      <c r="G1290" s="11" t="s">
        <v>109</v>
      </c>
      <c r="H1290" s="11">
        <v>1</v>
      </c>
      <c r="I1290" s="11">
        <v>0</v>
      </c>
      <c r="J1290" s="11">
        <v>2</v>
      </c>
      <c r="K1290" s="11">
        <v>0</v>
      </c>
      <c r="L1290" s="11">
        <f t="shared" si="22"/>
        <v>0.1</v>
      </c>
    </row>
    <row r="1291" spans="1:12" ht="15">
      <c r="A1291" s="11">
        <v>1286</v>
      </c>
      <c r="B1291" s="11" t="s">
        <v>111</v>
      </c>
      <c r="C1291" s="11">
        <v>280</v>
      </c>
      <c r="D1291" s="11" t="s">
        <v>102</v>
      </c>
      <c r="E1291" s="11">
        <v>1908</v>
      </c>
      <c r="F1291" s="11" t="s">
        <v>219</v>
      </c>
      <c r="G1291" s="11" t="s">
        <v>109</v>
      </c>
      <c r="H1291" s="11">
        <v>1</v>
      </c>
      <c r="I1291" s="11">
        <v>0</v>
      </c>
      <c r="J1291" s="11">
        <v>2</v>
      </c>
      <c r="K1291" s="11">
        <v>0</v>
      </c>
      <c r="L1291" s="11">
        <f t="shared" si="22"/>
        <v>0.1</v>
      </c>
    </row>
    <row r="1292" spans="1:12" ht="15">
      <c r="A1292" s="11">
        <v>1287</v>
      </c>
      <c r="B1292" s="11" t="s">
        <v>112</v>
      </c>
      <c r="C1292" s="11">
        <v>283</v>
      </c>
      <c r="D1292" s="11" t="s">
        <v>102</v>
      </c>
      <c r="E1292" s="11">
        <v>1909</v>
      </c>
      <c r="F1292" s="11" t="s">
        <v>219</v>
      </c>
      <c r="G1292" s="11" t="s">
        <v>109</v>
      </c>
      <c r="H1292" s="11">
        <v>1</v>
      </c>
      <c r="I1292" s="11">
        <v>0</v>
      </c>
      <c r="J1292" s="11">
        <v>2</v>
      </c>
      <c r="K1292" s="11">
        <v>0</v>
      </c>
      <c r="L1292" s="11">
        <f t="shared" si="22"/>
        <v>0.1</v>
      </c>
    </row>
    <row r="1293" spans="1:12" ht="15">
      <c r="A1293" s="11">
        <v>1288</v>
      </c>
      <c r="B1293" s="11" t="s">
        <v>113</v>
      </c>
      <c r="C1293" s="11">
        <v>300</v>
      </c>
      <c r="D1293" s="11" t="s">
        <v>102</v>
      </c>
      <c r="E1293" s="11">
        <v>1910</v>
      </c>
      <c r="F1293" s="11" t="s">
        <v>219</v>
      </c>
      <c r="G1293" s="11" t="s">
        <v>109</v>
      </c>
      <c r="H1293" s="11">
        <v>1</v>
      </c>
      <c r="I1293" s="11">
        <v>0</v>
      </c>
      <c r="J1293" s="11">
        <v>2</v>
      </c>
      <c r="K1293" s="11">
        <v>0</v>
      </c>
      <c r="L1293" s="11">
        <f t="shared" si="22"/>
        <v>0.1</v>
      </c>
    </row>
    <row r="1294" spans="1:12" ht="15">
      <c r="A1294" s="11">
        <v>1289</v>
      </c>
      <c r="B1294" s="11" t="s">
        <v>114</v>
      </c>
      <c r="C1294" s="11">
        <v>309</v>
      </c>
      <c r="D1294" s="11" t="s">
        <v>102</v>
      </c>
      <c r="E1294" s="11">
        <v>1911</v>
      </c>
      <c r="F1294" s="11" t="s">
        <v>219</v>
      </c>
      <c r="G1294" s="11" t="s">
        <v>109</v>
      </c>
      <c r="H1294" s="11">
        <v>1</v>
      </c>
      <c r="I1294" s="11">
        <v>0</v>
      </c>
      <c r="J1294" s="11">
        <v>2</v>
      </c>
      <c r="K1294" s="11">
        <v>0</v>
      </c>
      <c r="L1294" s="11">
        <f t="shared" si="22"/>
        <v>0.1</v>
      </c>
    </row>
    <row r="1295" spans="1:12" ht="15">
      <c r="A1295" s="11">
        <v>1290</v>
      </c>
      <c r="B1295" s="11" t="s">
        <v>115</v>
      </c>
      <c r="C1295" s="11">
        <v>340</v>
      </c>
      <c r="D1295" s="11" t="s">
        <v>102</v>
      </c>
      <c r="E1295" s="11">
        <v>1913</v>
      </c>
      <c r="F1295" s="11" t="s">
        <v>219</v>
      </c>
      <c r="G1295" s="11" t="s">
        <v>109</v>
      </c>
      <c r="H1295" s="11">
        <v>1</v>
      </c>
      <c r="I1295" s="11">
        <v>0</v>
      </c>
      <c r="J1295" s="11">
        <v>2</v>
      </c>
      <c r="K1295" s="11">
        <v>0</v>
      </c>
      <c r="L1295" s="11">
        <f t="shared" si="22"/>
        <v>0.1</v>
      </c>
    </row>
    <row r="1296" spans="1:12" ht="15">
      <c r="A1296" s="11">
        <v>1291</v>
      </c>
      <c r="B1296" s="11" t="s">
        <v>101</v>
      </c>
      <c r="C1296" s="11">
        <v>429</v>
      </c>
      <c r="D1296" s="11" t="s">
        <v>102</v>
      </c>
      <c r="E1296" s="11">
        <v>1900</v>
      </c>
      <c r="F1296" s="11" t="s">
        <v>220</v>
      </c>
      <c r="G1296" s="11" t="s">
        <v>148</v>
      </c>
      <c r="H1296" s="11">
        <v>1</v>
      </c>
      <c r="I1296" s="11">
        <v>0</v>
      </c>
      <c r="J1296" s="11">
        <v>11</v>
      </c>
      <c r="K1296" s="11">
        <v>6</v>
      </c>
      <c r="L1296" s="11">
        <f t="shared" si="22"/>
        <v>0.5750000000000001</v>
      </c>
    </row>
    <row r="1297" spans="1:12" ht="15">
      <c r="A1297" s="11">
        <v>1292</v>
      </c>
      <c r="B1297" s="11" t="s">
        <v>101</v>
      </c>
      <c r="C1297" s="11">
        <v>429</v>
      </c>
      <c r="D1297" s="11" t="s">
        <v>102</v>
      </c>
      <c r="E1297" s="11">
        <v>1901</v>
      </c>
      <c r="F1297" s="11" t="s">
        <v>220</v>
      </c>
      <c r="G1297" s="11" t="s">
        <v>148</v>
      </c>
      <c r="H1297" s="11">
        <v>1</v>
      </c>
      <c r="I1297" s="11">
        <v>0</v>
      </c>
      <c r="J1297" s="11">
        <v>13</v>
      </c>
      <c r="K1297" s="11">
        <v>6</v>
      </c>
      <c r="L1297" s="11">
        <f t="shared" si="22"/>
        <v>0.675</v>
      </c>
    </row>
    <row r="1298" spans="1:12" ht="15">
      <c r="A1298" s="11">
        <v>1293</v>
      </c>
      <c r="B1298" s="11" t="s">
        <v>101</v>
      </c>
      <c r="C1298" s="11">
        <v>429</v>
      </c>
      <c r="D1298" s="11" t="s">
        <v>102</v>
      </c>
      <c r="E1298" s="11">
        <v>1902</v>
      </c>
      <c r="F1298" s="11" t="s">
        <v>220</v>
      </c>
      <c r="G1298" s="11" t="s">
        <v>148</v>
      </c>
      <c r="H1298" s="11">
        <v>1</v>
      </c>
      <c r="I1298" s="11">
        <v>0</v>
      </c>
      <c r="J1298" s="11">
        <v>14</v>
      </c>
      <c r="K1298" s="11">
        <v>0</v>
      </c>
      <c r="L1298" s="11">
        <f t="shared" si="22"/>
        <v>0.7</v>
      </c>
    </row>
    <row r="1299" spans="1:12" ht="15">
      <c r="A1299" s="11">
        <v>1294</v>
      </c>
      <c r="B1299" s="11" t="s">
        <v>110</v>
      </c>
      <c r="C1299" s="11">
        <v>346</v>
      </c>
      <c r="D1299" s="11" t="s">
        <v>102</v>
      </c>
      <c r="E1299" s="11">
        <v>1903</v>
      </c>
      <c r="F1299" s="11" t="s">
        <v>220</v>
      </c>
      <c r="G1299" s="11" t="s">
        <v>148</v>
      </c>
      <c r="H1299" s="11">
        <v>1</v>
      </c>
      <c r="I1299" s="11">
        <v>0</v>
      </c>
      <c r="J1299" s="11">
        <v>14</v>
      </c>
      <c r="K1299" s="11">
        <v>0</v>
      </c>
      <c r="L1299" s="11">
        <f t="shared" si="22"/>
        <v>0.7</v>
      </c>
    </row>
    <row r="1300" spans="1:12" ht="15">
      <c r="A1300" s="11">
        <v>1295</v>
      </c>
      <c r="B1300" s="11" t="s">
        <v>110</v>
      </c>
      <c r="C1300" s="11">
        <v>346</v>
      </c>
      <c r="D1300" s="11" t="s">
        <v>102</v>
      </c>
      <c r="E1300" s="11">
        <v>1904</v>
      </c>
      <c r="F1300" s="11" t="s">
        <v>220</v>
      </c>
      <c r="G1300" s="11" t="s">
        <v>148</v>
      </c>
      <c r="H1300" s="11">
        <v>1</v>
      </c>
      <c r="I1300" s="11">
        <v>0</v>
      </c>
      <c r="J1300" s="11">
        <v>14</v>
      </c>
      <c r="K1300" s="11">
        <v>0</v>
      </c>
      <c r="L1300" s="11">
        <f t="shared" si="22"/>
        <v>0.7</v>
      </c>
    </row>
    <row r="1301" spans="1:12" ht="15">
      <c r="A1301" s="11">
        <v>1296</v>
      </c>
      <c r="B1301" s="11" t="s">
        <v>110</v>
      </c>
      <c r="C1301" s="11">
        <v>346</v>
      </c>
      <c r="D1301" s="11" t="s">
        <v>102</v>
      </c>
      <c r="E1301" s="11">
        <v>1905</v>
      </c>
      <c r="F1301" s="11" t="s">
        <v>220</v>
      </c>
      <c r="G1301" s="11" t="s">
        <v>148</v>
      </c>
      <c r="H1301" s="11">
        <v>1</v>
      </c>
      <c r="I1301" s="11">
        <v>0</v>
      </c>
      <c r="J1301" s="11">
        <v>15</v>
      </c>
      <c r="K1301" s="11">
        <v>0</v>
      </c>
      <c r="L1301" s="11">
        <f t="shared" si="22"/>
        <v>0.75</v>
      </c>
    </row>
    <row r="1302" spans="1:12" ht="15">
      <c r="A1302" s="11">
        <v>1297</v>
      </c>
      <c r="B1302" s="11" t="s">
        <v>111</v>
      </c>
      <c r="C1302" s="11">
        <v>281</v>
      </c>
      <c r="D1302" s="11" t="s">
        <v>102</v>
      </c>
      <c r="E1302" s="11">
        <v>1906</v>
      </c>
      <c r="F1302" s="11" t="s">
        <v>220</v>
      </c>
      <c r="G1302" s="11" t="s">
        <v>148</v>
      </c>
      <c r="H1302" s="11">
        <v>1</v>
      </c>
      <c r="I1302" s="11">
        <v>0</v>
      </c>
      <c r="J1302" s="11">
        <v>15</v>
      </c>
      <c r="K1302" s="11">
        <v>0</v>
      </c>
      <c r="L1302" s="11">
        <f t="shared" si="22"/>
        <v>0.75</v>
      </c>
    </row>
    <row r="1303" spans="1:12" ht="15">
      <c r="A1303" s="11">
        <v>1298</v>
      </c>
      <c r="B1303" s="11" t="s">
        <v>111</v>
      </c>
      <c r="C1303" s="11">
        <v>281</v>
      </c>
      <c r="D1303" s="11" t="s">
        <v>102</v>
      </c>
      <c r="E1303" s="11">
        <v>1907</v>
      </c>
      <c r="F1303" s="11" t="s">
        <v>220</v>
      </c>
      <c r="G1303" s="11" t="s">
        <v>148</v>
      </c>
      <c r="H1303" s="11">
        <v>1</v>
      </c>
      <c r="I1303" s="11">
        <v>0</v>
      </c>
      <c r="J1303" s="11">
        <v>15</v>
      </c>
      <c r="K1303" s="11">
        <v>0</v>
      </c>
      <c r="L1303" s="11">
        <f t="shared" si="22"/>
        <v>0.75</v>
      </c>
    </row>
    <row r="1304" spans="1:12" ht="15">
      <c r="A1304" s="11">
        <v>1299</v>
      </c>
      <c r="B1304" s="11" t="s">
        <v>111</v>
      </c>
      <c r="C1304" s="11">
        <v>281</v>
      </c>
      <c r="D1304" s="11" t="s">
        <v>102</v>
      </c>
      <c r="E1304" s="11">
        <v>1908</v>
      </c>
      <c r="F1304" s="11" t="s">
        <v>220</v>
      </c>
      <c r="G1304" s="11" t="s">
        <v>148</v>
      </c>
      <c r="H1304" s="11">
        <v>1</v>
      </c>
      <c r="I1304" s="11">
        <v>0</v>
      </c>
      <c r="J1304" s="11">
        <v>15</v>
      </c>
      <c r="K1304" s="11">
        <v>0</v>
      </c>
      <c r="L1304" s="11">
        <f t="shared" si="22"/>
        <v>0.75</v>
      </c>
    </row>
    <row r="1305" spans="1:12" ht="15">
      <c r="A1305" s="11">
        <v>1300</v>
      </c>
      <c r="B1305" s="11" t="s">
        <v>112</v>
      </c>
      <c r="C1305" s="11">
        <v>284</v>
      </c>
      <c r="D1305" s="11" t="s">
        <v>102</v>
      </c>
      <c r="E1305" s="11">
        <v>1909</v>
      </c>
      <c r="F1305" s="11" t="s">
        <v>220</v>
      </c>
      <c r="G1305" s="11" t="s">
        <v>148</v>
      </c>
      <c r="H1305" s="11">
        <v>1</v>
      </c>
      <c r="I1305" s="11">
        <v>0</v>
      </c>
      <c r="J1305" s="11">
        <v>15</v>
      </c>
      <c r="K1305" s="11">
        <v>0</v>
      </c>
      <c r="L1305" s="11">
        <f t="shared" si="22"/>
        <v>0.75</v>
      </c>
    </row>
    <row r="1306" spans="1:12" ht="15">
      <c r="A1306" s="11">
        <v>1301</v>
      </c>
      <c r="B1306" s="11" t="s">
        <v>116</v>
      </c>
      <c r="C1306" s="11">
        <v>398</v>
      </c>
      <c r="D1306" s="11" t="s">
        <v>102</v>
      </c>
      <c r="E1306" s="11">
        <v>1852</v>
      </c>
      <c r="F1306" s="11" t="s">
        <v>221</v>
      </c>
      <c r="G1306" s="11" t="s">
        <v>222</v>
      </c>
      <c r="H1306" s="11">
        <v>1</v>
      </c>
      <c r="I1306" s="11">
        <v>0</v>
      </c>
      <c r="J1306" s="11">
        <v>10</v>
      </c>
      <c r="K1306" s="11">
        <v>0</v>
      </c>
      <c r="L1306" s="11">
        <f t="shared" si="22"/>
        <v>0.5</v>
      </c>
    </row>
    <row r="1307" spans="1:12" ht="15">
      <c r="A1307" s="11">
        <v>1302</v>
      </c>
      <c r="B1307" s="11" t="s">
        <v>116</v>
      </c>
      <c r="C1307" s="11">
        <v>398</v>
      </c>
      <c r="D1307" s="11" t="s">
        <v>102</v>
      </c>
      <c r="E1307" s="11">
        <v>1853</v>
      </c>
      <c r="F1307" s="11" t="s">
        <v>221</v>
      </c>
      <c r="G1307" s="11" t="s">
        <v>222</v>
      </c>
      <c r="H1307" s="11">
        <v>1</v>
      </c>
      <c r="I1307" s="11">
        <v>0</v>
      </c>
      <c r="J1307" s="11">
        <v>10</v>
      </c>
      <c r="K1307" s="11">
        <v>0</v>
      </c>
      <c r="L1307" s="11">
        <f t="shared" si="22"/>
        <v>0.5</v>
      </c>
    </row>
    <row r="1308" spans="1:12" ht="15">
      <c r="A1308" s="11">
        <v>1303</v>
      </c>
      <c r="B1308" s="11" t="s">
        <v>116</v>
      </c>
      <c r="C1308" s="11">
        <v>398</v>
      </c>
      <c r="D1308" s="11" t="s">
        <v>102</v>
      </c>
      <c r="E1308" s="11">
        <v>1854</v>
      </c>
      <c r="F1308" s="11" t="s">
        <v>221</v>
      </c>
      <c r="G1308" s="11" t="s">
        <v>222</v>
      </c>
      <c r="H1308" s="11">
        <v>1</v>
      </c>
      <c r="I1308" s="11">
        <v>0</v>
      </c>
      <c r="J1308" s="11">
        <v>10</v>
      </c>
      <c r="K1308" s="11">
        <v>0</v>
      </c>
      <c r="L1308" s="11">
        <f t="shared" si="22"/>
        <v>0.5</v>
      </c>
    </row>
    <row r="1309" spans="1:12" ht="15">
      <c r="A1309" s="11">
        <v>1304</v>
      </c>
      <c r="B1309" s="11" t="s">
        <v>126</v>
      </c>
      <c r="C1309" s="11">
        <v>369</v>
      </c>
      <c r="D1309" s="11" t="s">
        <v>102</v>
      </c>
      <c r="E1309" s="11">
        <v>1855</v>
      </c>
      <c r="F1309" s="11" t="s">
        <v>221</v>
      </c>
      <c r="G1309" s="11" t="s">
        <v>222</v>
      </c>
      <c r="H1309" s="11">
        <v>1</v>
      </c>
      <c r="I1309" s="11">
        <v>0</v>
      </c>
      <c r="J1309" s="11">
        <v>9</v>
      </c>
      <c r="K1309" s="11">
        <v>0</v>
      </c>
      <c r="L1309" s="11">
        <f t="shared" si="22"/>
        <v>0.45</v>
      </c>
    </row>
    <row r="1310" spans="1:12" ht="15">
      <c r="A1310" s="11">
        <v>1305</v>
      </c>
      <c r="B1310" s="11" t="s">
        <v>126</v>
      </c>
      <c r="C1310" s="11">
        <v>369</v>
      </c>
      <c r="D1310" s="11" t="s">
        <v>102</v>
      </c>
      <c r="E1310" s="11">
        <v>1856</v>
      </c>
      <c r="F1310" s="11" t="s">
        <v>221</v>
      </c>
      <c r="G1310" s="11" t="s">
        <v>222</v>
      </c>
      <c r="H1310" s="11">
        <v>1</v>
      </c>
      <c r="I1310" s="11">
        <v>0</v>
      </c>
      <c r="J1310" s="11">
        <v>10</v>
      </c>
      <c r="K1310" s="11">
        <v>3</v>
      </c>
      <c r="L1310" s="11">
        <f t="shared" si="22"/>
        <v>0.5125</v>
      </c>
    </row>
    <row r="1311" spans="1:12" ht="15">
      <c r="A1311" s="11">
        <v>1306</v>
      </c>
      <c r="B1311" s="11" t="s">
        <v>126</v>
      </c>
      <c r="C1311" s="11">
        <v>369</v>
      </c>
      <c r="D1311" s="11" t="s">
        <v>102</v>
      </c>
      <c r="E1311" s="11">
        <v>1857</v>
      </c>
      <c r="F1311" s="11" t="s">
        <v>221</v>
      </c>
      <c r="G1311" s="11" t="s">
        <v>222</v>
      </c>
      <c r="H1311" s="11">
        <v>1</v>
      </c>
      <c r="I1311" s="11">
        <v>0</v>
      </c>
      <c r="J1311" s="11">
        <v>10</v>
      </c>
      <c r="K1311" s="11">
        <v>0</v>
      </c>
      <c r="L1311" s="11">
        <f t="shared" si="22"/>
        <v>0.5</v>
      </c>
    </row>
    <row r="1312" spans="1:12" ht="15">
      <c r="A1312" s="11">
        <v>1307</v>
      </c>
      <c r="B1312" s="11" t="s">
        <v>127</v>
      </c>
      <c r="C1312" s="11">
        <v>397</v>
      </c>
      <c r="D1312" s="11" t="s">
        <v>102</v>
      </c>
      <c r="E1312" s="11">
        <v>1860</v>
      </c>
      <c r="F1312" s="11" t="s">
        <v>221</v>
      </c>
      <c r="G1312" s="11" t="s">
        <v>222</v>
      </c>
      <c r="H1312" s="11">
        <v>1</v>
      </c>
      <c r="I1312" s="11">
        <v>0</v>
      </c>
      <c r="J1312" s="11">
        <v>15</v>
      </c>
      <c r="K1312" s="11">
        <v>0</v>
      </c>
      <c r="L1312" s="11">
        <f t="shared" si="22"/>
        <v>0.75</v>
      </c>
    </row>
    <row r="1313" spans="1:13" ht="15">
      <c r="A1313" s="11">
        <v>1308</v>
      </c>
      <c r="B1313" s="11" t="s">
        <v>118</v>
      </c>
      <c r="C1313" s="11">
        <v>469</v>
      </c>
      <c r="D1313" s="11" t="s">
        <v>102</v>
      </c>
      <c r="E1313" s="11">
        <v>1861</v>
      </c>
      <c r="F1313" s="11" t="s">
        <v>221</v>
      </c>
      <c r="G1313" s="11" t="s">
        <v>120</v>
      </c>
      <c r="H1313" s="11">
        <v>1</v>
      </c>
      <c r="I1313" s="11">
        <v>0</v>
      </c>
      <c r="J1313" s="11">
        <v>29</v>
      </c>
      <c r="K1313" s="11">
        <v>1.5</v>
      </c>
      <c r="L1313" s="11">
        <f t="shared" si="22"/>
        <v>1.45625</v>
      </c>
      <c r="M1313" s="11">
        <f>L1313/2.972</f>
        <v>0.4899899057873486</v>
      </c>
    </row>
    <row r="1314" spans="1:12" ht="15">
      <c r="A1314" s="11">
        <v>1309</v>
      </c>
      <c r="B1314" s="11" t="s">
        <v>118</v>
      </c>
      <c r="C1314" s="11">
        <v>470</v>
      </c>
      <c r="D1314" s="11" t="s">
        <v>102</v>
      </c>
      <c r="E1314" s="11">
        <v>1861</v>
      </c>
      <c r="F1314" s="11" t="s">
        <v>221</v>
      </c>
      <c r="G1314" s="11" t="s">
        <v>222</v>
      </c>
      <c r="H1314" s="11">
        <v>1</v>
      </c>
      <c r="I1314" s="11">
        <v>0</v>
      </c>
      <c r="J1314" s="11">
        <v>11</v>
      </c>
      <c r="K1314" s="11">
        <v>0</v>
      </c>
      <c r="L1314" s="11">
        <f t="shared" si="22"/>
        <v>0.55</v>
      </c>
    </row>
    <row r="1315" spans="1:13" ht="15">
      <c r="A1315" s="11">
        <v>1310</v>
      </c>
      <c r="B1315" s="11" t="s">
        <v>118</v>
      </c>
      <c r="C1315" s="11">
        <v>469</v>
      </c>
      <c r="D1315" s="11" t="s">
        <v>102</v>
      </c>
      <c r="E1315" s="11">
        <v>1862</v>
      </c>
      <c r="F1315" s="11" t="s">
        <v>221</v>
      </c>
      <c r="G1315" s="11" t="s">
        <v>120</v>
      </c>
      <c r="H1315" s="11">
        <v>1</v>
      </c>
      <c r="I1315" s="11">
        <v>0</v>
      </c>
      <c r="J1315" s="11">
        <v>35</v>
      </c>
      <c r="K1315" s="11">
        <v>0</v>
      </c>
      <c r="L1315" s="11">
        <f t="shared" si="22"/>
        <v>1.75</v>
      </c>
      <c r="M1315" s="11">
        <f>L1315/2.972</f>
        <v>0.5888290713324361</v>
      </c>
    </row>
    <row r="1316" spans="1:12" ht="15">
      <c r="A1316" s="11">
        <v>1311</v>
      </c>
      <c r="B1316" s="11" t="s">
        <v>118</v>
      </c>
      <c r="C1316" s="11">
        <v>470</v>
      </c>
      <c r="D1316" s="11" t="s">
        <v>102</v>
      </c>
      <c r="E1316" s="11">
        <v>1862</v>
      </c>
      <c r="F1316" s="11" t="s">
        <v>221</v>
      </c>
      <c r="G1316" s="11" t="s">
        <v>222</v>
      </c>
      <c r="H1316" s="11">
        <v>1</v>
      </c>
      <c r="I1316" s="11">
        <v>0</v>
      </c>
      <c r="J1316" s="11">
        <v>12</v>
      </c>
      <c r="K1316" s="11">
        <v>6</v>
      </c>
      <c r="L1316" s="11">
        <f t="shared" si="22"/>
        <v>0.625</v>
      </c>
    </row>
    <row r="1317" spans="1:13" ht="15">
      <c r="A1317" s="11">
        <v>1312</v>
      </c>
      <c r="B1317" s="11" t="s">
        <v>118</v>
      </c>
      <c r="C1317" s="11">
        <v>469</v>
      </c>
      <c r="D1317" s="11" t="s">
        <v>102</v>
      </c>
      <c r="E1317" s="11">
        <v>1863</v>
      </c>
      <c r="F1317" s="11" t="s">
        <v>221</v>
      </c>
      <c r="G1317" s="11" t="s">
        <v>120</v>
      </c>
      <c r="H1317" s="11">
        <v>1</v>
      </c>
      <c r="I1317" s="11">
        <v>0</v>
      </c>
      <c r="J1317" s="11">
        <v>26</v>
      </c>
      <c r="K1317" s="11">
        <v>10</v>
      </c>
      <c r="L1317" s="11">
        <f t="shared" si="22"/>
        <v>1.3416666666666668</v>
      </c>
      <c r="M1317" s="11">
        <f>L1317/2.972</f>
        <v>0.4514356213548677</v>
      </c>
    </row>
    <row r="1318" spans="1:12" ht="15">
      <c r="A1318" s="11">
        <v>1313</v>
      </c>
      <c r="B1318" s="11" t="s">
        <v>121</v>
      </c>
      <c r="C1318" s="11">
        <v>556</v>
      </c>
      <c r="D1318" s="11" t="s">
        <v>102</v>
      </c>
      <c r="E1318" s="11">
        <v>1864</v>
      </c>
      <c r="F1318" s="11" t="s">
        <v>221</v>
      </c>
      <c r="G1318" s="11" t="s">
        <v>222</v>
      </c>
      <c r="H1318" s="11">
        <v>1</v>
      </c>
      <c r="I1318" s="11">
        <v>0</v>
      </c>
      <c r="J1318" s="11">
        <v>12</v>
      </c>
      <c r="K1318" s="11">
        <v>0</v>
      </c>
      <c r="L1318" s="11">
        <f t="shared" si="22"/>
        <v>0.6</v>
      </c>
    </row>
    <row r="1319" spans="1:12" ht="15">
      <c r="A1319" s="11">
        <v>1314</v>
      </c>
      <c r="B1319" s="11" t="s">
        <v>121</v>
      </c>
      <c r="C1319" s="11">
        <v>556</v>
      </c>
      <c r="D1319" s="11" t="s">
        <v>102</v>
      </c>
      <c r="E1319" s="11">
        <v>1865</v>
      </c>
      <c r="F1319" s="11" t="s">
        <v>221</v>
      </c>
      <c r="G1319" s="11" t="s">
        <v>222</v>
      </c>
      <c r="H1319" s="11">
        <v>1</v>
      </c>
      <c r="I1319" s="11">
        <v>0</v>
      </c>
      <c r="J1319" s="11">
        <v>11</v>
      </c>
      <c r="K1319" s="11">
        <v>2</v>
      </c>
      <c r="L1319" s="11">
        <f t="shared" si="22"/>
        <v>0.5583333333333333</v>
      </c>
    </row>
    <row r="1320" spans="1:12" ht="15">
      <c r="A1320" s="11">
        <v>1315</v>
      </c>
      <c r="B1320" s="11" t="s">
        <v>122</v>
      </c>
      <c r="C1320" s="11">
        <v>275</v>
      </c>
      <c r="D1320" s="11" t="s">
        <v>102</v>
      </c>
      <c r="E1320" s="11">
        <v>1866</v>
      </c>
      <c r="F1320" s="11" t="s">
        <v>221</v>
      </c>
      <c r="G1320" s="11" t="s">
        <v>222</v>
      </c>
      <c r="H1320" s="11">
        <v>1</v>
      </c>
      <c r="I1320" s="11">
        <v>0</v>
      </c>
      <c r="J1320" s="11">
        <v>12</v>
      </c>
      <c r="K1320" s="11">
        <v>4.75</v>
      </c>
      <c r="L1320" s="11">
        <f t="shared" si="22"/>
        <v>0.6197916666666666</v>
      </c>
    </row>
    <row r="1321" spans="1:12" ht="15">
      <c r="A1321" s="11">
        <v>1316</v>
      </c>
      <c r="B1321" s="11" t="s">
        <v>122</v>
      </c>
      <c r="C1321" s="11">
        <v>275</v>
      </c>
      <c r="D1321" s="11" t="s">
        <v>102</v>
      </c>
      <c r="E1321" s="11">
        <v>1867</v>
      </c>
      <c r="F1321" s="11" t="s">
        <v>221</v>
      </c>
      <c r="G1321" s="11" t="s">
        <v>222</v>
      </c>
      <c r="H1321" s="11">
        <v>1</v>
      </c>
      <c r="I1321" s="11">
        <v>0</v>
      </c>
      <c r="J1321" s="11">
        <v>6</v>
      </c>
      <c r="K1321" s="11">
        <v>8</v>
      </c>
      <c r="L1321" s="11">
        <f t="shared" si="22"/>
        <v>0.3333333333333333</v>
      </c>
    </row>
    <row r="1322" spans="1:12" ht="15">
      <c r="A1322" s="11">
        <v>1317</v>
      </c>
      <c r="B1322" s="11" t="s">
        <v>128</v>
      </c>
      <c r="C1322" s="11">
        <v>340</v>
      </c>
      <c r="D1322" s="11" t="s">
        <v>102</v>
      </c>
      <c r="E1322" s="11">
        <v>1868</v>
      </c>
      <c r="F1322" s="11" t="s">
        <v>221</v>
      </c>
      <c r="G1322" s="11" t="s">
        <v>222</v>
      </c>
      <c r="H1322" s="11">
        <v>1</v>
      </c>
      <c r="I1322" s="11">
        <v>0</v>
      </c>
      <c r="J1322" s="11">
        <v>6</v>
      </c>
      <c r="K1322" s="11">
        <v>8.5</v>
      </c>
      <c r="L1322" s="11">
        <f t="shared" si="22"/>
        <v>0.33541666666666664</v>
      </c>
    </row>
    <row r="1323" spans="1:13" ht="15">
      <c r="A1323" s="11">
        <v>1318</v>
      </c>
      <c r="B1323" s="11" t="s">
        <v>129</v>
      </c>
      <c r="C1323" s="11">
        <v>285</v>
      </c>
      <c r="D1323" s="11" t="s">
        <v>102</v>
      </c>
      <c r="E1323" s="11">
        <v>1871</v>
      </c>
      <c r="F1323" s="11" t="s">
        <v>221</v>
      </c>
      <c r="G1323" s="11" t="s">
        <v>223</v>
      </c>
      <c r="H1323" s="11">
        <v>1</v>
      </c>
      <c r="I1323" s="11">
        <v>0</v>
      </c>
      <c r="J1323" s="11">
        <v>17</v>
      </c>
      <c r="K1323" s="11">
        <v>5.25</v>
      </c>
      <c r="L1323" s="11">
        <f t="shared" si="22"/>
        <v>0.871875</v>
      </c>
      <c r="M1323" s="11">
        <f>L1323/2.972</f>
        <v>0.2933630551816958</v>
      </c>
    </row>
    <row r="1324" spans="1:13" ht="15">
      <c r="A1324" s="11">
        <v>1319</v>
      </c>
      <c r="B1324" s="11" t="s">
        <v>129</v>
      </c>
      <c r="C1324" s="11">
        <v>285</v>
      </c>
      <c r="D1324" s="11" t="s">
        <v>102</v>
      </c>
      <c r="E1324" s="11">
        <v>1872</v>
      </c>
      <c r="F1324" s="11" t="s">
        <v>221</v>
      </c>
      <c r="G1324" s="11" t="s">
        <v>224</v>
      </c>
      <c r="H1324" s="11">
        <v>1</v>
      </c>
      <c r="I1324" s="11">
        <v>1</v>
      </c>
      <c r="J1324" s="11">
        <v>5</v>
      </c>
      <c r="K1324" s="11">
        <v>0.25</v>
      </c>
      <c r="L1324" s="11">
        <f t="shared" si="22"/>
        <v>1.2510416666666666</v>
      </c>
      <c r="M1324" s="11">
        <f>L1324/2.972</f>
        <v>0.42094268730372364</v>
      </c>
    </row>
    <row r="1325" spans="1:13" ht="15">
      <c r="A1325" s="11">
        <v>1320</v>
      </c>
      <c r="B1325" s="11" t="s">
        <v>129</v>
      </c>
      <c r="C1325" s="11">
        <v>285</v>
      </c>
      <c r="D1325" s="11" t="s">
        <v>102</v>
      </c>
      <c r="E1325" s="11">
        <v>1873</v>
      </c>
      <c r="F1325" s="11" t="s">
        <v>221</v>
      </c>
      <c r="G1325" s="11" t="s">
        <v>224</v>
      </c>
      <c r="H1325" s="11">
        <v>1</v>
      </c>
      <c r="I1325" s="11">
        <v>1</v>
      </c>
      <c r="J1325" s="11">
        <v>8</v>
      </c>
      <c r="K1325" s="11">
        <v>2.5</v>
      </c>
      <c r="L1325" s="11">
        <f t="shared" si="22"/>
        <v>1.4104166666666667</v>
      </c>
      <c r="M1325" s="11">
        <f>L1325/2.972</f>
        <v>0.47456819201435624</v>
      </c>
    </row>
    <row r="1326" spans="1:13" ht="15">
      <c r="A1326" s="11">
        <v>1321</v>
      </c>
      <c r="B1326" s="11" t="s">
        <v>129</v>
      </c>
      <c r="C1326" s="11">
        <v>285</v>
      </c>
      <c r="D1326" s="11" t="s">
        <v>102</v>
      </c>
      <c r="E1326" s="11">
        <v>1874</v>
      </c>
      <c r="F1326" s="11" t="s">
        <v>221</v>
      </c>
      <c r="G1326" s="11" t="s">
        <v>224</v>
      </c>
      <c r="H1326" s="11">
        <v>1</v>
      </c>
      <c r="I1326" s="11">
        <v>1</v>
      </c>
      <c r="J1326" s="11">
        <v>9</v>
      </c>
      <c r="K1326" s="11">
        <v>8.5</v>
      </c>
      <c r="L1326" s="11">
        <f t="shared" si="22"/>
        <v>1.4854166666666666</v>
      </c>
      <c r="M1326" s="11">
        <f>L1326/2.972</f>
        <v>0.49980372364288916</v>
      </c>
    </row>
    <row r="1327" spans="1:13" ht="15">
      <c r="A1327" s="11">
        <v>1322</v>
      </c>
      <c r="B1327" s="11" t="s">
        <v>129</v>
      </c>
      <c r="C1327" s="11">
        <v>285</v>
      </c>
      <c r="D1327" s="11" t="s">
        <v>102</v>
      </c>
      <c r="E1327" s="11">
        <v>1875</v>
      </c>
      <c r="F1327" s="11" t="s">
        <v>221</v>
      </c>
      <c r="G1327" s="11" t="s">
        <v>224</v>
      </c>
      <c r="H1327" s="11">
        <v>1</v>
      </c>
      <c r="I1327" s="11">
        <v>1</v>
      </c>
      <c r="J1327" s="11">
        <v>7</v>
      </c>
      <c r="K1327" s="11">
        <v>8</v>
      </c>
      <c r="L1327" s="11">
        <f t="shared" si="22"/>
        <v>1.3833333333333335</v>
      </c>
      <c r="M1327" s="11">
        <f>L1327/2.972</f>
        <v>0.46545536114849717</v>
      </c>
    </row>
    <row r="1328" spans="1:12" ht="15">
      <c r="A1328" s="11">
        <v>1323</v>
      </c>
      <c r="B1328" s="11" t="s">
        <v>130</v>
      </c>
      <c r="C1328" s="11">
        <v>272</v>
      </c>
      <c r="D1328" s="11" t="s">
        <v>102</v>
      </c>
      <c r="E1328" s="11">
        <v>1876</v>
      </c>
      <c r="F1328" s="11" t="s">
        <v>221</v>
      </c>
      <c r="G1328" s="11" t="s">
        <v>222</v>
      </c>
      <c r="H1328" s="11">
        <v>1</v>
      </c>
      <c r="I1328" s="11">
        <v>0</v>
      </c>
      <c r="J1328" s="11">
        <v>7</v>
      </c>
      <c r="K1328" s="15">
        <v>7.75</v>
      </c>
      <c r="L1328" s="11">
        <f t="shared" si="22"/>
        <v>0.38229166666666664</v>
      </c>
    </row>
    <row r="1329" spans="1:12" ht="15">
      <c r="A1329" s="11">
        <v>1324</v>
      </c>
      <c r="B1329" s="11" t="s">
        <v>130</v>
      </c>
      <c r="C1329" s="11">
        <v>272</v>
      </c>
      <c r="D1329" s="11" t="s">
        <v>102</v>
      </c>
      <c r="E1329" s="11">
        <v>1877</v>
      </c>
      <c r="F1329" s="11" t="s">
        <v>221</v>
      </c>
      <c r="G1329" s="11" t="s">
        <v>222</v>
      </c>
      <c r="H1329" s="11">
        <v>1</v>
      </c>
      <c r="I1329" s="11">
        <v>0</v>
      </c>
      <c r="J1329" s="11">
        <v>8</v>
      </c>
      <c r="K1329" s="15">
        <v>6.4</v>
      </c>
      <c r="L1329" s="11">
        <f t="shared" si="22"/>
        <v>0.4266666666666667</v>
      </c>
    </row>
    <row r="1330" spans="1:12" ht="15">
      <c r="A1330" s="11">
        <v>1325</v>
      </c>
      <c r="B1330" s="11" t="s">
        <v>130</v>
      </c>
      <c r="C1330" s="11">
        <v>272</v>
      </c>
      <c r="D1330" s="11" t="s">
        <v>102</v>
      </c>
      <c r="E1330" s="11">
        <v>1878</v>
      </c>
      <c r="F1330" s="11" t="s">
        <v>221</v>
      </c>
      <c r="G1330" s="11" t="s">
        <v>222</v>
      </c>
      <c r="H1330" s="11">
        <v>1</v>
      </c>
      <c r="I1330" s="11">
        <v>0</v>
      </c>
      <c r="J1330" s="11">
        <v>16</v>
      </c>
      <c r="K1330" s="15">
        <v>5.125</v>
      </c>
      <c r="L1330" s="11">
        <f t="shared" si="22"/>
        <v>0.8213541666666667</v>
      </c>
    </row>
    <row r="1331" spans="1:13" ht="15">
      <c r="A1331" s="11">
        <v>1326</v>
      </c>
      <c r="B1331" s="11" t="s">
        <v>131</v>
      </c>
      <c r="C1331" s="11">
        <v>325</v>
      </c>
      <c r="D1331" s="11" t="s">
        <v>102</v>
      </c>
      <c r="E1331" s="11">
        <v>1879</v>
      </c>
      <c r="F1331" s="11" t="s">
        <v>221</v>
      </c>
      <c r="G1331" s="11" t="s">
        <v>223</v>
      </c>
      <c r="H1331" s="11">
        <v>1</v>
      </c>
      <c r="I1331" s="11">
        <v>1</v>
      </c>
      <c r="J1331" s="11">
        <v>16</v>
      </c>
      <c r="K1331" s="15">
        <v>2</v>
      </c>
      <c r="L1331" s="11">
        <f t="shared" si="22"/>
        <v>1.8083333333333333</v>
      </c>
      <c r="M1331" s="11">
        <f aca="true" t="shared" si="23" ref="M1331:M1349">L1331/2.972</f>
        <v>0.6084567070435173</v>
      </c>
    </row>
    <row r="1332" spans="1:13" ht="15">
      <c r="A1332" s="11">
        <v>1327</v>
      </c>
      <c r="B1332" s="11" t="s">
        <v>131</v>
      </c>
      <c r="C1332" s="11">
        <v>325</v>
      </c>
      <c r="D1332" s="11" t="s">
        <v>102</v>
      </c>
      <c r="E1332" s="11">
        <v>1880</v>
      </c>
      <c r="F1332" s="11" t="s">
        <v>221</v>
      </c>
      <c r="G1332" s="11" t="s">
        <v>223</v>
      </c>
      <c r="H1332" s="11">
        <v>1</v>
      </c>
      <c r="I1332" s="11">
        <v>1</v>
      </c>
      <c r="J1332" s="11">
        <v>10</v>
      </c>
      <c r="K1332" s="15">
        <v>9</v>
      </c>
      <c r="L1332" s="11">
        <f t="shared" si="22"/>
        <v>1.5375</v>
      </c>
      <c r="M1332" s="11">
        <f t="shared" si="23"/>
        <v>0.5173283983849261</v>
      </c>
    </row>
    <row r="1333" spans="1:13" ht="15">
      <c r="A1333" s="11">
        <v>1328</v>
      </c>
      <c r="B1333" s="11" t="s">
        <v>131</v>
      </c>
      <c r="C1333" s="11">
        <v>325</v>
      </c>
      <c r="D1333" s="11" t="s">
        <v>102</v>
      </c>
      <c r="E1333" s="11">
        <v>1881</v>
      </c>
      <c r="F1333" s="11" t="s">
        <v>221</v>
      </c>
      <c r="G1333" s="11" t="s">
        <v>223</v>
      </c>
      <c r="H1333" s="11">
        <v>1</v>
      </c>
      <c r="I1333" s="11">
        <v>1</v>
      </c>
      <c r="J1333" s="11">
        <v>12</v>
      </c>
      <c r="K1333" s="15">
        <v>5</v>
      </c>
      <c r="L1333" s="11">
        <f t="shared" si="22"/>
        <v>1.6208333333333333</v>
      </c>
      <c r="M1333" s="11">
        <f t="shared" si="23"/>
        <v>0.5453678779721849</v>
      </c>
    </row>
    <row r="1334" spans="1:13" ht="15">
      <c r="A1334" s="11">
        <v>1329</v>
      </c>
      <c r="B1334" s="11" t="s">
        <v>132</v>
      </c>
      <c r="C1334" s="11">
        <v>304</v>
      </c>
      <c r="D1334" s="11" t="s">
        <v>102</v>
      </c>
      <c r="E1334" s="11">
        <v>1882</v>
      </c>
      <c r="F1334" s="11" t="s">
        <v>221</v>
      </c>
      <c r="G1334" s="11" t="s">
        <v>223</v>
      </c>
      <c r="H1334" s="11">
        <v>1</v>
      </c>
      <c r="I1334" s="11">
        <v>1</v>
      </c>
      <c r="J1334" s="11">
        <v>10</v>
      </c>
      <c r="K1334" s="15">
        <v>5</v>
      </c>
      <c r="L1334" s="11">
        <f t="shared" si="22"/>
        <v>1.5208333333333333</v>
      </c>
      <c r="M1334" s="11">
        <f t="shared" si="23"/>
        <v>0.5117205024674741</v>
      </c>
    </row>
    <row r="1335" spans="1:13" ht="15">
      <c r="A1335" s="11">
        <v>1330</v>
      </c>
      <c r="B1335" s="11" t="s">
        <v>132</v>
      </c>
      <c r="C1335" s="11">
        <v>304</v>
      </c>
      <c r="D1335" s="11" t="s">
        <v>102</v>
      </c>
      <c r="E1335" s="11">
        <v>1883</v>
      </c>
      <c r="F1335" s="11" t="s">
        <v>221</v>
      </c>
      <c r="G1335" s="11" t="s">
        <v>223</v>
      </c>
      <c r="H1335" s="11">
        <v>1</v>
      </c>
      <c r="I1335" s="11">
        <v>1</v>
      </c>
      <c r="J1335" s="11">
        <v>5</v>
      </c>
      <c r="K1335" s="15">
        <v>11</v>
      </c>
      <c r="L1335" s="11">
        <f t="shared" si="22"/>
        <v>1.2958333333333334</v>
      </c>
      <c r="M1335" s="11">
        <f t="shared" si="23"/>
        <v>0.4360139075818753</v>
      </c>
    </row>
    <row r="1336" spans="1:13" ht="15">
      <c r="A1336" s="11">
        <v>1331</v>
      </c>
      <c r="B1336" s="11" t="s">
        <v>132</v>
      </c>
      <c r="C1336" s="11">
        <v>304</v>
      </c>
      <c r="D1336" s="11" t="s">
        <v>102</v>
      </c>
      <c r="E1336" s="11">
        <v>1884</v>
      </c>
      <c r="F1336" s="11" t="s">
        <v>221</v>
      </c>
      <c r="G1336" s="11" t="s">
        <v>223</v>
      </c>
      <c r="H1336" s="11">
        <v>1</v>
      </c>
      <c r="I1336" s="11">
        <v>1</v>
      </c>
      <c r="J1336" s="11">
        <v>6</v>
      </c>
      <c r="K1336" s="15">
        <v>2</v>
      </c>
      <c r="L1336" s="11">
        <f t="shared" si="22"/>
        <v>1.3083333333333333</v>
      </c>
      <c r="M1336" s="11">
        <f t="shared" si="23"/>
        <v>0.44021982951996413</v>
      </c>
    </row>
    <row r="1337" spans="1:13" ht="15">
      <c r="A1337" s="11">
        <v>1332</v>
      </c>
      <c r="B1337" s="11" t="s">
        <v>133</v>
      </c>
      <c r="C1337" s="11">
        <v>318</v>
      </c>
      <c r="D1337" s="11" t="s">
        <v>102</v>
      </c>
      <c r="E1337" s="11">
        <v>1885</v>
      </c>
      <c r="F1337" s="11" t="s">
        <v>221</v>
      </c>
      <c r="G1337" s="11" t="s">
        <v>223</v>
      </c>
      <c r="H1337" s="11">
        <v>1</v>
      </c>
      <c r="I1337" s="11">
        <v>1</v>
      </c>
      <c r="J1337" s="11">
        <v>4</v>
      </c>
      <c r="K1337" s="15">
        <v>6</v>
      </c>
      <c r="L1337" s="11">
        <f t="shared" si="22"/>
        <v>1.2249999999999999</v>
      </c>
      <c r="M1337" s="11">
        <f t="shared" si="23"/>
        <v>0.4121803499327052</v>
      </c>
    </row>
    <row r="1338" spans="1:13" ht="15">
      <c r="A1338" s="11">
        <v>1333</v>
      </c>
      <c r="B1338" s="11" t="s">
        <v>133</v>
      </c>
      <c r="C1338" s="11">
        <v>318</v>
      </c>
      <c r="D1338" s="11" t="s">
        <v>102</v>
      </c>
      <c r="E1338" s="11">
        <v>1886</v>
      </c>
      <c r="F1338" s="11" t="s">
        <v>221</v>
      </c>
      <c r="G1338" s="11" t="s">
        <v>223</v>
      </c>
      <c r="H1338" s="11">
        <v>1</v>
      </c>
      <c r="I1338" s="11">
        <v>1</v>
      </c>
      <c r="J1338" s="11">
        <v>2</v>
      </c>
      <c r="K1338" s="11">
        <v>9</v>
      </c>
      <c r="L1338" s="11">
        <f t="shared" si="22"/>
        <v>1.1375000000000002</v>
      </c>
      <c r="M1338" s="11">
        <f t="shared" si="23"/>
        <v>0.3827388963660835</v>
      </c>
    </row>
    <row r="1339" spans="1:13" ht="15">
      <c r="A1339" s="11">
        <v>1334</v>
      </c>
      <c r="B1339" s="11" t="s">
        <v>133</v>
      </c>
      <c r="C1339" s="11">
        <v>318</v>
      </c>
      <c r="D1339" s="11" t="s">
        <v>102</v>
      </c>
      <c r="E1339" s="11">
        <v>1887</v>
      </c>
      <c r="F1339" s="11" t="s">
        <v>221</v>
      </c>
      <c r="G1339" s="11" t="s">
        <v>223</v>
      </c>
      <c r="H1339" s="11">
        <v>1</v>
      </c>
      <c r="I1339" s="11">
        <v>1</v>
      </c>
      <c r="J1339" s="11">
        <v>0</v>
      </c>
      <c r="K1339" s="11">
        <v>4</v>
      </c>
      <c r="L1339" s="11">
        <f t="shared" si="22"/>
        <v>1.0166666666666666</v>
      </c>
      <c r="M1339" s="11">
        <f t="shared" si="23"/>
        <v>0.34208165096455806</v>
      </c>
    </row>
    <row r="1340" spans="1:13" ht="15">
      <c r="A1340" s="11">
        <v>1335</v>
      </c>
      <c r="B1340" s="11" t="s">
        <v>134</v>
      </c>
      <c r="C1340" s="11">
        <v>325</v>
      </c>
      <c r="D1340" s="11" t="s">
        <v>102</v>
      </c>
      <c r="E1340" s="11">
        <v>1888</v>
      </c>
      <c r="F1340" s="11" t="s">
        <v>221</v>
      </c>
      <c r="G1340" s="11" t="s">
        <v>223</v>
      </c>
      <c r="H1340" s="11">
        <v>1</v>
      </c>
      <c r="I1340" s="11">
        <v>1</v>
      </c>
      <c r="J1340" s="11">
        <v>1</v>
      </c>
      <c r="K1340" s="11">
        <v>2</v>
      </c>
      <c r="L1340" s="11">
        <f t="shared" si="22"/>
        <v>1.0583333333333333</v>
      </c>
      <c r="M1340" s="11">
        <f t="shared" si="23"/>
        <v>0.35610139075818753</v>
      </c>
    </row>
    <row r="1341" spans="1:13" ht="15">
      <c r="A1341" s="11">
        <v>1336</v>
      </c>
      <c r="B1341" s="11" t="s">
        <v>134</v>
      </c>
      <c r="C1341" s="11">
        <v>325</v>
      </c>
      <c r="D1341" s="11" t="s">
        <v>102</v>
      </c>
      <c r="E1341" s="11">
        <v>1889</v>
      </c>
      <c r="F1341" s="11" t="s">
        <v>221</v>
      </c>
      <c r="G1341" s="11" t="s">
        <v>223</v>
      </c>
      <c r="H1341" s="11">
        <v>1</v>
      </c>
      <c r="I1341" s="11">
        <v>1</v>
      </c>
      <c r="J1341" s="11">
        <v>4</v>
      </c>
      <c r="K1341" s="11">
        <v>1</v>
      </c>
      <c r="L1341" s="11">
        <f t="shared" si="22"/>
        <v>1.2041666666666666</v>
      </c>
      <c r="M1341" s="11">
        <f t="shared" si="23"/>
        <v>0.4051704800358905</v>
      </c>
    </row>
    <row r="1342" spans="1:13" ht="15">
      <c r="A1342" s="11">
        <v>1337</v>
      </c>
      <c r="B1342" s="11" t="s">
        <v>134</v>
      </c>
      <c r="C1342" s="11">
        <v>325</v>
      </c>
      <c r="D1342" s="11" t="s">
        <v>102</v>
      </c>
      <c r="E1342" s="11">
        <v>1890</v>
      </c>
      <c r="F1342" s="11" t="s">
        <v>221</v>
      </c>
      <c r="G1342" s="11" t="s">
        <v>223</v>
      </c>
      <c r="H1342" s="11">
        <v>1</v>
      </c>
      <c r="I1342" s="11">
        <v>1</v>
      </c>
      <c r="J1342" s="11">
        <v>5</v>
      </c>
      <c r="K1342" s="11">
        <v>7</v>
      </c>
      <c r="L1342" s="11">
        <f t="shared" si="22"/>
        <v>1.2791666666666666</v>
      </c>
      <c r="M1342" s="11">
        <f t="shared" si="23"/>
        <v>0.4304060116644235</v>
      </c>
    </row>
    <row r="1343" spans="1:13" ht="15">
      <c r="A1343" s="11">
        <v>1338</v>
      </c>
      <c r="B1343" s="11" t="s">
        <v>135</v>
      </c>
      <c r="C1343" s="11">
        <v>354</v>
      </c>
      <c r="D1343" s="11" t="s">
        <v>102</v>
      </c>
      <c r="E1343" s="11">
        <v>1891</v>
      </c>
      <c r="F1343" s="11" t="s">
        <v>221</v>
      </c>
      <c r="G1343" s="11" t="s">
        <v>223</v>
      </c>
      <c r="H1343" s="11">
        <v>1</v>
      </c>
      <c r="I1343" s="11">
        <v>1</v>
      </c>
      <c r="J1343" s="11">
        <v>4</v>
      </c>
      <c r="K1343" s="11">
        <v>5</v>
      </c>
      <c r="L1343" s="11">
        <f t="shared" si="22"/>
        <v>1.2208333333333332</v>
      </c>
      <c r="M1343" s="11">
        <f t="shared" si="23"/>
        <v>0.41077837595334227</v>
      </c>
    </row>
    <row r="1344" spans="1:13" ht="15">
      <c r="A1344" s="11">
        <v>1339</v>
      </c>
      <c r="B1344" s="11" t="s">
        <v>135</v>
      </c>
      <c r="C1344" s="11">
        <v>354</v>
      </c>
      <c r="D1344" s="11" t="s">
        <v>102</v>
      </c>
      <c r="E1344" s="11">
        <v>1892</v>
      </c>
      <c r="F1344" s="11" t="s">
        <v>221</v>
      </c>
      <c r="G1344" s="11" t="s">
        <v>223</v>
      </c>
      <c r="H1344" s="11">
        <v>1</v>
      </c>
      <c r="I1344" s="11">
        <v>1</v>
      </c>
      <c r="J1344" s="11">
        <v>2</v>
      </c>
      <c r="K1344" s="11">
        <v>9</v>
      </c>
      <c r="L1344" s="11">
        <f t="shared" si="22"/>
        <v>1.1375000000000002</v>
      </c>
      <c r="M1344" s="11">
        <f t="shared" si="23"/>
        <v>0.3827388963660835</v>
      </c>
    </row>
    <row r="1345" spans="1:13" ht="15">
      <c r="A1345" s="11">
        <v>1340</v>
      </c>
      <c r="B1345" s="11" t="s">
        <v>135</v>
      </c>
      <c r="C1345" s="11">
        <v>354</v>
      </c>
      <c r="D1345" s="11" t="s">
        <v>102</v>
      </c>
      <c r="E1345" s="11">
        <v>1893</v>
      </c>
      <c r="F1345" s="11" t="s">
        <v>221</v>
      </c>
      <c r="G1345" s="11" t="s">
        <v>223</v>
      </c>
      <c r="H1345" s="11">
        <v>1</v>
      </c>
      <c r="I1345" s="11">
        <v>1</v>
      </c>
      <c r="J1345" s="11">
        <v>0</v>
      </c>
      <c r="K1345" s="11">
        <v>4</v>
      </c>
      <c r="L1345" s="11">
        <f t="shared" si="22"/>
        <v>1.0166666666666666</v>
      </c>
      <c r="M1345" s="11">
        <f t="shared" si="23"/>
        <v>0.34208165096455806</v>
      </c>
    </row>
    <row r="1346" spans="1:13" ht="15">
      <c r="A1346" s="11">
        <v>1341</v>
      </c>
      <c r="B1346" s="11" t="s">
        <v>136</v>
      </c>
      <c r="C1346" s="11">
        <v>417</v>
      </c>
      <c r="D1346" s="11" t="s">
        <v>102</v>
      </c>
      <c r="E1346" s="11">
        <v>1894</v>
      </c>
      <c r="F1346" s="11" t="s">
        <v>221</v>
      </c>
      <c r="G1346" s="11" t="s">
        <v>223</v>
      </c>
      <c r="H1346" s="11">
        <v>1</v>
      </c>
      <c r="I1346" s="11">
        <v>1</v>
      </c>
      <c r="J1346" s="11">
        <v>0</v>
      </c>
      <c r="K1346" s="11">
        <v>4</v>
      </c>
      <c r="L1346" s="11">
        <f t="shared" si="22"/>
        <v>1.0166666666666666</v>
      </c>
      <c r="M1346" s="11">
        <f t="shared" si="23"/>
        <v>0.34208165096455806</v>
      </c>
    </row>
    <row r="1347" spans="1:13" ht="15">
      <c r="A1347" s="11">
        <v>1342</v>
      </c>
      <c r="B1347" s="11" t="s">
        <v>136</v>
      </c>
      <c r="C1347" s="11">
        <v>417</v>
      </c>
      <c r="D1347" s="11" t="s">
        <v>102</v>
      </c>
      <c r="E1347" s="11">
        <v>1895</v>
      </c>
      <c r="F1347" s="11" t="s">
        <v>221</v>
      </c>
      <c r="G1347" s="11" t="s">
        <v>223</v>
      </c>
      <c r="H1347" s="11">
        <v>1</v>
      </c>
      <c r="I1347" s="11">
        <v>1</v>
      </c>
      <c r="J1347" s="11">
        <v>0</v>
      </c>
      <c r="K1347" s="11">
        <v>4</v>
      </c>
      <c r="L1347" s="11">
        <f t="shared" si="22"/>
        <v>1.0166666666666666</v>
      </c>
      <c r="M1347" s="11">
        <f t="shared" si="23"/>
        <v>0.34208165096455806</v>
      </c>
    </row>
    <row r="1348" spans="1:13" ht="15">
      <c r="A1348" s="11">
        <v>1343</v>
      </c>
      <c r="B1348" s="11" t="s">
        <v>136</v>
      </c>
      <c r="C1348" s="11">
        <v>417</v>
      </c>
      <c r="D1348" s="11" t="s">
        <v>102</v>
      </c>
      <c r="E1348" s="11">
        <v>1896</v>
      </c>
      <c r="F1348" s="11" t="s">
        <v>221</v>
      </c>
      <c r="G1348" s="11" t="s">
        <v>223</v>
      </c>
      <c r="H1348" s="11">
        <v>1</v>
      </c>
      <c r="I1348" s="11">
        <v>1</v>
      </c>
      <c r="J1348" s="11">
        <v>0</v>
      </c>
      <c r="K1348" s="11">
        <v>10.5</v>
      </c>
      <c r="L1348" s="11">
        <f t="shared" si="22"/>
        <v>1.04375</v>
      </c>
      <c r="M1348" s="11">
        <f t="shared" si="23"/>
        <v>0.35119448183041724</v>
      </c>
    </row>
    <row r="1349" spans="1:13" ht="15">
      <c r="A1349" s="11">
        <v>1344</v>
      </c>
      <c r="B1349" s="11" t="s">
        <v>136</v>
      </c>
      <c r="C1349" s="11">
        <v>417</v>
      </c>
      <c r="D1349" s="11" t="s">
        <v>102</v>
      </c>
      <c r="E1349" s="11">
        <v>1897</v>
      </c>
      <c r="F1349" s="11" t="s">
        <v>221</v>
      </c>
      <c r="G1349" s="11" t="s">
        <v>223</v>
      </c>
      <c r="H1349" s="11">
        <v>1</v>
      </c>
      <c r="I1349" s="11">
        <v>1</v>
      </c>
      <c r="J1349" s="11">
        <v>2</v>
      </c>
      <c r="K1349" s="11">
        <v>1.25</v>
      </c>
      <c r="L1349" s="11">
        <f t="shared" si="22"/>
        <v>1.1052083333333333</v>
      </c>
      <c r="M1349" s="11">
        <f t="shared" si="23"/>
        <v>0.37187359802602066</v>
      </c>
    </row>
    <row r="1350" spans="1:12" ht="15">
      <c r="A1350" s="11">
        <v>1345</v>
      </c>
      <c r="B1350" s="11" t="s">
        <v>118</v>
      </c>
      <c r="C1350" s="11">
        <v>470</v>
      </c>
      <c r="D1350" s="11" t="s">
        <v>102</v>
      </c>
      <c r="E1350" s="11">
        <v>1863</v>
      </c>
      <c r="F1350" s="11" t="s">
        <v>225</v>
      </c>
      <c r="G1350" s="11" t="s">
        <v>222</v>
      </c>
      <c r="H1350" s="11">
        <v>1</v>
      </c>
      <c r="I1350" s="11">
        <v>0</v>
      </c>
      <c r="J1350" s="11">
        <v>9</v>
      </c>
      <c r="K1350" s="11">
        <v>8</v>
      </c>
      <c r="L1350" s="11">
        <f aca="true" t="shared" si="24" ref="L1350:L1413">(I1350+J1350/20+K1350/240)/H1350</f>
        <v>0.48333333333333334</v>
      </c>
    </row>
    <row r="1351" spans="1:12" ht="15">
      <c r="A1351" s="11">
        <v>1346</v>
      </c>
      <c r="B1351" s="11" t="s">
        <v>116</v>
      </c>
      <c r="C1351" s="11">
        <v>398</v>
      </c>
      <c r="D1351" s="11" t="s">
        <v>102</v>
      </c>
      <c r="E1351" s="11">
        <v>1852</v>
      </c>
      <c r="F1351" s="11" t="s">
        <v>226</v>
      </c>
      <c r="G1351" s="11" t="s">
        <v>109</v>
      </c>
      <c r="H1351" s="11">
        <v>1</v>
      </c>
      <c r="I1351" s="11">
        <v>0</v>
      </c>
      <c r="J1351" s="11">
        <v>0</v>
      </c>
      <c r="K1351" s="11">
        <v>4</v>
      </c>
      <c r="L1351" s="11">
        <f t="shared" si="24"/>
        <v>0.016666666666666666</v>
      </c>
    </row>
    <row r="1352" spans="1:12" ht="15">
      <c r="A1352" s="11">
        <v>1347</v>
      </c>
      <c r="B1352" s="11" t="s">
        <v>116</v>
      </c>
      <c r="C1352" s="11">
        <v>398</v>
      </c>
      <c r="D1352" s="11" t="s">
        <v>102</v>
      </c>
      <c r="E1352" s="11">
        <v>1853</v>
      </c>
      <c r="F1352" s="11" t="s">
        <v>226</v>
      </c>
      <c r="G1352" s="11" t="s">
        <v>109</v>
      </c>
      <c r="H1352" s="11">
        <v>1</v>
      </c>
      <c r="I1352" s="11">
        <v>0</v>
      </c>
      <c r="J1352" s="11">
        <v>0</v>
      </c>
      <c r="K1352" s="11">
        <v>4</v>
      </c>
      <c r="L1352" s="11">
        <f t="shared" si="24"/>
        <v>0.016666666666666666</v>
      </c>
    </row>
    <row r="1353" spans="1:12" ht="15">
      <c r="A1353" s="11">
        <v>1348</v>
      </c>
      <c r="B1353" s="11" t="s">
        <v>116</v>
      </c>
      <c r="C1353" s="11">
        <v>398</v>
      </c>
      <c r="D1353" s="11" t="s">
        <v>102</v>
      </c>
      <c r="E1353" s="11">
        <v>1854</v>
      </c>
      <c r="F1353" s="11" t="s">
        <v>226</v>
      </c>
      <c r="G1353" s="11" t="s">
        <v>109</v>
      </c>
      <c r="H1353" s="11">
        <v>1</v>
      </c>
      <c r="I1353" s="11">
        <v>0</v>
      </c>
      <c r="J1353" s="11">
        <v>0</v>
      </c>
      <c r="K1353" s="11">
        <v>3</v>
      </c>
      <c r="L1353" s="11">
        <f t="shared" si="24"/>
        <v>0.0125</v>
      </c>
    </row>
    <row r="1354" spans="1:12" ht="15">
      <c r="A1354" s="11">
        <v>1349</v>
      </c>
      <c r="B1354" s="11" t="s">
        <v>126</v>
      </c>
      <c r="C1354" s="11">
        <v>369</v>
      </c>
      <c r="D1354" s="11" t="s">
        <v>102</v>
      </c>
      <c r="E1354" s="11">
        <v>1855</v>
      </c>
      <c r="F1354" s="11" t="s">
        <v>226</v>
      </c>
      <c r="G1354" s="11" t="s">
        <v>109</v>
      </c>
      <c r="H1354" s="11">
        <v>1</v>
      </c>
      <c r="I1354" s="11">
        <v>0</v>
      </c>
      <c r="J1354" s="11">
        <v>0</v>
      </c>
      <c r="K1354" s="11">
        <v>3</v>
      </c>
      <c r="L1354" s="11">
        <f t="shared" si="24"/>
        <v>0.0125</v>
      </c>
    </row>
    <row r="1355" spans="1:12" ht="15">
      <c r="A1355" s="11">
        <v>1350</v>
      </c>
      <c r="B1355" s="11" t="s">
        <v>126</v>
      </c>
      <c r="C1355" s="11">
        <v>369</v>
      </c>
      <c r="D1355" s="11" t="s">
        <v>102</v>
      </c>
      <c r="E1355" s="11">
        <v>1856</v>
      </c>
      <c r="F1355" s="11" t="s">
        <v>226</v>
      </c>
      <c r="G1355" s="11" t="s">
        <v>109</v>
      </c>
      <c r="H1355" s="11">
        <v>1</v>
      </c>
      <c r="I1355" s="11">
        <v>0</v>
      </c>
      <c r="J1355" s="11">
        <v>0</v>
      </c>
      <c r="K1355" s="11">
        <v>4</v>
      </c>
      <c r="L1355" s="11">
        <f t="shared" si="24"/>
        <v>0.016666666666666666</v>
      </c>
    </row>
    <row r="1356" spans="1:12" ht="15">
      <c r="A1356" s="11">
        <v>1351</v>
      </c>
      <c r="B1356" s="11" t="s">
        <v>126</v>
      </c>
      <c r="C1356" s="11">
        <v>369</v>
      </c>
      <c r="D1356" s="11" t="s">
        <v>102</v>
      </c>
      <c r="E1356" s="11">
        <v>1857</v>
      </c>
      <c r="F1356" s="11" t="s">
        <v>226</v>
      </c>
      <c r="G1356" s="11" t="s">
        <v>109</v>
      </c>
      <c r="H1356" s="11">
        <v>1</v>
      </c>
      <c r="I1356" s="11">
        <v>0</v>
      </c>
      <c r="J1356" s="11">
        <v>0</v>
      </c>
      <c r="K1356" s="11">
        <v>3.25</v>
      </c>
      <c r="L1356" s="11">
        <f t="shared" si="24"/>
        <v>0.013541666666666667</v>
      </c>
    </row>
    <row r="1357" spans="1:12" ht="15">
      <c r="A1357" s="11">
        <v>1352</v>
      </c>
      <c r="B1357" s="11" t="s">
        <v>127</v>
      </c>
      <c r="C1357" s="11">
        <v>397</v>
      </c>
      <c r="D1357" s="11" t="s">
        <v>102</v>
      </c>
      <c r="E1357" s="11">
        <v>1859</v>
      </c>
      <c r="F1357" s="11" t="s">
        <v>226</v>
      </c>
      <c r="G1357" s="11" t="s">
        <v>109</v>
      </c>
      <c r="H1357" s="11">
        <v>1</v>
      </c>
      <c r="I1357" s="11">
        <v>0</v>
      </c>
      <c r="J1357" s="11">
        <v>0</v>
      </c>
      <c r="K1357" s="11">
        <v>3</v>
      </c>
      <c r="L1357" s="11">
        <f t="shared" si="24"/>
        <v>0.0125</v>
      </c>
    </row>
    <row r="1358" spans="1:12" ht="15">
      <c r="A1358" s="11">
        <v>1353</v>
      </c>
      <c r="B1358" s="11" t="s">
        <v>127</v>
      </c>
      <c r="C1358" s="11">
        <v>397</v>
      </c>
      <c r="D1358" s="11" t="s">
        <v>102</v>
      </c>
      <c r="E1358" s="11">
        <v>1860</v>
      </c>
      <c r="F1358" s="11" t="s">
        <v>226</v>
      </c>
      <c r="G1358" s="11" t="s">
        <v>109</v>
      </c>
      <c r="H1358" s="11">
        <v>1</v>
      </c>
      <c r="I1358" s="11">
        <v>0</v>
      </c>
      <c r="J1358" s="11">
        <v>0</v>
      </c>
      <c r="K1358" s="11">
        <v>3</v>
      </c>
      <c r="L1358" s="11">
        <f t="shared" si="24"/>
        <v>0.0125</v>
      </c>
    </row>
    <row r="1359" spans="1:12" ht="15">
      <c r="A1359" s="11">
        <v>1354</v>
      </c>
      <c r="B1359" s="11" t="s">
        <v>118</v>
      </c>
      <c r="C1359" s="11">
        <v>470</v>
      </c>
      <c r="D1359" s="11" t="s">
        <v>102</v>
      </c>
      <c r="E1359" s="11">
        <v>1861</v>
      </c>
      <c r="F1359" s="11" t="s">
        <v>226</v>
      </c>
      <c r="G1359" s="11" t="s">
        <v>109</v>
      </c>
      <c r="H1359" s="11">
        <v>1</v>
      </c>
      <c r="I1359" s="11">
        <v>0</v>
      </c>
      <c r="J1359" s="11">
        <v>0</v>
      </c>
      <c r="K1359" s="11">
        <v>4</v>
      </c>
      <c r="L1359" s="11">
        <f t="shared" si="24"/>
        <v>0.016666666666666666</v>
      </c>
    </row>
    <row r="1360" spans="1:12" ht="15">
      <c r="A1360" s="11">
        <v>1355</v>
      </c>
      <c r="B1360" s="11" t="s">
        <v>118</v>
      </c>
      <c r="C1360" s="11">
        <v>470</v>
      </c>
      <c r="D1360" s="11" t="s">
        <v>102</v>
      </c>
      <c r="E1360" s="11">
        <v>1862</v>
      </c>
      <c r="F1360" s="11" t="s">
        <v>226</v>
      </c>
      <c r="G1360" s="11" t="s">
        <v>109</v>
      </c>
      <c r="H1360" s="11">
        <v>1</v>
      </c>
      <c r="I1360" s="11">
        <v>0</v>
      </c>
      <c r="J1360" s="11">
        <v>0</v>
      </c>
      <c r="K1360" s="11">
        <v>4.75</v>
      </c>
      <c r="L1360" s="11">
        <f t="shared" si="24"/>
        <v>0.019791666666666666</v>
      </c>
    </row>
    <row r="1361" spans="1:12" ht="15">
      <c r="A1361" s="11">
        <v>1356</v>
      </c>
      <c r="B1361" s="11" t="s">
        <v>118</v>
      </c>
      <c r="C1361" s="11">
        <v>470</v>
      </c>
      <c r="D1361" s="11" t="s">
        <v>102</v>
      </c>
      <c r="E1361" s="11">
        <v>1863</v>
      </c>
      <c r="F1361" s="11" t="s">
        <v>226</v>
      </c>
      <c r="G1361" s="11" t="s">
        <v>109</v>
      </c>
      <c r="H1361" s="11">
        <v>1</v>
      </c>
      <c r="I1361" s="11">
        <v>0</v>
      </c>
      <c r="J1361" s="11">
        <v>0</v>
      </c>
      <c r="K1361" s="11">
        <v>4</v>
      </c>
      <c r="L1361" s="11">
        <f t="shared" si="24"/>
        <v>0.016666666666666666</v>
      </c>
    </row>
    <row r="1362" spans="1:12" ht="15">
      <c r="A1362" s="11">
        <v>1357</v>
      </c>
      <c r="B1362" s="11" t="s">
        <v>121</v>
      </c>
      <c r="C1362" s="11">
        <v>556</v>
      </c>
      <c r="D1362" s="11" t="s">
        <v>102</v>
      </c>
      <c r="E1362" s="11">
        <v>1864</v>
      </c>
      <c r="F1362" s="11" t="s">
        <v>226</v>
      </c>
      <c r="G1362" s="11" t="s">
        <v>109</v>
      </c>
      <c r="H1362" s="11">
        <v>1</v>
      </c>
      <c r="I1362" s="11">
        <v>0</v>
      </c>
      <c r="J1362" s="11">
        <v>0</v>
      </c>
      <c r="K1362" s="11">
        <v>4</v>
      </c>
      <c r="L1362" s="11">
        <f t="shared" si="24"/>
        <v>0.016666666666666666</v>
      </c>
    </row>
    <row r="1363" spans="1:12" ht="15">
      <c r="A1363" s="11">
        <v>1358</v>
      </c>
      <c r="B1363" s="11" t="s">
        <v>121</v>
      </c>
      <c r="C1363" s="11">
        <v>556</v>
      </c>
      <c r="D1363" s="11" t="s">
        <v>102</v>
      </c>
      <c r="E1363" s="11">
        <v>1865</v>
      </c>
      <c r="F1363" s="11" t="s">
        <v>226</v>
      </c>
      <c r="G1363" s="11" t="s">
        <v>109</v>
      </c>
      <c r="H1363" s="11">
        <v>1</v>
      </c>
      <c r="I1363" s="11">
        <v>0</v>
      </c>
      <c r="J1363" s="11">
        <v>0</v>
      </c>
      <c r="K1363" s="11">
        <v>3.5</v>
      </c>
      <c r="L1363" s="11">
        <f t="shared" si="24"/>
        <v>0.014583333333333334</v>
      </c>
    </row>
    <row r="1364" spans="1:12" ht="15">
      <c r="A1364" s="11">
        <v>1359</v>
      </c>
      <c r="B1364" s="11" t="s">
        <v>122</v>
      </c>
      <c r="C1364" s="11">
        <v>275</v>
      </c>
      <c r="D1364" s="11" t="s">
        <v>102</v>
      </c>
      <c r="E1364" s="11">
        <v>1866</v>
      </c>
      <c r="F1364" s="11" t="s">
        <v>226</v>
      </c>
      <c r="G1364" s="11" t="s">
        <v>109</v>
      </c>
      <c r="H1364" s="11">
        <v>1</v>
      </c>
      <c r="I1364" s="11">
        <v>0</v>
      </c>
      <c r="J1364" s="11">
        <v>0</v>
      </c>
      <c r="K1364" s="11">
        <v>5.25</v>
      </c>
      <c r="L1364" s="11">
        <f t="shared" si="24"/>
        <v>0.021875</v>
      </c>
    </row>
    <row r="1365" spans="1:12" ht="15">
      <c r="A1365" s="11">
        <v>1360</v>
      </c>
      <c r="B1365" s="11" t="s">
        <v>122</v>
      </c>
      <c r="C1365" s="11">
        <v>275</v>
      </c>
      <c r="D1365" s="11" t="s">
        <v>102</v>
      </c>
      <c r="E1365" s="11">
        <v>1867</v>
      </c>
      <c r="F1365" s="11" t="s">
        <v>226</v>
      </c>
      <c r="G1365" s="11" t="s">
        <v>109</v>
      </c>
      <c r="H1365" s="11">
        <v>1</v>
      </c>
      <c r="I1365" s="11">
        <v>0</v>
      </c>
      <c r="J1365" s="11">
        <v>0</v>
      </c>
      <c r="K1365" s="11">
        <v>3.75</v>
      </c>
      <c r="L1365" s="11">
        <f t="shared" si="24"/>
        <v>0.015625</v>
      </c>
    </row>
    <row r="1366" spans="1:12" ht="15">
      <c r="A1366" s="11">
        <v>1361</v>
      </c>
      <c r="B1366" s="11" t="s">
        <v>128</v>
      </c>
      <c r="C1366" s="11">
        <v>340</v>
      </c>
      <c r="D1366" s="11" t="s">
        <v>102</v>
      </c>
      <c r="E1366" s="11">
        <v>1868</v>
      </c>
      <c r="F1366" s="11" t="s">
        <v>226</v>
      </c>
      <c r="G1366" s="11" t="s">
        <v>109</v>
      </c>
      <c r="H1366" s="11">
        <v>1</v>
      </c>
      <c r="I1366" s="11">
        <v>0</v>
      </c>
      <c r="J1366" s="11">
        <v>0</v>
      </c>
      <c r="K1366" s="11">
        <v>4</v>
      </c>
      <c r="L1366" s="11">
        <f t="shared" si="24"/>
        <v>0.016666666666666666</v>
      </c>
    </row>
    <row r="1367" spans="1:12" ht="15">
      <c r="A1367" s="11">
        <v>1362</v>
      </c>
      <c r="B1367" s="11" t="s">
        <v>128</v>
      </c>
      <c r="C1367" s="11">
        <v>340</v>
      </c>
      <c r="D1367" s="11" t="s">
        <v>102</v>
      </c>
      <c r="E1367" s="11">
        <v>1869</v>
      </c>
      <c r="F1367" s="11" t="s">
        <v>226</v>
      </c>
      <c r="G1367" s="11" t="s">
        <v>109</v>
      </c>
      <c r="H1367" s="11">
        <v>1</v>
      </c>
      <c r="I1367" s="11">
        <v>0</v>
      </c>
      <c r="J1367" s="11">
        <v>0</v>
      </c>
      <c r="K1367" s="11">
        <v>3.75</v>
      </c>
      <c r="L1367" s="11">
        <f t="shared" si="24"/>
        <v>0.015625</v>
      </c>
    </row>
    <row r="1368" spans="1:12" ht="15">
      <c r="A1368" s="11">
        <v>1363</v>
      </c>
      <c r="B1368" s="11" t="s">
        <v>128</v>
      </c>
      <c r="C1368" s="11">
        <v>340</v>
      </c>
      <c r="D1368" s="11" t="s">
        <v>102</v>
      </c>
      <c r="E1368" s="11">
        <v>1870</v>
      </c>
      <c r="F1368" s="11" t="s">
        <v>226</v>
      </c>
      <c r="G1368" s="11" t="s">
        <v>109</v>
      </c>
      <c r="H1368" s="11">
        <v>1</v>
      </c>
      <c r="I1368" s="11">
        <v>0</v>
      </c>
      <c r="J1368" s="11">
        <v>0</v>
      </c>
      <c r="K1368" s="11">
        <v>3</v>
      </c>
      <c r="L1368" s="11">
        <f t="shared" si="24"/>
        <v>0.0125</v>
      </c>
    </row>
    <row r="1369" spans="1:12" ht="15">
      <c r="A1369" s="11">
        <v>1364</v>
      </c>
      <c r="B1369" s="11" t="s">
        <v>129</v>
      </c>
      <c r="C1369" s="11">
        <v>285</v>
      </c>
      <c r="D1369" s="11" t="s">
        <v>102</v>
      </c>
      <c r="E1369" s="11">
        <v>1871</v>
      </c>
      <c r="F1369" s="11" t="s">
        <v>226</v>
      </c>
      <c r="G1369" s="11" t="s">
        <v>109</v>
      </c>
      <c r="H1369" s="11">
        <v>1</v>
      </c>
      <c r="I1369" s="11">
        <v>0</v>
      </c>
      <c r="J1369" s="11">
        <v>0</v>
      </c>
      <c r="K1369" s="11">
        <v>4.5</v>
      </c>
      <c r="L1369" s="11">
        <f t="shared" si="24"/>
        <v>0.01875</v>
      </c>
    </row>
    <row r="1370" spans="1:12" ht="15">
      <c r="A1370" s="11">
        <v>1365</v>
      </c>
      <c r="B1370" s="11" t="s">
        <v>129</v>
      </c>
      <c r="C1370" s="11">
        <v>285</v>
      </c>
      <c r="D1370" s="11" t="s">
        <v>102</v>
      </c>
      <c r="E1370" s="11">
        <v>1872</v>
      </c>
      <c r="F1370" s="11" t="s">
        <v>226</v>
      </c>
      <c r="G1370" s="11" t="s">
        <v>109</v>
      </c>
      <c r="H1370" s="11">
        <v>1</v>
      </c>
      <c r="I1370" s="11">
        <v>0</v>
      </c>
      <c r="J1370" s="11">
        <v>0</v>
      </c>
      <c r="K1370" s="11">
        <v>4</v>
      </c>
      <c r="L1370" s="11">
        <f t="shared" si="24"/>
        <v>0.016666666666666666</v>
      </c>
    </row>
    <row r="1371" spans="1:12" ht="15">
      <c r="A1371" s="11">
        <v>1366</v>
      </c>
      <c r="B1371" s="11" t="s">
        <v>129</v>
      </c>
      <c r="C1371" s="11">
        <v>285</v>
      </c>
      <c r="D1371" s="11" t="s">
        <v>102</v>
      </c>
      <c r="E1371" s="11">
        <v>1873</v>
      </c>
      <c r="F1371" s="11" t="s">
        <v>226</v>
      </c>
      <c r="G1371" s="11" t="s">
        <v>109</v>
      </c>
      <c r="H1371" s="11">
        <v>1</v>
      </c>
      <c r="I1371" s="11">
        <v>0</v>
      </c>
      <c r="J1371" s="11">
        <v>0</v>
      </c>
      <c r="K1371" s="11">
        <v>3.65</v>
      </c>
      <c r="L1371" s="11">
        <f t="shared" si="24"/>
        <v>0.015208333333333332</v>
      </c>
    </row>
    <row r="1372" spans="1:12" ht="15">
      <c r="A1372" s="11">
        <v>1367</v>
      </c>
      <c r="B1372" s="11" t="s">
        <v>129</v>
      </c>
      <c r="C1372" s="11">
        <v>285</v>
      </c>
      <c r="D1372" s="11" t="s">
        <v>102</v>
      </c>
      <c r="E1372" s="11">
        <v>1874</v>
      </c>
      <c r="F1372" s="11" t="s">
        <v>226</v>
      </c>
      <c r="G1372" s="11" t="s">
        <v>109</v>
      </c>
      <c r="H1372" s="11">
        <v>1</v>
      </c>
      <c r="I1372" s="11">
        <v>0</v>
      </c>
      <c r="J1372" s="11">
        <v>0</v>
      </c>
      <c r="K1372" s="11">
        <v>5.75</v>
      </c>
      <c r="L1372" s="11">
        <f t="shared" si="24"/>
        <v>0.023958333333333335</v>
      </c>
    </row>
    <row r="1373" spans="1:12" ht="15">
      <c r="A1373" s="11">
        <v>1368</v>
      </c>
      <c r="B1373" s="11" t="s">
        <v>129</v>
      </c>
      <c r="C1373" s="11">
        <v>285</v>
      </c>
      <c r="D1373" s="11" t="s">
        <v>102</v>
      </c>
      <c r="E1373" s="11">
        <v>1875</v>
      </c>
      <c r="F1373" s="11" t="s">
        <v>226</v>
      </c>
      <c r="G1373" s="11" t="s">
        <v>109</v>
      </c>
      <c r="H1373" s="11">
        <v>1</v>
      </c>
      <c r="I1373" s="11">
        <v>0</v>
      </c>
      <c r="J1373" s="11">
        <v>0</v>
      </c>
      <c r="K1373" s="11">
        <v>4.25</v>
      </c>
      <c r="L1373" s="11">
        <f t="shared" si="24"/>
        <v>0.017708333333333333</v>
      </c>
    </row>
    <row r="1374" spans="1:12" ht="15">
      <c r="A1374" s="11">
        <v>1369</v>
      </c>
      <c r="B1374" s="11" t="s">
        <v>130</v>
      </c>
      <c r="C1374" s="11">
        <v>272</v>
      </c>
      <c r="D1374" s="11" t="s">
        <v>102</v>
      </c>
      <c r="E1374" s="11">
        <v>1876</v>
      </c>
      <c r="F1374" s="11" t="s">
        <v>226</v>
      </c>
      <c r="G1374" s="11" t="s">
        <v>109</v>
      </c>
      <c r="H1374" s="11">
        <v>1</v>
      </c>
      <c r="I1374" s="11">
        <v>0</v>
      </c>
      <c r="J1374" s="11">
        <v>0</v>
      </c>
      <c r="K1374" s="15">
        <v>4.666666666666667</v>
      </c>
      <c r="L1374" s="11">
        <f t="shared" si="24"/>
        <v>0.019444444444444445</v>
      </c>
    </row>
    <row r="1375" spans="1:12" ht="15">
      <c r="A1375" s="11">
        <v>1370</v>
      </c>
      <c r="B1375" s="11" t="s">
        <v>130</v>
      </c>
      <c r="C1375" s="11">
        <v>272</v>
      </c>
      <c r="D1375" s="11" t="s">
        <v>102</v>
      </c>
      <c r="E1375" s="11">
        <v>1877</v>
      </c>
      <c r="F1375" s="11" t="s">
        <v>226</v>
      </c>
      <c r="G1375" s="11" t="s">
        <v>109</v>
      </c>
      <c r="H1375" s="11">
        <v>1</v>
      </c>
      <c r="I1375" s="11">
        <v>0</v>
      </c>
      <c r="J1375" s="11">
        <v>0</v>
      </c>
      <c r="K1375" s="15">
        <v>4.25</v>
      </c>
      <c r="L1375" s="11">
        <f t="shared" si="24"/>
        <v>0.017708333333333333</v>
      </c>
    </row>
    <row r="1376" spans="1:12" ht="15">
      <c r="A1376" s="11">
        <v>1371</v>
      </c>
      <c r="B1376" s="11" t="s">
        <v>130</v>
      </c>
      <c r="C1376" s="11">
        <v>272</v>
      </c>
      <c r="D1376" s="11" t="s">
        <v>102</v>
      </c>
      <c r="E1376" s="11">
        <v>1878</v>
      </c>
      <c r="F1376" s="11" t="s">
        <v>226</v>
      </c>
      <c r="G1376" s="11" t="s">
        <v>109</v>
      </c>
      <c r="H1376" s="11">
        <v>1</v>
      </c>
      <c r="I1376" s="11">
        <v>0</v>
      </c>
      <c r="J1376" s="11">
        <v>0</v>
      </c>
      <c r="K1376" s="15">
        <v>4.916666666666667</v>
      </c>
      <c r="L1376" s="11">
        <f t="shared" si="24"/>
        <v>0.02048611111111111</v>
      </c>
    </row>
    <row r="1377" spans="1:12" ht="15">
      <c r="A1377" s="11">
        <v>1372</v>
      </c>
      <c r="B1377" s="11" t="s">
        <v>131</v>
      </c>
      <c r="C1377" s="11">
        <v>325</v>
      </c>
      <c r="D1377" s="11" t="s">
        <v>102</v>
      </c>
      <c r="E1377" s="11">
        <v>1879</v>
      </c>
      <c r="F1377" s="11" t="s">
        <v>226</v>
      </c>
      <c r="G1377" s="11" t="s">
        <v>109</v>
      </c>
      <c r="H1377" s="11">
        <v>1</v>
      </c>
      <c r="I1377" s="11">
        <v>0</v>
      </c>
      <c r="J1377" s="11">
        <v>0</v>
      </c>
      <c r="K1377" s="15">
        <v>4.5</v>
      </c>
      <c r="L1377" s="11">
        <f t="shared" si="24"/>
        <v>0.01875</v>
      </c>
    </row>
    <row r="1378" spans="1:12" ht="15">
      <c r="A1378" s="11">
        <v>1373</v>
      </c>
      <c r="B1378" s="11" t="s">
        <v>131</v>
      </c>
      <c r="C1378" s="11">
        <v>325</v>
      </c>
      <c r="D1378" s="11" t="s">
        <v>102</v>
      </c>
      <c r="E1378" s="11">
        <v>1880</v>
      </c>
      <c r="F1378" s="11" t="s">
        <v>226</v>
      </c>
      <c r="G1378" s="11" t="s">
        <v>109</v>
      </c>
      <c r="H1378" s="11">
        <v>1</v>
      </c>
      <c r="I1378" s="11">
        <v>0</v>
      </c>
      <c r="J1378" s="11">
        <v>0</v>
      </c>
      <c r="K1378" s="15">
        <v>4.666666666666667</v>
      </c>
      <c r="L1378" s="11">
        <f t="shared" si="24"/>
        <v>0.019444444444444445</v>
      </c>
    </row>
    <row r="1379" spans="1:12" ht="15">
      <c r="A1379" s="11">
        <v>1374</v>
      </c>
      <c r="B1379" s="11" t="s">
        <v>131</v>
      </c>
      <c r="C1379" s="11">
        <v>325</v>
      </c>
      <c r="D1379" s="11" t="s">
        <v>102</v>
      </c>
      <c r="E1379" s="11">
        <v>1881</v>
      </c>
      <c r="F1379" s="11" t="s">
        <v>226</v>
      </c>
      <c r="G1379" s="11" t="s">
        <v>109</v>
      </c>
      <c r="H1379" s="11">
        <v>1</v>
      </c>
      <c r="I1379" s="11">
        <v>0</v>
      </c>
      <c r="J1379" s="11">
        <v>0</v>
      </c>
      <c r="K1379" s="15">
        <v>5</v>
      </c>
      <c r="L1379" s="11">
        <f t="shared" si="24"/>
        <v>0.020833333333333332</v>
      </c>
    </row>
    <row r="1380" spans="1:12" ht="15">
      <c r="A1380" s="11">
        <v>1375</v>
      </c>
      <c r="B1380" s="11" t="s">
        <v>132</v>
      </c>
      <c r="C1380" s="11">
        <v>304</v>
      </c>
      <c r="D1380" s="11" t="s">
        <v>102</v>
      </c>
      <c r="E1380" s="11">
        <v>1882</v>
      </c>
      <c r="F1380" s="11" t="s">
        <v>226</v>
      </c>
      <c r="G1380" s="11" t="s">
        <v>109</v>
      </c>
      <c r="H1380" s="11">
        <v>1</v>
      </c>
      <c r="I1380" s="11">
        <v>0</v>
      </c>
      <c r="J1380" s="11">
        <v>0</v>
      </c>
      <c r="K1380" s="15">
        <v>4.25</v>
      </c>
      <c r="L1380" s="11">
        <f t="shared" si="24"/>
        <v>0.017708333333333333</v>
      </c>
    </row>
    <row r="1381" spans="1:12" ht="15">
      <c r="A1381" s="11">
        <v>1376</v>
      </c>
      <c r="B1381" s="11" t="s">
        <v>132</v>
      </c>
      <c r="C1381" s="11">
        <v>304</v>
      </c>
      <c r="D1381" s="11" t="s">
        <v>102</v>
      </c>
      <c r="E1381" s="11">
        <v>1883</v>
      </c>
      <c r="F1381" s="11" t="s">
        <v>226</v>
      </c>
      <c r="G1381" s="11" t="s">
        <v>109</v>
      </c>
      <c r="H1381" s="11">
        <v>1</v>
      </c>
      <c r="I1381" s="11">
        <v>0</v>
      </c>
      <c r="J1381" s="11">
        <v>0</v>
      </c>
      <c r="K1381" s="15">
        <v>3.5</v>
      </c>
      <c r="L1381" s="11">
        <f t="shared" si="24"/>
        <v>0.014583333333333334</v>
      </c>
    </row>
    <row r="1382" spans="1:12" ht="15">
      <c r="A1382" s="11">
        <v>1377</v>
      </c>
      <c r="B1382" s="11" t="s">
        <v>132</v>
      </c>
      <c r="C1382" s="11">
        <v>304</v>
      </c>
      <c r="D1382" s="11" t="s">
        <v>102</v>
      </c>
      <c r="E1382" s="11">
        <v>1884</v>
      </c>
      <c r="F1382" s="11" t="s">
        <v>226</v>
      </c>
      <c r="G1382" s="11" t="s">
        <v>109</v>
      </c>
      <c r="H1382" s="11">
        <v>1</v>
      </c>
      <c r="I1382" s="11">
        <v>0</v>
      </c>
      <c r="J1382" s="11">
        <v>0</v>
      </c>
      <c r="K1382" s="15">
        <v>4</v>
      </c>
      <c r="L1382" s="11">
        <f t="shared" si="24"/>
        <v>0.016666666666666666</v>
      </c>
    </row>
    <row r="1383" spans="1:12" ht="15">
      <c r="A1383" s="11">
        <v>1378</v>
      </c>
      <c r="B1383" s="11" t="s">
        <v>133</v>
      </c>
      <c r="C1383" s="11">
        <v>318</v>
      </c>
      <c r="D1383" s="11" t="s">
        <v>102</v>
      </c>
      <c r="E1383" s="11">
        <v>1885</v>
      </c>
      <c r="F1383" s="11" t="s">
        <v>226</v>
      </c>
      <c r="G1383" s="11" t="s">
        <v>109</v>
      </c>
      <c r="H1383" s="11">
        <v>1</v>
      </c>
      <c r="I1383" s="11">
        <v>0</v>
      </c>
      <c r="J1383" s="11">
        <v>0</v>
      </c>
      <c r="K1383" s="15">
        <v>4</v>
      </c>
      <c r="L1383" s="11">
        <f t="shared" si="24"/>
        <v>0.016666666666666666</v>
      </c>
    </row>
    <row r="1384" spans="1:12" ht="15">
      <c r="A1384" s="11">
        <v>1379</v>
      </c>
      <c r="B1384" s="11" t="s">
        <v>133</v>
      </c>
      <c r="C1384" s="11">
        <v>318</v>
      </c>
      <c r="D1384" s="11" t="s">
        <v>102</v>
      </c>
      <c r="E1384" s="11">
        <v>1886</v>
      </c>
      <c r="F1384" s="11" t="s">
        <v>226</v>
      </c>
      <c r="G1384" s="11" t="s">
        <v>109</v>
      </c>
      <c r="H1384" s="11">
        <v>1</v>
      </c>
      <c r="I1384" s="11">
        <v>0</v>
      </c>
      <c r="J1384" s="11">
        <v>0</v>
      </c>
      <c r="K1384" s="11">
        <v>4</v>
      </c>
      <c r="L1384" s="11">
        <f t="shared" si="24"/>
        <v>0.016666666666666666</v>
      </c>
    </row>
    <row r="1385" spans="1:12" ht="15">
      <c r="A1385" s="11">
        <v>1380</v>
      </c>
      <c r="B1385" s="11" t="s">
        <v>133</v>
      </c>
      <c r="C1385" s="11">
        <v>318</v>
      </c>
      <c r="D1385" s="11" t="s">
        <v>102</v>
      </c>
      <c r="E1385" s="11">
        <v>1887</v>
      </c>
      <c r="F1385" s="11" t="s">
        <v>226</v>
      </c>
      <c r="G1385" s="11" t="s">
        <v>109</v>
      </c>
      <c r="H1385" s="11">
        <v>1</v>
      </c>
      <c r="I1385" s="11">
        <v>0</v>
      </c>
      <c r="J1385" s="11">
        <v>0</v>
      </c>
      <c r="K1385" s="11">
        <v>5</v>
      </c>
      <c r="L1385" s="11">
        <f t="shared" si="24"/>
        <v>0.020833333333333332</v>
      </c>
    </row>
    <row r="1386" spans="1:12" ht="15">
      <c r="A1386" s="11">
        <v>1381</v>
      </c>
      <c r="B1386" s="11" t="s">
        <v>134</v>
      </c>
      <c r="C1386" s="11">
        <v>325</v>
      </c>
      <c r="D1386" s="11" t="s">
        <v>102</v>
      </c>
      <c r="E1386" s="11">
        <v>1888</v>
      </c>
      <c r="F1386" s="11" t="s">
        <v>226</v>
      </c>
      <c r="G1386" s="11" t="s">
        <v>109</v>
      </c>
      <c r="H1386" s="11">
        <v>1</v>
      </c>
      <c r="I1386" s="11">
        <v>0</v>
      </c>
      <c r="J1386" s="11">
        <v>0</v>
      </c>
      <c r="K1386" s="11">
        <v>3.5</v>
      </c>
      <c r="L1386" s="11">
        <f t="shared" si="24"/>
        <v>0.014583333333333334</v>
      </c>
    </row>
    <row r="1387" spans="1:12" ht="15">
      <c r="A1387" s="11">
        <v>1382</v>
      </c>
      <c r="B1387" s="11" t="s">
        <v>134</v>
      </c>
      <c r="C1387" s="11">
        <v>325</v>
      </c>
      <c r="D1387" s="11" t="s">
        <v>102</v>
      </c>
      <c r="E1387" s="11">
        <v>1889</v>
      </c>
      <c r="F1387" s="11" t="s">
        <v>226</v>
      </c>
      <c r="G1387" s="11" t="s">
        <v>109</v>
      </c>
      <c r="H1387" s="11">
        <v>1</v>
      </c>
      <c r="I1387" s="11">
        <v>0</v>
      </c>
      <c r="J1387" s="11">
        <v>0</v>
      </c>
      <c r="K1387" s="11">
        <v>3.5</v>
      </c>
      <c r="L1387" s="11">
        <f t="shared" si="24"/>
        <v>0.014583333333333334</v>
      </c>
    </row>
    <row r="1388" spans="1:12" ht="15">
      <c r="A1388" s="11">
        <v>1383</v>
      </c>
      <c r="B1388" s="11" t="s">
        <v>134</v>
      </c>
      <c r="C1388" s="11">
        <v>325</v>
      </c>
      <c r="D1388" s="11" t="s">
        <v>102</v>
      </c>
      <c r="E1388" s="11">
        <v>1890</v>
      </c>
      <c r="F1388" s="11" t="s">
        <v>226</v>
      </c>
      <c r="G1388" s="11" t="s">
        <v>109</v>
      </c>
      <c r="H1388" s="11">
        <v>1</v>
      </c>
      <c r="I1388" s="11">
        <v>0</v>
      </c>
      <c r="J1388" s="11">
        <v>0</v>
      </c>
      <c r="K1388" s="11">
        <v>3.5</v>
      </c>
      <c r="L1388" s="11">
        <f t="shared" si="24"/>
        <v>0.014583333333333334</v>
      </c>
    </row>
    <row r="1389" spans="1:12" ht="15">
      <c r="A1389" s="11">
        <v>1384</v>
      </c>
      <c r="B1389" s="11" t="s">
        <v>135</v>
      </c>
      <c r="C1389" s="11">
        <v>354</v>
      </c>
      <c r="D1389" s="11" t="s">
        <v>102</v>
      </c>
      <c r="E1389" s="11">
        <v>1891</v>
      </c>
      <c r="F1389" s="11" t="s">
        <v>226</v>
      </c>
      <c r="G1389" s="11" t="s">
        <v>109</v>
      </c>
      <c r="H1389" s="11">
        <v>1</v>
      </c>
      <c r="I1389" s="11">
        <v>0</v>
      </c>
      <c r="J1389" s="11">
        <v>0</v>
      </c>
      <c r="K1389" s="11">
        <v>3.5</v>
      </c>
      <c r="L1389" s="11">
        <f t="shared" si="24"/>
        <v>0.014583333333333334</v>
      </c>
    </row>
    <row r="1390" spans="1:12" ht="15">
      <c r="A1390" s="11">
        <v>1385</v>
      </c>
      <c r="B1390" s="11" t="s">
        <v>135</v>
      </c>
      <c r="C1390" s="11">
        <v>354</v>
      </c>
      <c r="D1390" s="11" t="s">
        <v>102</v>
      </c>
      <c r="E1390" s="11">
        <v>1892</v>
      </c>
      <c r="F1390" s="11" t="s">
        <v>226</v>
      </c>
      <c r="G1390" s="11" t="s">
        <v>109</v>
      </c>
      <c r="H1390" s="11">
        <v>1</v>
      </c>
      <c r="I1390" s="11">
        <v>0</v>
      </c>
      <c r="J1390" s="11">
        <v>0</v>
      </c>
      <c r="K1390" s="11">
        <v>3.5</v>
      </c>
      <c r="L1390" s="11">
        <f t="shared" si="24"/>
        <v>0.014583333333333334</v>
      </c>
    </row>
    <row r="1391" spans="1:12" ht="15">
      <c r="A1391" s="11">
        <v>1386</v>
      </c>
      <c r="B1391" s="11" t="s">
        <v>135</v>
      </c>
      <c r="C1391" s="11">
        <v>354</v>
      </c>
      <c r="D1391" s="11" t="s">
        <v>102</v>
      </c>
      <c r="E1391" s="11">
        <v>1893</v>
      </c>
      <c r="F1391" s="11" t="s">
        <v>226</v>
      </c>
      <c r="G1391" s="11" t="s">
        <v>109</v>
      </c>
      <c r="H1391" s="11">
        <v>1</v>
      </c>
      <c r="I1391" s="11">
        <v>0</v>
      </c>
      <c r="J1391" s="11">
        <v>0</v>
      </c>
      <c r="K1391" s="11">
        <v>3.25</v>
      </c>
      <c r="L1391" s="11">
        <f t="shared" si="24"/>
        <v>0.013541666666666667</v>
      </c>
    </row>
    <row r="1392" spans="1:12" ht="15">
      <c r="A1392" s="11">
        <v>1387</v>
      </c>
      <c r="B1392" s="11" t="s">
        <v>136</v>
      </c>
      <c r="C1392" s="11">
        <v>417</v>
      </c>
      <c r="D1392" s="11" t="s">
        <v>102</v>
      </c>
      <c r="E1392" s="11">
        <v>1894</v>
      </c>
      <c r="F1392" s="11" t="s">
        <v>226</v>
      </c>
      <c r="G1392" s="11" t="s">
        <v>109</v>
      </c>
      <c r="H1392" s="11">
        <v>1</v>
      </c>
      <c r="I1392" s="11">
        <v>0</v>
      </c>
      <c r="J1392" s="11">
        <v>0</v>
      </c>
      <c r="K1392" s="11">
        <v>3.25</v>
      </c>
      <c r="L1392" s="11">
        <f t="shared" si="24"/>
        <v>0.013541666666666667</v>
      </c>
    </row>
    <row r="1393" spans="1:12" ht="15">
      <c r="A1393" s="11">
        <v>1388</v>
      </c>
      <c r="B1393" s="11" t="s">
        <v>136</v>
      </c>
      <c r="C1393" s="11">
        <v>417</v>
      </c>
      <c r="D1393" s="11" t="s">
        <v>102</v>
      </c>
      <c r="E1393" s="11">
        <v>1895</v>
      </c>
      <c r="F1393" s="11" t="s">
        <v>226</v>
      </c>
      <c r="G1393" s="11" t="s">
        <v>109</v>
      </c>
      <c r="H1393" s="11">
        <v>1</v>
      </c>
      <c r="I1393" s="11">
        <v>0</v>
      </c>
      <c r="J1393" s="11">
        <v>0</v>
      </c>
      <c r="K1393" s="11">
        <v>3.25</v>
      </c>
      <c r="L1393" s="11">
        <f t="shared" si="24"/>
        <v>0.013541666666666667</v>
      </c>
    </row>
    <row r="1394" spans="1:12" ht="15">
      <c r="A1394" s="11">
        <v>1389</v>
      </c>
      <c r="B1394" s="11" t="s">
        <v>136</v>
      </c>
      <c r="C1394" s="11">
        <v>417</v>
      </c>
      <c r="D1394" s="11" t="s">
        <v>102</v>
      </c>
      <c r="E1394" s="11">
        <v>1896</v>
      </c>
      <c r="F1394" s="11" t="s">
        <v>226</v>
      </c>
      <c r="G1394" s="11" t="s">
        <v>109</v>
      </c>
      <c r="H1394" s="11">
        <v>1</v>
      </c>
      <c r="I1394" s="11">
        <v>0</v>
      </c>
      <c r="J1394" s="11">
        <v>0</v>
      </c>
      <c r="K1394" s="11">
        <v>3</v>
      </c>
      <c r="L1394" s="11">
        <f t="shared" si="24"/>
        <v>0.0125</v>
      </c>
    </row>
    <row r="1395" spans="1:12" ht="15">
      <c r="A1395" s="11">
        <v>1390</v>
      </c>
      <c r="B1395" s="11" t="s">
        <v>136</v>
      </c>
      <c r="C1395" s="11">
        <v>417</v>
      </c>
      <c r="D1395" s="11" t="s">
        <v>102</v>
      </c>
      <c r="E1395" s="11">
        <v>1897</v>
      </c>
      <c r="F1395" s="11" t="s">
        <v>226</v>
      </c>
      <c r="G1395" s="11" t="s">
        <v>109</v>
      </c>
      <c r="H1395" s="11">
        <v>1</v>
      </c>
      <c r="I1395" s="11">
        <v>0</v>
      </c>
      <c r="J1395" s="11">
        <v>0</v>
      </c>
      <c r="K1395" s="11">
        <v>3</v>
      </c>
      <c r="L1395" s="11">
        <f t="shared" si="24"/>
        <v>0.0125</v>
      </c>
    </row>
    <row r="1396" spans="1:12" ht="15">
      <c r="A1396" s="11">
        <v>1391</v>
      </c>
      <c r="B1396" s="11" t="s">
        <v>137</v>
      </c>
      <c r="C1396" s="11">
        <v>420</v>
      </c>
      <c r="D1396" s="11" t="s">
        <v>102</v>
      </c>
      <c r="E1396" s="11">
        <v>1898</v>
      </c>
      <c r="F1396" s="11" t="s">
        <v>226</v>
      </c>
      <c r="G1396" s="11" t="s">
        <v>109</v>
      </c>
      <c r="H1396" s="11">
        <v>1</v>
      </c>
      <c r="I1396" s="11">
        <v>0</v>
      </c>
      <c r="J1396" s="11">
        <v>0</v>
      </c>
      <c r="K1396" s="11">
        <v>3</v>
      </c>
      <c r="L1396" s="11">
        <f t="shared" si="24"/>
        <v>0.0125</v>
      </c>
    </row>
    <row r="1397" spans="1:12" ht="15">
      <c r="A1397" s="11">
        <v>1392</v>
      </c>
      <c r="B1397" s="11" t="s">
        <v>138</v>
      </c>
      <c r="C1397" s="11">
        <v>357</v>
      </c>
      <c r="D1397" s="11" t="s">
        <v>102</v>
      </c>
      <c r="E1397" s="11">
        <v>1900</v>
      </c>
      <c r="F1397" s="11" t="s">
        <v>226</v>
      </c>
      <c r="G1397" s="11" t="s">
        <v>109</v>
      </c>
      <c r="H1397" s="11">
        <v>1</v>
      </c>
      <c r="I1397" s="11">
        <v>0</v>
      </c>
      <c r="J1397" s="11">
        <v>0</v>
      </c>
      <c r="K1397" s="11">
        <v>3</v>
      </c>
      <c r="L1397" s="11">
        <f t="shared" si="24"/>
        <v>0.0125</v>
      </c>
    </row>
    <row r="1398" spans="1:12" ht="15">
      <c r="A1398" s="11">
        <v>1393</v>
      </c>
      <c r="B1398" s="11" t="s">
        <v>139</v>
      </c>
      <c r="C1398" s="11">
        <v>381</v>
      </c>
      <c r="D1398" s="11" t="s">
        <v>102</v>
      </c>
      <c r="E1398" s="11">
        <v>1901</v>
      </c>
      <c r="F1398" s="11" t="s">
        <v>226</v>
      </c>
      <c r="G1398" s="11" t="s">
        <v>109</v>
      </c>
      <c r="H1398" s="11">
        <v>1</v>
      </c>
      <c r="I1398" s="11">
        <v>0</v>
      </c>
      <c r="J1398" s="11">
        <v>0</v>
      </c>
      <c r="K1398" s="11">
        <v>2.5</v>
      </c>
      <c r="L1398" s="11">
        <f t="shared" si="24"/>
        <v>0.010416666666666666</v>
      </c>
    </row>
    <row r="1399" spans="1:12" ht="15">
      <c r="A1399" s="11">
        <v>1394</v>
      </c>
      <c r="B1399" s="11" t="s">
        <v>101</v>
      </c>
      <c r="C1399" s="11">
        <v>428</v>
      </c>
      <c r="D1399" s="11" t="s">
        <v>102</v>
      </c>
      <c r="E1399" s="11">
        <v>1902</v>
      </c>
      <c r="F1399" s="11" t="s">
        <v>226</v>
      </c>
      <c r="G1399" s="11" t="s">
        <v>109</v>
      </c>
      <c r="H1399" s="11">
        <v>1</v>
      </c>
      <c r="I1399" s="11">
        <v>0</v>
      </c>
      <c r="J1399" s="11">
        <v>0</v>
      </c>
      <c r="K1399" s="11">
        <v>2.5</v>
      </c>
      <c r="L1399" s="11">
        <f t="shared" si="24"/>
        <v>0.010416666666666666</v>
      </c>
    </row>
    <row r="1400" spans="1:12" ht="15">
      <c r="A1400" s="11">
        <v>1395</v>
      </c>
      <c r="B1400" s="11" t="s">
        <v>110</v>
      </c>
      <c r="C1400" s="11">
        <v>345</v>
      </c>
      <c r="D1400" s="11" t="s">
        <v>102</v>
      </c>
      <c r="E1400" s="11">
        <v>1903</v>
      </c>
      <c r="F1400" s="11" t="s">
        <v>226</v>
      </c>
      <c r="G1400" s="11" t="s">
        <v>109</v>
      </c>
      <c r="H1400" s="11">
        <v>1</v>
      </c>
      <c r="I1400" s="11">
        <v>0</v>
      </c>
      <c r="J1400" s="11">
        <v>0</v>
      </c>
      <c r="K1400" s="11">
        <v>2.5</v>
      </c>
      <c r="L1400" s="11">
        <f t="shared" si="24"/>
        <v>0.010416666666666666</v>
      </c>
    </row>
    <row r="1401" spans="1:12" ht="15">
      <c r="A1401" s="11">
        <v>1396</v>
      </c>
      <c r="B1401" s="11" t="s">
        <v>110</v>
      </c>
      <c r="C1401" s="11">
        <v>345</v>
      </c>
      <c r="D1401" s="11" t="s">
        <v>102</v>
      </c>
      <c r="E1401" s="11">
        <v>1904</v>
      </c>
      <c r="F1401" s="11" t="s">
        <v>226</v>
      </c>
      <c r="G1401" s="11" t="s">
        <v>109</v>
      </c>
      <c r="H1401" s="11">
        <v>1</v>
      </c>
      <c r="I1401" s="11">
        <v>0</v>
      </c>
      <c r="J1401" s="11">
        <v>0</v>
      </c>
      <c r="K1401" s="11">
        <v>2.5</v>
      </c>
      <c r="L1401" s="11">
        <f t="shared" si="24"/>
        <v>0.010416666666666666</v>
      </c>
    </row>
    <row r="1402" spans="1:12" ht="15">
      <c r="A1402" s="11">
        <v>1397</v>
      </c>
      <c r="B1402" s="11" t="s">
        <v>110</v>
      </c>
      <c r="C1402" s="11">
        <v>345</v>
      </c>
      <c r="D1402" s="11" t="s">
        <v>102</v>
      </c>
      <c r="E1402" s="11">
        <v>1905</v>
      </c>
      <c r="F1402" s="11" t="s">
        <v>226</v>
      </c>
      <c r="G1402" s="11" t="s">
        <v>109</v>
      </c>
      <c r="H1402" s="11">
        <v>1</v>
      </c>
      <c r="I1402" s="11">
        <v>0</v>
      </c>
      <c r="J1402" s="11">
        <v>0</v>
      </c>
      <c r="K1402" s="11">
        <v>2.75</v>
      </c>
      <c r="L1402" s="11">
        <f t="shared" si="24"/>
        <v>0.011458333333333333</v>
      </c>
    </row>
    <row r="1403" spans="1:12" ht="15">
      <c r="A1403" s="11">
        <v>1398</v>
      </c>
      <c r="B1403" s="11" t="s">
        <v>111</v>
      </c>
      <c r="C1403" s="11">
        <v>280</v>
      </c>
      <c r="D1403" s="11" t="s">
        <v>102</v>
      </c>
      <c r="E1403" s="11">
        <v>1906</v>
      </c>
      <c r="F1403" s="11" t="s">
        <v>226</v>
      </c>
      <c r="G1403" s="11" t="s">
        <v>109</v>
      </c>
      <c r="H1403" s="11">
        <v>1</v>
      </c>
      <c r="I1403" s="11">
        <v>0</v>
      </c>
      <c r="J1403" s="11">
        <v>0</v>
      </c>
      <c r="K1403" s="11">
        <v>2.75</v>
      </c>
      <c r="L1403" s="11">
        <f t="shared" si="24"/>
        <v>0.011458333333333333</v>
      </c>
    </row>
    <row r="1404" spans="1:12" ht="15">
      <c r="A1404" s="11">
        <v>1399</v>
      </c>
      <c r="B1404" s="11" t="s">
        <v>111</v>
      </c>
      <c r="C1404" s="11">
        <v>280</v>
      </c>
      <c r="D1404" s="11" t="s">
        <v>102</v>
      </c>
      <c r="E1404" s="11">
        <v>1907</v>
      </c>
      <c r="F1404" s="11" t="s">
        <v>226</v>
      </c>
      <c r="G1404" s="11" t="s">
        <v>109</v>
      </c>
      <c r="H1404" s="11">
        <v>1</v>
      </c>
      <c r="I1404" s="11">
        <v>0</v>
      </c>
      <c r="J1404" s="11">
        <v>0</v>
      </c>
      <c r="K1404" s="11">
        <v>2.75</v>
      </c>
      <c r="L1404" s="11">
        <f t="shared" si="24"/>
        <v>0.011458333333333333</v>
      </c>
    </row>
    <row r="1405" spans="1:12" ht="15">
      <c r="A1405" s="11">
        <v>1400</v>
      </c>
      <c r="B1405" s="11" t="s">
        <v>111</v>
      </c>
      <c r="C1405" s="11">
        <v>280</v>
      </c>
      <c r="D1405" s="11" t="s">
        <v>102</v>
      </c>
      <c r="E1405" s="11">
        <v>1908</v>
      </c>
      <c r="F1405" s="11" t="s">
        <v>226</v>
      </c>
      <c r="G1405" s="11" t="s">
        <v>109</v>
      </c>
      <c r="H1405" s="11">
        <v>1</v>
      </c>
      <c r="I1405" s="11">
        <v>0</v>
      </c>
      <c r="J1405" s="11">
        <v>0</v>
      </c>
      <c r="K1405" s="11">
        <v>1</v>
      </c>
      <c r="L1405" s="11">
        <f t="shared" si="24"/>
        <v>0.004166666666666667</v>
      </c>
    </row>
    <row r="1406" spans="1:12" ht="15">
      <c r="A1406" s="11">
        <v>1401</v>
      </c>
      <c r="B1406" s="11" t="s">
        <v>112</v>
      </c>
      <c r="C1406" s="11">
        <v>283</v>
      </c>
      <c r="D1406" s="11" t="s">
        <v>102</v>
      </c>
      <c r="E1406" s="11">
        <v>1909</v>
      </c>
      <c r="F1406" s="11" t="s">
        <v>226</v>
      </c>
      <c r="G1406" s="11" t="s">
        <v>109</v>
      </c>
      <c r="H1406" s="11">
        <v>1</v>
      </c>
      <c r="I1406" s="11">
        <v>0</v>
      </c>
      <c r="J1406" s="11">
        <v>0</v>
      </c>
      <c r="K1406" s="11">
        <v>4</v>
      </c>
      <c r="L1406" s="11">
        <f t="shared" si="24"/>
        <v>0.016666666666666666</v>
      </c>
    </row>
    <row r="1407" spans="1:12" ht="15">
      <c r="A1407" s="11">
        <v>1402</v>
      </c>
      <c r="B1407" s="11" t="s">
        <v>116</v>
      </c>
      <c r="C1407" s="11">
        <v>398</v>
      </c>
      <c r="D1407" s="11" t="s">
        <v>102</v>
      </c>
      <c r="E1407" s="11">
        <v>1852</v>
      </c>
      <c r="F1407" s="11" t="s">
        <v>227</v>
      </c>
      <c r="G1407" s="11" t="s">
        <v>228</v>
      </c>
      <c r="H1407" s="11">
        <v>1</v>
      </c>
      <c r="I1407" s="11">
        <v>2</v>
      </c>
      <c r="J1407" s="11">
        <v>5</v>
      </c>
      <c r="K1407" s="11">
        <v>0</v>
      </c>
      <c r="L1407" s="11">
        <f t="shared" si="24"/>
        <v>2.25</v>
      </c>
    </row>
    <row r="1408" spans="1:12" ht="15">
      <c r="A1408" s="11">
        <v>1403</v>
      </c>
      <c r="B1408" s="11" t="s">
        <v>116</v>
      </c>
      <c r="C1408" s="11">
        <v>398</v>
      </c>
      <c r="D1408" s="11" t="s">
        <v>102</v>
      </c>
      <c r="E1408" s="11">
        <v>1853</v>
      </c>
      <c r="F1408" s="11" t="s">
        <v>227</v>
      </c>
      <c r="G1408" s="11" t="s">
        <v>228</v>
      </c>
      <c r="H1408" s="11">
        <v>1</v>
      </c>
      <c r="I1408" s="11">
        <v>2</v>
      </c>
      <c r="J1408" s="11">
        <v>15</v>
      </c>
      <c r="K1408" s="11">
        <v>0</v>
      </c>
      <c r="L1408" s="11">
        <f t="shared" si="24"/>
        <v>2.75</v>
      </c>
    </row>
    <row r="1409" spans="1:12" ht="15">
      <c r="A1409" s="11">
        <v>1404</v>
      </c>
      <c r="B1409" s="11" t="s">
        <v>116</v>
      </c>
      <c r="C1409" s="11">
        <v>398</v>
      </c>
      <c r="D1409" s="11" t="s">
        <v>102</v>
      </c>
      <c r="E1409" s="11">
        <v>1854</v>
      </c>
      <c r="F1409" s="11" t="s">
        <v>227</v>
      </c>
      <c r="G1409" s="11" t="s">
        <v>228</v>
      </c>
      <c r="H1409" s="11">
        <v>1</v>
      </c>
      <c r="I1409" s="11">
        <v>2</v>
      </c>
      <c r="J1409" s="11">
        <v>5</v>
      </c>
      <c r="K1409" s="11">
        <v>0</v>
      </c>
      <c r="L1409" s="11">
        <f t="shared" si="24"/>
        <v>2.25</v>
      </c>
    </row>
    <row r="1410" spans="1:12" ht="15">
      <c r="A1410" s="11">
        <v>1405</v>
      </c>
      <c r="B1410" s="11" t="s">
        <v>126</v>
      </c>
      <c r="C1410" s="11">
        <v>369</v>
      </c>
      <c r="D1410" s="11" t="s">
        <v>102</v>
      </c>
      <c r="E1410" s="11">
        <v>1855</v>
      </c>
      <c r="F1410" s="11" t="s">
        <v>227</v>
      </c>
      <c r="G1410" s="11" t="s">
        <v>228</v>
      </c>
      <c r="H1410" s="11">
        <v>1</v>
      </c>
      <c r="I1410" s="11">
        <v>2</v>
      </c>
      <c r="J1410" s="11">
        <v>15</v>
      </c>
      <c r="K1410" s="11">
        <v>0</v>
      </c>
      <c r="L1410" s="11">
        <f t="shared" si="24"/>
        <v>2.75</v>
      </c>
    </row>
    <row r="1411" spans="1:12" ht="15">
      <c r="A1411" s="11">
        <v>1406</v>
      </c>
      <c r="B1411" s="11" t="s">
        <v>126</v>
      </c>
      <c r="C1411" s="11">
        <v>369</v>
      </c>
      <c r="D1411" s="11" t="s">
        <v>102</v>
      </c>
      <c r="E1411" s="11">
        <v>1856</v>
      </c>
      <c r="F1411" s="11" t="s">
        <v>227</v>
      </c>
      <c r="G1411" s="11" t="s">
        <v>228</v>
      </c>
      <c r="H1411" s="11">
        <v>1</v>
      </c>
      <c r="I1411" s="11">
        <v>2</v>
      </c>
      <c r="J1411" s="11">
        <v>16</v>
      </c>
      <c r="K1411" s="11">
        <v>3</v>
      </c>
      <c r="L1411" s="11">
        <f t="shared" si="24"/>
        <v>2.8125</v>
      </c>
    </row>
    <row r="1412" spans="1:12" ht="15">
      <c r="A1412" s="11">
        <v>1407</v>
      </c>
      <c r="B1412" s="11" t="s">
        <v>126</v>
      </c>
      <c r="C1412" s="11">
        <v>369</v>
      </c>
      <c r="D1412" s="11" t="s">
        <v>102</v>
      </c>
      <c r="E1412" s="11">
        <v>1857</v>
      </c>
      <c r="F1412" s="11" t="s">
        <v>227</v>
      </c>
      <c r="G1412" s="11" t="s">
        <v>228</v>
      </c>
      <c r="H1412" s="11">
        <v>1</v>
      </c>
      <c r="I1412" s="11">
        <v>2</v>
      </c>
      <c r="J1412" s="11">
        <v>12</v>
      </c>
      <c r="K1412" s="11">
        <v>6</v>
      </c>
      <c r="L1412" s="11">
        <f t="shared" si="24"/>
        <v>2.625</v>
      </c>
    </row>
    <row r="1413" spans="1:12" ht="15">
      <c r="A1413" s="11">
        <v>1408</v>
      </c>
      <c r="B1413" s="11" t="s">
        <v>127</v>
      </c>
      <c r="C1413" s="11">
        <v>397</v>
      </c>
      <c r="D1413" s="11" t="s">
        <v>102</v>
      </c>
      <c r="E1413" s="11">
        <v>1859</v>
      </c>
      <c r="F1413" s="11" t="s">
        <v>227</v>
      </c>
      <c r="G1413" s="11" t="s">
        <v>228</v>
      </c>
      <c r="H1413" s="11">
        <v>1</v>
      </c>
      <c r="I1413" s="11">
        <v>2</v>
      </c>
      <c r="J1413" s="11">
        <v>10</v>
      </c>
      <c r="K1413" s="11">
        <v>0</v>
      </c>
      <c r="L1413" s="11">
        <f t="shared" si="24"/>
        <v>2.5</v>
      </c>
    </row>
    <row r="1414" spans="1:12" ht="15">
      <c r="A1414" s="11">
        <v>1409</v>
      </c>
      <c r="B1414" s="11" t="s">
        <v>127</v>
      </c>
      <c r="C1414" s="11">
        <v>397</v>
      </c>
      <c r="D1414" s="11" t="s">
        <v>102</v>
      </c>
      <c r="E1414" s="11">
        <v>1859</v>
      </c>
      <c r="F1414" s="11" t="s">
        <v>227</v>
      </c>
      <c r="G1414" s="11" t="s">
        <v>222</v>
      </c>
      <c r="H1414" s="11">
        <v>1</v>
      </c>
      <c r="I1414" s="11">
        <v>0</v>
      </c>
      <c r="J1414" s="11">
        <v>9</v>
      </c>
      <c r="K1414" s="11">
        <v>9</v>
      </c>
      <c r="L1414" s="11">
        <f aca="true" t="shared" si="25" ref="L1414:L1477">(I1414+J1414/20+K1414/240)/H1414</f>
        <v>0.4875</v>
      </c>
    </row>
    <row r="1415" spans="1:12" ht="15">
      <c r="A1415" s="11">
        <v>1410</v>
      </c>
      <c r="B1415" s="11" t="s">
        <v>127</v>
      </c>
      <c r="C1415" s="11">
        <v>397</v>
      </c>
      <c r="D1415" s="11" t="s">
        <v>102</v>
      </c>
      <c r="E1415" s="11">
        <v>1860</v>
      </c>
      <c r="F1415" s="11" t="s">
        <v>227</v>
      </c>
      <c r="G1415" s="11" t="s">
        <v>228</v>
      </c>
      <c r="H1415" s="11">
        <v>1</v>
      </c>
      <c r="I1415" s="11">
        <v>2</v>
      </c>
      <c r="J1415" s="11">
        <v>15</v>
      </c>
      <c r="K1415" s="11">
        <v>0</v>
      </c>
      <c r="L1415" s="11">
        <f t="shared" si="25"/>
        <v>2.75</v>
      </c>
    </row>
    <row r="1416" spans="1:12" ht="15">
      <c r="A1416" s="11">
        <v>1411</v>
      </c>
      <c r="B1416" s="11" t="s">
        <v>118</v>
      </c>
      <c r="C1416" s="11">
        <v>470</v>
      </c>
      <c r="D1416" s="11" t="s">
        <v>102</v>
      </c>
      <c r="E1416" s="11">
        <v>1861</v>
      </c>
      <c r="F1416" s="11" t="s">
        <v>227</v>
      </c>
      <c r="G1416" s="11" t="s">
        <v>228</v>
      </c>
      <c r="H1416" s="11">
        <v>1</v>
      </c>
      <c r="I1416" s="11">
        <v>2</v>
      </c>
      <c r="J1416" s="11">
        <v>15</v>
      </c>
      <c r="K1416" s="11">
        <v>0</v>
      </c>
      <c r="L1416" s="11">
        <f t="shared" si="25"/>
        <v>2.75</v>
      </c>
    </row>
    <row r="1417" spans="1:12" ht="15">
      <c r="A1417" s="11">
        <v>1412</v>
      </c>
      <c r="B1417" s="11" t="s">
        <v>118</v>
      </c>
      <c r="C1417" s="11">
        <v>470</v>
      </c>
      <c r="D1417" s="11" t="s">
        <v>102</v>
      </c>
      <c r="E1417" s="11">
        <v>1862</v>
      </c>
      <c r="F1417" s="11" t="s">
        <v>227</v>
      </c>
      <c r="G1417" s="11" t="s">
        <v>228</v>
      </c>
      <c r="H1417" s="11">
        <v>1</v>
      </c>
      <c r="I1417" s="11">
        <v>2</v>
      </c>
      <c r="J1417" s="11">
        <v>17</v>
      </c>
      <c r="K1417" s="11">
        <v>6</v>
      </c>
      <c r="L1417" s="11">
        <f t="shared" si="25"/>
        <v>2.875</v>
      </c>
    </row>
    <row r="1418" spans="1:12" ht="15">
      <c r="A1418" s="11">
        <v>1413</v>
      </c>
      <c r="B1418" s="11" t="s">
        <v>118</v>
      </c>
      <c r="C1418" s="11">
        <v>470</v>
      </c>
      <c r="D1418" s="11" t="s">
        <v>102</v>
      </c>
      <c r="E1418" s="11">
        <v>1863</v>
      </c>
      <c r="F1418" s="11" t="s">
        <v>227</v>
      </c>
      <c r="G1418" s="11" t="s">
        <v>228</v>
      </c>
      <c r="H1418" s="11">
        <v>1</v>
      </c>
      <c r="I1418" s="11">
        <v>2</v>
      </c>
      <c r="J1418" s="11">
        <v>12</v>
      </c>
      <c r="K1418" s="11">
        <v>3</v>
      </c>
      <c r="L1418" s="11">
        <f t="shared" si="25"/>
        <v>2.6125000000000003</v>
      </c>
    </row>
    <row r="1419" spans="1:12" ht="15">
      <c r="A1419" s="11">
        <v>1414</v>
      </c>
      <c r="B1419" s="11" t="s">
        <v>121</v>
      </c>
      <c r="C1419" s="11">
        <v>556</v>
      </c>
      <c r="D1419" s="11" t="s">
        <v>102</v>
      </c>
      <c r="E1419" s="11">
        <v>1864</v>
      </c>
      <c r="F1419" s="11" t="s">
        <v>227</v>
      </c>
      <c r="G1419" s="11" t="s">
        <v>228</v>
      </c>
      <c r="H1419" s="11">
        <v>1</v>
      </c>
      <c r="I1419" s="11">
        <v>2</v>
      </c>
      <c r="J1419" s="11">
        <v>15</v>
      </c>
      <c r="K1419" s="11">
        <v>5</v>
      </c>
      <c r="L1419" s="11">
        <f t="shared" si="25"/>
        <v>2.7708333333333335</v>
      </c>
    </row>
    <row r="1420" spans="1:12" ht="15">
      <c r="A1420" s="11">
        <v>1415</v>
      </c>
      <c r="B1420" s="11" t="s">
        <v>121</v>
      </c>
      <c r="C1420" s="11">
        <v>556</v>
      </c>
      <c r="D1420" s="11" t="s">
        <v>102</v>
      </c>
      <c r="E1420" s="11">
        <v>1865</v>
      </c>
      <c r="F1420" s="11" t="s">
        <v>227</v>
      </c>
      <c r="G1420" s="11" t="s">
        <v>228</v>
      </c>
      <c r="H1420" s="11">
        <v>1</v>
      </c>
      <c r="I1420" s="11">
        <v>2</v>
      </c>
      <c r="J1420" s="11">
        <v>2</v>
      </c>
      <c r="K1420" s="11">
        <v>8</v>
      </c>
      <c r="L1420" s="11">
        <f t="shared" si="25"/>
        <v>2.1333333333333333</v>
      </c>
    </row>
    <row r="1421" spans="1:12" ht="15">
      <c r="A1421" s="11">
        <v>1416</v>
      </c>
      <c r="B1421" s="11" t="s">
        <v>122</v>
      </c>
      <c r="C1421" s="11">
        <v>275</v>
      </c>
      <c r="D1421" s="11" t="s">
        <v>102</v>
      </c>
      <c r="E1421" s="11">
        <v>1866</v>
      </c>
      <c r="F1421" s="11" t="s">
        <v>227</v>
      </c>
      <c r="G1421" s="11" t="s">
        <v>229</v>
      </c>
      <c r="H1421" s="11">
        <v>1</v>
      </c>
      <c r="I1421" s="11">
        <v>2</v>
      </c>
      <c r="J1421" s="11">
        <v>18</v>
      </c>
      <c r="K1421" s="11">
        <v>6</v>
      </c>
      <c r="L1421" s="11">
        <f t="shared" si="25"/>
        <v>2.925</v>
      </c>
    </row>
    <row r="1422" spans="1:12" ht="15">
      <c r="A1422" s="11">
        <v>1417</v>
      </c>
      <c r="B1422" s="11" t="s">
        <v>122</v>
      </c>
      <c r="C1422" s="11">
        <v>275</v>
      </c>
      <c r="D1422" s="11" t="s">
        <v>102</v>
      </c>
      <c r="E1422" s="11">
        <v>1867</v>
      </c>
      <c r="F1422" s="11" t="s">
        <v>227</v>
      </c>
      <c r="G1422" s="11" t="s">
        <v>228</v>
      </c>
      <c r="H1422" s="11">
        <v>1</v>
      </c>
      <c r="I1422" s="11">
        <v>2</v>
      </c>
      <c r="J1422" s="11">
        <v>3</v>
      </c>
      <c r="K1422" s="11">
        <v>4</v>
      </c>
      <c r="L1422" s="11">
        <f t="shared" si="25"/>
        <v>2.1666666666666665</v>
      </c>
    </row>
    <row r="1423" spans="1:12" ht="15">
      <c r="A1423" s="11">
        <v>1418</v>
      </c>
      <c r="B1423" s="11" t="s">
        <v>128</v>
      </c>
      <c r="C1423" s="11">
        <v>340</v>
      </c>
      <c r="D1423" s="11" t="s">
        <v>102</v>
      </c>
      <c r="E1423" s="11">
        <v>1868</v>
      </c>
      <c r="F1423" s="11" t="s">
        <v>227</v>
      </c>
      <c r="G1423" s="11" t="s">
        <v>228</v>
      </c>
      <c r="H1423" s="11">
        <v>1</v>
      </c>
      <c r="I1423" s="11">
        <v>2</v>
      </c>
      <c r="J1423" s="11">
        <v>7</v>
      </c>
      <c r="K1423" s="11">
        <v>0</v>
      </c>
      <c r="L1423" s="11">
        <f t="shared" si="25"/>
        <v>2.35</v>
      </c>
    </row>
    <row r="1424" spans="1:12" ht="15">
      <c r="A1424" s="11">
        <v>1419</v>
      </c>
      <c r="B1424" s="11" t="s">
        <v>128</v>
      </c>
      <c r="C1424" s="11">
        <v>340</v>
      </c>
      <c r="D1424" s="11" t="s">
        <v>102</v>
      </c>
      <c r="E1424" s="11">
        <v>1869</v>
      </c>
      <c r="F1424" s="11" t="s">
        <v>227</v>
      </c>
      <c r="G1424" s="11" t="s">
        <v>228</v>
      </c>
      <c r="H1424" s="11">
        <v>1</v>
      </c>
      <c r="I1424" s="11">
        <v>2</v>
      </c>
      <c r="J1424" s="11">
        <v>5</v>
      </c>
      <c r="K1424" s="11">
        <v>5.5</v>
      </c>
      <c r="L1424" s="11">
        <f t="shared" si="25"/>
        <v>2.2729166666666667</v>
      </c>
    </row>
    <row r="1425" spans="1:12" ht="15">
      <c r="A1425" s="11">
        <v>1420</v>
      </c>
      <c r="B1425" s="11" t="s">
        <v>128</v>
      </c>
      <c r="C1425" s="11">
        <v>340</v>
      </c>
      <c r="D1425" s="11" t="s">
        <v>102</v>
      </c>
      <c r="E1425" s="11">
        <v>1870</v>
      </c>
      <c r="F1425" s="11" t="s">
        <v>227</v>
      </c>
      <c r="G1425" s="11" t="s">
        <v>228</v>
      </c>
      <c r="H1425" s="11">
        <v>1</v>
      </c>
      <c r="I1425" s="11">
        <v>2</v>
      </c>
      <c r="J1425" s="11">
        <v>0</v>
      </c>
      <c r="K1425" s="11">
        <v>1</v>
      </c>
      <c r="L1425" s="11">
        <f t="shared" si="25"/>
        <v>2.004166666666667</v>
      </c>
    </row>
    <row r="1426" spans="1:12" ht="15">
      <c r="A1426" s="11">
        <v>1421</v>
      </c>
      <c r="B1426" s="11" t="s">
        <v>129</v>
      </c>
      <c r="C1426" s="11">
        <v>285</v>
      </c>
      <c r="D1426" s="11" t="s">
        <v>102</v>
      </c>
      <c r="E1426" s="11">
        <v>1871</v>
      </c>
      <c r="F1426" s="11" t="s">
        <v>227</v>
      </c>
      <c r="G1426" s="11" t="s">
        <v>228</v>
      </c>
      <c r="H1426" s="11">
        <v>1</v>
      </c>
      <c r="I1426" s="11">
        <v>1</v>
      </c>
      <c r="J1426" s="11">
        <v>18</v>
      </c>
      <c r="K1426" s="11">
        <v>10.25</v>
      </c>
      <c r="L1426" s="11">
        <f t="shared" si="25"/>
        <v>1.9427083333333333</v>
      </c>
    </row>
    <row r="1427" spans="1:12" ht="15">
      <c r="A1427" s="11">
        <v>1422</v>
      </c>
      <c r="B1427" s="11" t="s">
        <v>129</v>
      </c>
      <c r="C1427" s="11">
        <v>285</v>
      </c>
      <c r="D1427" s="11" t="s">
        <v>102</v>
      </c>
      <c r="E1427" s="11">
        <v>1872</v>
      </c>
      <c r="F1427" s="11" t="s">
        <v>227</v>
      </c>
      <c r="G1427" s="11" t="s">
        <v>228</v>
      </c>
      <c r="H1427" s="11">
        <v>1</v>
      </c>
      <c r="I1427" s="11">
        <v>2</v>
      </c>
      <c r="J1427" s="11">
        <v>9</v>
      </c>
      <c r="K1427" s="11">
        <v>1.5</v>
      </c>
      <c r="L1427" s="11">
        <f t="shared" si="25"/>
        <v>2.4562500000000003</v>
      </c>
    </row>
    <row r="1428" spans="1:12" ht="15">
      <c r="A1428" s="11">
        <v>1423</v>
      </c>
      <c r="B1428" s="11" t="s">
        <v>129</v>
      </c>
      <c r="C1428" s="11">
        <v>285</v>
      </c>
      <c r="D1428" s="11" t="s">
        <v>102</v>
      </c>
      <c r="E1428" s="11">
        <v>1873</v>
      </c>
      <c r="F1428" s="11" t="s">
        <v>227</v>
      </c>
      <c r="G1428" s="11" t="s">
        <v>228</v>
      </c>
      <c r="H1428" s="11">
        <v>1</v>
      </c>
      <c r="I1428" s="11">
        <v>2</v>
      </c>
      <c r="J1428" s="11">
        <v>6</v>
      </c>
      <c r="K1428" s="11">
        <v>0</v>
      </c>
      <c r="L1428" s="11">
        <f t="shared" si="25"/>
        <v>2.3</v>
      </c>
    </row>
    <row r="1429" spans="1:12" ht="15">
      <c r="A1429" s="11">
        <v>1424</v>
      </c>
      <c r="B1429" s="11" t="s">
        <v>129</v>
      </c>
      <c r="C1429" s="11">
        <v>285</v>
      </c>
      <c r="D1429" s="11" t="s">
        <v>102</v>
      </c>
      <c r="E1429" s="11">
        <v>1874</v>
      </c>
      <c r="F1429" s="11" t="s">
        <v>227</v>
      </c>
      <c r="G1429" s="11" t="s">
        <v>228</v>
      </c>
      <c r="H1429" s="11">
        <v>1</v>
      </c>
      <c r="I1429" s="11">
        <v>2</v>
      </c>
      <c r="J1429" s="11">
        <v>3</v>
      </c>
      <c r="K1429" s="11">
        <v>10.25</v>
      </c>
      <c r="L1429" s="11">
        <f t="shared" si="25"/>
        <v>2.192708333333333</v>
      </c>
    </row>
    <row r="1430" spans="1:12" ht="15">
      <c r="A1430" s="11">
        <v>1425</v>
      </c>
      <c r="B1430" s="11" t="s">
        <v>129</v>
      </c>
      <c r="C1430" s="11">
        <v>285</v>
      </c>
      <c r="D1430" s="11" t="s">
        <v>102</v>
      </c>
      <c r="E1430" s="11">
        <v>1875</v>
      </c>
      <c r="F1430" s="11" t="s">
        <v>227</v>
      </c>
      <c r="G1430" s="11" t="s">
        <v>230</v>
      </c>
      <c r="H1430" s="11">
        <v>1</v>
      </c>
      <c r="I1430" s="11">
        <v>1</v>
      </c>
      <c r="J1430" s="11">
        <v>11</v>
      </c>
      <c r="K1430" s="11">
        <v>8.5</v>
      </c>
      <c r="L1430" s="11">
        <f t="shared" si="25"/>
        <v>1.5854166666666667</v>
      </c>
    </row>
    <row r="1431" spans="1:12" ht="15">
      <c r="A1431" s="11">
        <v>1426</v>
      </c>
      <c r="B1431" s="11" t="s">
        <v>130</v>
      </c>
      <c r="C1431" s="11">
        <v>272</v>
      </c>
      <c r="D1431" s="11" t="s">
        <v>102</v>
      </c>
      <c r="E1431" s="11">
        <v>1876</v>
      </c>
      <c r="F1431" s="11" t="s">
        <v>227</v>
      </c>
      <c r="G1431" s="11" t="s">
        <v>231</v>
      </c>
      <c r="H1431" s="11">
        <v>1</v>
      </c>
      <c r="I1431" s="11">
        <v>2</v>
      </c>
      <c r="J1431" s="11">
        <v>5</v>
      </c>
      <c r="K1431" s="15">
        <v>1.5</v>
      </c>
      <c r="L1431" s="11">
        <f t="shared" si="25"/>
        <v>2.25625</v>
      </c>
    </row>
    <row r="1432" spans="1:12" ht="15">
      <c r="A1432" s="11">
        <v>1427</v>
      </c>
      <c r="B1432" s="11" t="s">
        <v>130</v>
      </c>
      <c r="C1432" s="11">
        <v>272</v>
      </c>
      <c r="D1432" s="11" t="s">
        <v>102</v>
      </c>
      <c r="E1432" s="11">
        <v>1877</v>
      </c>
      <c r="F1432" s="11" t="s">
        <v>227</v>
      </c>
      <c r="G1432" s="11" t="s">
        <v>231</v>
      </c>
      <c r="H1432" s="11">
        <v>1</v>
      </c>
      <c r="I1432" s="11">
        <v>1</v>
      </c>
      <c r="J1432" s="11">
        <v>14</v>
      </c>
      <c r="K1432" s="15">
        <v>11</v>
      </c>
      <c r="L1432" s="11">
        <f t="shared" si="25"/>
        <v>1.7458333333333333</v>
      </c>
    </row>
    <row r="1433" spans="1:12" ht="15">
      <c r="A1433" s="11">
        <v>1428</v>
      </c>
      <c r="B1433" s="11" t="s">
        <v>130</v>
      </c>
      <c r="C1433" s="11">
        <v>272</v>
      </c>
      <c r="D1433" s="11" t="s">
        <v>102</v>
      </c>
      <c r="E1433" s="11">
        <v>1878</v>
      </c>
      <c r="F1433" s="11" t="s">
        <v>227</v>
      </c>
      <c r="G1433" s="11" t="s">
        <v>231</v>
      </c>
      <c r="H1433" s="11">
        <v>1</v>
      </c>
      <c r="I1433" s="11">
        <v>2</v>
      </c>
      <c r="J1433" s="11">
        <v>4</v>
      </c>
      <c r="K1433" s="15">
        <v>10</v>
      </c>
      <c r="L1433" s="11">
        <f t="shared" si="25"/>
        <v>2.2416666666666667</v>
      </c>
    </row>
    <row r="1434" spans="1:12" ht="15">
      <c r="A1434" s="11">
        <v>1429</v>
      </c>
      <c r="B1434" s="11" t="s">
        <v>131</v>
      </c>
      <c r="C1434" s="11">
        <v>325</v>
      </c>
      <c r="D1434" s="11" t="s">
        <v>102</v>
      </c>
      <c r="E1434" s="11">
        <v>1879</v>
      </c>
      <c r="F1434" s="11" t="s">
        <v>227</v>
      </c>
      <c r="G1434" s="11" t="s">
        <v>231</v>
      </c>
      <c r="H1434" s="11">
        <v>1</v>
      </c>
      <c r="I1434" s="11">
        <v>2</v>
      </c>
      <c r="J1434" s="11">
        <v>1</v>
      </c>
      <c r="K1434" s="15">
        <v>8.363636363636363</v>
      </c>
      <c r="L1434" s="11">
        <f t="shared" si="25"/>
        <v>2.0848484848484845</v>
      </c>
    </row>
    <row r="1435" spans="1:12" ht="15">
      <c r="A1435" s="11">
        <v>1430</v>
      </c>
      <c r="B1435" s="11" t="s">
        <v>131</v>
      </c>
      <c r="C1435" s="11">
        <v>325</v>
      </c>
      <c r="D1435" s="11" t="s">
        <v>102</v>
      </c>
      <c r="E1435" s="11">
        <v>1880</v>
      </c>
      <c r="F1435" s="11" t="s">
        <v>227</v>
      </c>
      <c r="G1435" s="11" t="s">
        <v>231</v>
      </c>
      <c r="H1435" s="11">
        <v>1</v>
      </c>
      <c r="I1435" s="11">
        <v>2</v>
      </c>
      <c r="J1435" s="11">
        <v>0</v>
      </c>
      <c r="K1435" s="15">
        <v>10</v>
      </c>
      <c r="L1435" s="11">
        <f t="shared" si="25"/>
        <v>2.0416666666666665</v>
      </c>
    </row>
    <row r="1436" spans="1:12" ht="15">
      <c r="A1436" s="11">
        <v>1431</v>
      </c>
      <c r="B1436" s="11" t="s">
        <v>131</v>
      </c>
      <c r="C1436" s="11">
        <v>325</v>
      </c>
      <c r="D1436" s="11" t="s">
        <v>102</v>
      </c>
      <c r="E1436" s="11">
        <v>1881</v>
      </c>
      <c r="F1436" s="11" t="s">
        <v>227</v>
      </c>
      <c r="G1436" s="11" t="s">
        <v>231</v>
      </c>
      <c r="H1436" s="11">
        <v>1</v>
      </c>
      <c r="I1436" s="11">
        <v>2</v>
      </c>
      <c r="J1436" s="11">
        <v>1</v>
      </c>
      <c r="K1436" s="15">
        <v>0</v>
      </c>
      <c r="L1436" s="11">
        <f t="shared" si="25"/>
        <v>2.05</v>
      </c>
    </row>
    <row r="1437" spans="1:12" ht="15">
      <c r="A1437" s="11">
        <v>1432</v>
      </c>
      <c r="B1437" s="11" t="s">
        <v>132</v>
      </c>
      <c r="C1437" s="11">
        <v>304</v>
      </c>
      <c r="D1437" s="11" t="s">
        <v>102</v>
      </c>
      <c r="E1437" s="11">
        <v>1882</v>
      </c>
      <c r="F1437" s="11" t="s">
        <v>227</v>
      </c>
      <c r="G1437" s="11" t="s">
        <v>231</v>
      </c>
      <c r="H1437" s="11">
        <v>1</v>
      </c>
      <c r="I1437" s="11">
        <v>1</v>
      </c>
      <c r="J1437" s="11">
        <v>16</v>
      </c>
      <c r="K1437" s="15">
        <v>8</v>
      </c>
      <c r="L1437" s="11">
        <f t="shared" si="25"/>
        <v>1.8333333333333335</v>
      </c>
    </row>
    <row r="1438" spans="1:12" ht="15">
      <c r="A1438" s="11">
        <v>1433</v>
      </c>
      <c r="B1438" s="11" t="s">
        <v>132</v>
      </c>
      <c r="C1438" s="11">
        <v>304</v>
      </c>
      <c r="D1438" s="11" t="s">
        <v>102</v>
      </c>
      <c r="E1438" s="11">
        <v>1883</v>
      </c>
      <c r="F1438" s="11" t="s">
        <v>227</v>
      </c>
      <c r="G1438" s="11" t="s">
        <v>231</v>
      </c>
      <c r="H1438" s="11">
        <v>1</v>
      </c>
      <c r="I1438" s="11">
        <v>1</v>
      </c>
      <c r="J1438" s="11">
        <v>18</v>
      </c>
      <c r="K1438" s="15">
        <v>6</v>
      </c>
      <c r="L1438" s="11">
        <f t="shared" si="25"/>
        <v>1.9249999999999998</v>
      </c>
    </row>
    <row r="1439" spans="1:12" ht="15">
      <c r="A1439" s="11">
        <v>1434</v>
      </c>
      <c r="B1439" s="11" t="s">
        <v>132</v>
      </c>
      <c r="C1439" s="11">
        <v>304</v>
      </c>
      <c r="D1439" s="11" t="s">
        <v>102</v>
      </c>
      <c r="E1439" s="11">
        <v>1884</v>
      </c>
      <c r="F1439" s="11" t="s">
        <v>227</v>
      </c>
      <c r="G1439" s="11" t="s">
        <v>231</v>
      </c>
      <c r="H1439" s="11">
        <v>1</v>
      </c>
      <c r="I1439" s="11">
        <v>1</v>
      </c>
      <c r="J1439" s="11">
        <v>12</v>
      </c>
      <c r="K1439" s="15">
        <v>5</v>
      </c>
      <c r="L1439" s="11">
        <f t="shared" si="25"/>
        <v>1.6208333333333333</v>
      </c>
    </row>
    <row r="1440" spans="1:12" ht="15">
      <c r="A1440" s="11">
        <v>1435</v>
      </c>
      <c r="B1440" s="11" t="s">
        <v>133</v>
      </c>
      <c r="C1440" s="11">
        <v>318</v>
      </c>
      <c r="D1440" s="11" t="s">
        <v>102</v>
      </c>
      <c r="E1440" s="11">
        <v>1885</v>
      </c>
      <c r="F1440" s="11" t="s">
        <v>227</v>
      </c>
      <c r="G1440" s="11" t="s">
        <v>231</v>
      </c>
      <c r="H1440" s="11">
        <v>1</v>
      </c>
      <c r="I1440" s="11">
        <v>1</v>
      </c>
      <c r="J1440" s="11">
        <v>8</v>
      </c>
      <c r="K1440" s="15">
        <v>0</v>
      </c>
      <c r="L1440" s="11">
        <f t="shared" si="25"/>
        <v>1.4</v>
      </c>
    </row>
    <row r="1441" spans="1:12" ht="15">
      <c r="A1441" s="11">
        <v>1436</v>
      </c>
      <c r="B1441" s="11" t="s">
        <v>133</v>
      </c>
      <c r="C1441" s="11">
        <v>318</v>
      </c>
      <c r="D1441" s="11" t="s">
        <v>102</v>
      </c>
      <c r="E1441" s="11">
        <v>1886</v>
      </c>
      <c r="F1441" s="11" t="s">
        <v>227</v>
      </c>
      <c r="G1441" s="11" t="s">
        <v>231</v>
      </c>
      <c r="H1441" s="11">
        <v>1</v>
      </c>
      <c r="I1441" s="11">
        <v>1</v>
      </c>
      <c r="J1441" s="11">
        <v>10</v>
      </c>
      <c r="K1441" s="11">
        <v>0</v>
      </c>
      <c r="L1441" s="11">
        <f t="shared" si="25"/>
        <v>1.5</v>
      </c>
    </row>
    <row r="1442" spans="1:12" ht="15">
      <c r="A1442" s="11">
        <v>1437</v>
      </c>
      <c r="B1442" s="11" t="s">
        <v>133</v>
      </c>
      <c r="C1442" s="11">
        <v>318</v>
      </c>
      <c r="D1442" s="11" t="s">
        <v>102</v>
      </c>
      <c r="E1442" s="11">
        <v>1887</v>
      </c>
      <c r="F1442" s="11" t="s">
        <v>227</v>
      </c>
      <c r="G1442" s="11" t="s">
        <v>231</v>
      </c>
      <c r="H1442" s="11">
        <v>1</v>
      </c>
      <c r="I1442" s="11">
        <v>1</v>
      </c>
      <c r="J1442" s="11">
        <v>8</v>
      </c>
      <c r="K1442" s="11">
        <v>9</v>
      </c>
      <c r="L1442" s="11">
        <f t="shared" si="25"/>
        <v>1.4375</v>
      </c>
    </row>
    <row r="1443" spans="1:12" ht="15">
      <c r="A1443" s="11">
        <v>1438</v>
      </c>
      <c r="B1443" s="11" t="s">
        <v>134</v>
      </c>
      <c r="C1443" s="11">
        <v>325</v>
      </c>
      <c r="D1443" s="11" t="s">
        <v>102</v>
      </c>
      <c r="E1443" s="11">
        <v>1888</v>
      </c>
      <c r="F1443" s="11" t="s">
        <v>227</v>
      </c>
      <c r="G1443" s="11" t="s">
        <v>231</v>
      </c>
      <c r="H1443" s="11">
        <v>1</v>
      </c>
      <c r="I1443" s="11">
        <v>1</v>
      </c>
      <c r="J1443" s="11">
        <v>8</v>
      </c>
      <c r="K1443" s="11">
        <v>8</v>
      </c>
      <c r="L1443" s="11">
        <f t="shared" si="25"/>
        <v>1.4333333333333333</v>
      </c>
    </row>
    <row r="1444" spans="1:12" ht="15">
      <c r="A1444" s="11">
        <v>1439</v>
      </c>
      <c r="B1444" s="11" t="s">
        <v>134</v>
      </c>
      <c r="C1444" s="11">
        <v>325</v>
      </c>
      <c r="D1444" s="11" t="s">
        <v>102</v>
      </c>
      <c r="E1444" s="11">
        <v>1889</v>
      </c>
      <c r="F1444" s="11" t="s">
        <v>227</v>
      </c>
      <c r="G1444" s="11" t="s">
        <v>231</v>
      </c>
      <c r="H1444" s="11">
        <v>1</v>
      </c>
      <c r="I1444" s="11">
        <v>1</v>
      </c>
      <c r="J1444" s="11">
        <v>14</v>
      </c>
      <c r="K1444" s="11">
        <v>6</v>
      </c>
      <c r="L1444" s="11">
        <f t="shared" si="25"/>
        <v>1.7249999999999999</v>
      </c>
    </row>
    <row r="1445" spans="1:12" ht="15">
      <c r="A1445" s="11">
        <v>1440</v>
      </c>
      <c r="B1445" s="11" t="s">
        <v>134</v>
      </c>
      <c r="C1445" s="11">
        <v>325</v>
      </c>
      <c r="D1445" s="11" t="s">
        <v>102</v>
      </c>
      <c r="E1445" s="11">
        <v>1890</v>
      </c>
      <c r="F1445" s="11" t="s">
        <v>227</v>
      </c>
      <c r="G1445" s="11" t="s">
        <v>231</v>
      </c>
      <c r="H1445" s="11">
        <v>1</v>
      </c>
      <c r="I1445" s="11">
        <v>1</v>
      </c>
      <c r="J1445" s="11">
        <v>7</v>
      </c>
      <c r="K1445" s="11">
        <v>9</v>
      </c>
      <c r="L1445" s="11">
        <f t="shared" si="25"/>
        <v>1.3875000000000002</v>
      </c>
    </row>
    <row r="1446" spans="1:12" ht="15">
      <c r="A1446" s="11">
        <v>1441</v>
      </c>
      <c r="B1446" s="11" t="s">
        <v>135</v>
      </c>
      <c r="C1446" s="11">
        <v>354</v>
      </c>
      <c r="D1446" s="11" t="s">
        <v>102</v>
      </c>
      <c r="E1446" s="11">
        <v>1891</v>
      </c>
      <c r="F1446" s="11" t="s">
        <v>227</v>
      </c>
      <c r="G1446" s="11" t="s">
        <v>231</v>
      </c>
      <c r="H1446" s="11">
        <v>1</v>
      </c>
      <c r="I1446" s="11">
        <v>1</v>
      </c>
      <c r="J1446" s="11">
        <v>12</v>
      </c>
      <c r="K1446" s="11">
        <v>9</v>
      </c>
      <c r="L1446" s="11">
        <f t="shared" si="25"/>
        <v>1.6375000000000002</v>
      </c>
    </row>
    <row r="1447" spans="1:12" ht="15">
      <c r="A1447" s="11">
        <v>1442</v>
      </c>
      <c r="B1447" s="11" t="s">
        <v>135</v>
      </c>
      <c r="C1447" s="11">
        <v>354</v>
      </c>
      <c r="D1447" s="11" t="s">
        <v>102</v>
      </c>
      <c r="E1447" s="11">
        <v>1892</v>
      </c>
      <c r="F1447" s="11" t="s">
        <v>227</v>
      </c>
      <c r="G1447" s="11" t="s">
        <v>231</v>
      </c>
      <c r="H1447" s="11">
        <v>1</v>
      </c>
      <c r="I1447" s="11">
        <v>1</v>
      </c>
      <c r="J1447" s="11">
        <v>10</v>
      </c>
      <c r="K1447" s="11">
        <v>9</v>
      </c>
      <c r="L1447" s="11">
        <f t="shared" si="25"/>
        <v>1.5375</v>
      </c>
    </row>
    <row r="1448" spans="1:12" ht="15">
      <c r="A1448" s="11">
        <v>1443</v>
      </c>
      <c r="B1448" s="11" t="s">
        <v>135</v>
      </c>
      <c r="C1448" s="11">
        <v>354</v>
      </c>
      <c r="D1448" s="11" t="s">
        <v>102</v>
      </c>
      <c r="E1448" s="11">
        <v>1893</v>
      </c>
      <c r="F1448" s="11" t="s">
        <v>227</v>
      </c>
      <c r="G1448" s="11" t="s">
        <v>231</v>
      </c>
      <c r="H1448" s="11">
        <v>1</v>
      </c>
      <c r="I1448" s="11">
        <v>1</v>
      </c>
      <c r="J1448" s="11">
        <v>8</v>
      </c>
      <c r="K1448" s="11">
        <v>7</v>
      </c>
      <c r="L1448" s="11">
        <f t="shared" si="25"/>
        <v>1.4291666666666665</v>
      </c>
    </row>
    <row r="1449" spans="1:12" ht="15">
      <c r="A1449" s="11">
        <v>1444</v>
      </c>
      <c r="B1449" s="11" t="s">
        <v>136</v>
      </c>
      <c r="C1449" s="11">
        <v>417</v>
      </c>
      <c r="D1449" s="11" t="s">
        <v>102</v>
      </c>
      <c r="E1449" s="11">
        <v>1894</v>
      </c>
      <c r="F1449" s="11" t="s">
        <v>227</v>
      </c>
      <c r="G1449" s="11" t="s">
        <v>231</v>
      </c>
      <c r="H1449" s="11">
        <v>1</v>
      </c>
      <c r="I1449" s="11">
        <v>1</v>
      </c>
      <c r="J1449" s="11">
        <v>6</v>
      </c>
      <c r="K1449" s="11">
        <v>2</v>
      </c>
      <c r="L1449" s="11">
        <f t="shared" si="25"/>
        <v>1.3083333333333333</v>
      </c>
    </row>
    <row r="1450" spans="1:12" ht="15">
      <c r="A1450" s="11">
        <v>1445</v>
      </c>
      <c r="B1450" s="11" t="s">
        <v>136</v>
      </c>
      <c r="C1450" s="11">
        <v>417</v>
      </c>
      <c r="D1450" s="11" t="s">
        <v>102</v>
      </c>
      <c r="E1450" s="11">
        <v>1895</v>
      </c>
      <c r="F1450" s="11" t="s">
        <v>227</v>
      </c>
      <c r="G1450" s="11" t="s">
        <v>231</v>
      </c>
      <c r="H1450" s="11">
        <v>1</v>
      </c>
      <c r="I1450" s="11">
        <v>1</v>
      </c>
      <c r="J1450" s="11">
        <v>6</v>
      </c>
      <c r="K1450" s="11">
        <v>2</v>
      </c>
      <c r="L1450" s="11">
        <f t="shared" si="25"/>
        <v>1.3083333333333333</v>
      </c>
    </row>
    <row r="1451" spans="1:12" ht="15">
      <c r="A1451" s="11">
        <v>1446</v>
      </c>
      <c r="B1451" s="11" t="s">
        <v>136</v>
      </c>
      <c r="C1451" s="11">
        <v>417</v>
      </c>
      <c r="D1451" s="11" t="s">
        <v>102</v>
      </c>
      <c r="E1451" s="11">
        <v>1896</v>
      </c>
      <c r="F1451" s="11" t="s">
        <v>227</v>
      </c>
      <c r="G1451" s="11" t="s">
        <v>231</v>
      </c>
      <c r="H1451" s="11">
        <v>1</v>
      </c>
      <c r="I1451" s="11">
        <v>1</v>
      </c>
      <c r="J1451" s="11">
        <v>7</v>
      </c>
      <c r="K1451" s="11">
        <v>0</v>
      </c>
      <c r="L1451" s="11">
        <f t="shared" si="25"/>
        <v>1.35</v>
      </c>
    </row>
    <row r="1452" spans="1:12" ht="15">
      <c r="A1452" s="11">
        <v>1447</v>
      </c>
      <c r="B1452" s="11" t="s">
        <v>136</v>
      </c>
      <c r="C1452" s="11">
        <v>417</v>
      </c>
      <c r="D1452" s="11" t="s">
        <v>102</v>
      </c>
      <c r="E1452" s="11">
        <v>1897</v>
      </c>
      <c r="F1452" s="11" t="s">
        <v>227</v>
      </c>
      <c r="G1452" s="11" t="s">
        <v>231</v>
      </c>
      <c r="H1452" s="11">
        <v>1</v>
      </c>
      <c r="I1452" s="11">
        <v>1</v>
      </c>
      <c r="J1452" s="11">
        <v>9</v>
      </c>
      <c r="K1452" s="11">
        <v>0</v>
      </c>
      <c r="L1452" s="11">
        <f t="shared" si="25"/>
        <v>1.45</v>
      </c>
    </row>
    <row r="1453" spans="1:12" ht="15">
      <c r="A1453" s="11">
        <v>1448</v>
      </c>
      <c r="B1453" s="11" t="s">
        <v>137</v>
      </c>
      <c r="C1453" s="11">
        <v>420</v>
      </c>
      <c r="D1453" s="11" t="s">
        <v>102</v>
      </c>
      <c r="E1453" s="11">
        <v>1898</v>
      </c>
      <c r="F1453" s="11" t="s">
        <v>227</v>
      </c>
      <c r="G1453" s="11" t="s">
        <v>231</v>
      </c>
      <c r="H1453" s="11">
        <v>1</v>
      </c>
      <c r="I1453" s="11">
        <v>1</v>
      </c>
      <c r="J1453" s="11">
        <v>7</v>
      </c>
      <c r="K1453" s="11">
        <v>5</v>
      </c>
      <c r="L1453" s="11">
        <f t="shared" si="25"/>
        <v>1.3708333333333333</v>
      </c>
    </row>
    <row r="1454" spans="1:12" ht="15">
      <c r="A1454" s="11">
        <v>1449</v>
      </c>
      <c r="B1454" s="11" t="s">
        <v>138</v>
      </c>
      <c r="C1454" s="11">
        <v>357</v>
      </c>
      <c r="D1454" s="11" t="s">
        <v>102</v>
      </c>
      <c r="E1454" s="11">
        <v>1900</v>
      </c>
      <c r="F1454" s="11" t="s">
        <v>227</v>
      </c>
      <c r="G1454" s="11" t="s">
        <v>231</v>
      </c>
      <c r="H1454" s="11">
        <v>1</v>
      </c>
      <c r="I1454" s="11">
        <v>0</v>
      </c>
      <c r="J1454" s="11">
        <v>14</v>
      </c>
      <c r="K1454" s="11">
        <v>6</v>
      </c>
      <c r="L1454" s="11">
        <f t="shared" si="25"/>
        <v>0.725</v>
      </c>
    </row>
    <row r="1455" spans="1:12" ht="15">
      <c r="A1455" s="11">
        <v>1450</v>
      </c>
      <c r="B1455" s="11" t="s">
        <v>139</v>
      </c>
      <c r="C1455" s="11">
        <v>381</v>
      </c>
      <c r="D1455" s="11" t="s">
        <v>102</v>
      </c>
      <c r="E1455" s="11">
        <v>1901</v>
      </c>
      <c r="F1455" s="11" t="s">
        <v>227</v>
      </c>
      <c r="G1455" s="11" t="s">
        <v>231</v>
      </c>
      <c r="H1455" s="11">
        <v>1</v>
      </c>
      <c r="I1455" s="11">
        <v>0</v>
      </c>
      <c r="J1455" s="11">
        <v>14</v>
      </c>
      <c r="K1455" s="11">
        <v>0</v>
      </c>
      <c r="L1455" s="11">
        <f t="shared" si="25"/>
        <v>0.7</v>
      </c>
    </row>
    <row r="1456" spans="1:12" ht="15">
      <c r="A1456" s="11">
        <v>1451</v>
      </c>
      <c r="B1456" s="11" t="s">
        <v>101</v>
      </c>
      <c r="C1456" s="11">
        <v>428</v>
      </c>
      <c r="D1456" s="11" t="s">
        <v>102</v>
      </c>
      <c r="E1456" s="11">
        <v>1902</v>
      </c>
      <c r="F1456" s="11" t="s">
        <v>227</v>
      </c>
      <c r="G1456" s="11" t="s">
        <v>51</v>
      </c>
      <c r="H1456" s="11">
        <v>1</v>
      </c>
      <c r="I1456" s="11">
        <v>0</v>
      </c>
      <c r="J1456" s="11">
        <v>15</v>
      </c>
      <c r="K1456" s="11">
        <v>0</v>
      </c>
      <c r="L1456" s="11">
        <f t="shared" si="25"/>
        <v>0.75</v>
      </c>
    </row>
    <row r="1457" spans="1:12" ht="15">
      <c r="A1457" s="11">
        <v>1452</v>
      </c>
      <c r="B1457" s="11" t="s">
        <v>110</v>
      </c>
      <c r="C1457" s="11">
        <v>345</v>
      </c>
      <c r="D1457" s="11" t="s">
        <v>102</v>
      </c>
      <c r="E1457" s="11">
        <v>1903</v>
      </c>
      <c r="F1457" s="11" t="s">
        <v>227</v>
      </c>
      <c r="G1457" s="11" t="s">
        <v>51</v>
      </c>
      <c r="H1457" s="11">
        <v>1</v>
      </c>
      <c r="I1457" s="11">
        <v>0</v>
      </c>
      <c r="J1457" s="11">
        <v>15</v>
      </c>
      <c r="K1457" s="11">
        <v>0</v>
      </c>
      <c r="L1457" s="11">
        <f t="shared" si="25"/>
        <v>0.75</v>
      </c>
    </row>
    <row r="1458" spans="1:12" ht="15">
      <c r="A1458" s="11">
        <v>1453</v>
      </c>
      <c r="B1458" s="11" t="s">
        <v>110</v>
      </c>
      <c r="C1458" s="11">
        <v>345</v>
      </c>
      <c r="D1458" s="11" t="s">
        <v>102</v>
      </c>
      <c r="E1458" s="11">
        <v>1904</v>
      </c>
      <c r="F1458" s="11" t="s">
        <v>227</v>
      </c>
      <c r="G1458" s="11" t="s">
        <v>51</v>
      </c>
      <c r="H1458" s="11">
        <v>1</v>
      </c>
      <c r="I1458" s="11">
        <v>0</v>
      </c>
      <c r="J1458" s="11">
        <v>13</v>
      </c>
      <c r="K1458" s="11">
        <v>0</v>
      </c>
      <c r="L1458" s="11">
        <f t="shared" si="25"/>
        <v>0.65</v>
      </c>
    </row>
    <row r="1459" spans="1:12" ht="15">
      <c r="A1459" s="11">
        <v>1454</v>
      </c>
      <c r="B1459" s="11" t="s">
        <v>110</v>
      </c>
      <c r="C1459" s="11">
        <v>345</v>
      </c>
      <c r="D1459" s="11" t="s">
        <v>102</v>
      </c>
      <c r="E1459" s="11">
        <v>1905</v>
      </c>
      <c r="F1459" s="11" t="s">
        <v>227</v>
      </c>
      <c r="G1459" s="11" t="s">
        <v>51</v>
      </c>
      <c r="H1459" s="11">
        <v>1</v>
      </c>
      <c r="I1459" s="11">
        <v>0</v>
      </c>
      <c r="J1459" s="11">
        <v>13</v>
      </c>
      <c r="K1459" s="11">
        <v>0</v>
      </c>
      <c r="L1459" s="11">
        <f t="shared" si="25"/>
        <v>0.65</v>
      </c>
    </row>
    <row r="1460" spans="1:12" ht="15">
      <c r="A1460" s="11">
        <v>1455</v>
      </c>
      <c r="B1460" s="11" t="s">
        <v>111</v>
      </c>
      <c r="C1460" s="11">
        <v>280</v>
      </c>
      <c r="D1460" s="11" t="s">
        <v>102</v>
      </c>
      <c r="E1460" s="11">
        <v>1906</v>
      </c>
      <c r="F1460" s="11" t="s">
        <v>227</v>
      </c>
      <c r="G1460" s="11" t="s">
        <v>51</v>
      </c>
      <c r="H1460" s="11">
        <v>1</v>
      </c>
      <c r="I1460" s="11">
        <v>0</v>
      </c>
      <c r="J1460" s="11">
        <v>13</v>
      </c>
      <c r="K1460" s="11">
        <v>0</v>
      </c>
      <c r="L1460" s="11">
        <f t="shared" si="25"/>
        <v>0.65</v>
      </c>
    </row>
    <row r="1461" spans="1:12" ht="15">
      <c r="A1461" s="11">
        <v>1456</v>
      </c>
      <c r="B1461" s="11" t="s">
        <v>111</v>
      </c>
      <c r="C1461" s="11">
        <v>280</v>
      </c>
      <c r="D1461" s="11" t="s">
        <v>102</v>
      </c>
      <c r="E1461" s="11">
        <v>1907</v>
      </c>
      <c r="F1461" s="11" t="s">
        <v>227</v>
      </c>
      <c r="G1461" s="11" t="s">
        <v>51</v>
      </c>
      <c r="H1461" s="11">
        <v>1</v>
      </c>
      <c r="I1461" s="11">
        <v>0</v>
      </c>
      <c r="J1461" s="11">
        <v>13</v>
      </c>
      <c r="K1461" s="11">
        <v>0</v>
      </c>
      <c r="L1461" s="11">
        <f t="shared" si="25"/>
        <v>0.65</v>
      </c>
    </row>
    <row r="1462" spans="1:12" ht="15">
      <c r="A1462" s="11">
        <v>1457</v>
      </c>
      <c r="B1462" s="11" t="s">
        <v>111</v>
      </c>
      <c r="C1462" s="11">
        <v>280</v>
      </c>
      <c r="D1462" s="11" t="s">
        <v>102</v>
      </c>
      <c r="E1462" s="11">
        <v>1908</v>
      </c>
      <c r="F1462" s="11" t="s">
        <v>227</v>
      </c>
      <c r="G1462" s="11" t="s">
        <v>51</v>
      </c>
      <c r="H1462" s="11">
        <v>1</v>
      </c>
      <c r="I1462" s="11">
        <v>0</v>
      </c>
      <c r="J1462" s="11">
        <v>13</v>
      </c>
      <c r="K1462" s="11">
        <v>0</v>
      </c>
      <c r="L1462" s="11">
        <f t="shared" si="25"/>
        <v>0.65</v>
      </c>
    </row>
    <row r="1463" spans="1:12" ht="15">
      <c r="A1463" s="11">
        <v>1458</v>
      </c>
      <c r="B1463" s="11" t="s">
        <v>112</v>
      </c>
      <c r="C1463" s="11">
        <v>283</v>
      </c>
      <c r="D1463" s="11" t="s">
        <v>102</v>
      </c>
      <c r="E1463" s="11">
        <v>1909</v>
      </c>
      <c r="F1463" s="11" t="s">
        <v>227</v>
      </c>
      <c r="G1463" s="11" t="s">
        <v>51</v>
      </c>
      <c r="H1463" s="11">
        <v>1</v>
      </c>
      <c r="I1463" s="11">
        <v>0</v>
      </c>
      <c r="J1463" s="11">
        <v>13</v>
      </c>
      <c r="K1463" s="11">
        <v>0</v>
      </c>
      <c r="L1463" s="11">
        <f t="shared" si="25"/>
        <v>0.65</v>
      </c>
    </row>
    <row r="1464" spans="1:12" ht="15">
      <c r="A1464" s="11">
        <v>1459</v>
      </c>
      <c r="B1464" s="11" t="s">
        <v>116</v>
      </c>
      <c r="C1464" s="11">
        <v>398</v>
      </c>
      <c r="D1464" s="11" t="s">
        <v>102</v>
      </c>
      <c r="E1464" s="11">
        <v>1852</v>
      </c>
      <c r="F1464" s="11" t="s">
        <v>71</v>
      </c>
      <c r="G1464" s="11" t="s">
        <v>141</v>
      </c>
      <c r="H1464" s="11">
        <v>1</v>
      </c>
      <c r="I1464" s="11">
        <v>0</v>
      </c>
      <c r="J1464" s="11">
        <v>1</v>
      </c>
      <c r="K1464" s="11">
        <v>0</v>
      </c>
      <c r="L1464" s="11">
        <f t="shared" si="25"/>
        <v>0.05</v>
      </c>
    </row>
    <row r="1465" spans="1:12" ht="15">
      <c r="A1465" s="11">
        <v>1460</v>
      </c>
      <c r="B1465" s="11" t="s">
        <v>116</v>
      </c>
      <c r="C1465" s="11">
        <v>398</v>
      </c>
      <c r="D1465" s="11" t="s">
        <v>102</v>
      </c>
      <c r="E1465" s="11">
        <v>1853</v>
      </c>
      <c r="F1465" s="11" t="s">
        <v>71</v>
      </c>
      <c r="G1465" s="11" t="s">
        <v>141</v>
      </c>
      <c r="H1465" s="11">
        <v>1</v>
      </c>
      <c r="I1465" s="11">
        <v>0</v>
      </c>
      <c r="J1465" s="11">
        <v>1</v>
      </c>
      <c r="K1465" s="11">
        <v>0</v>
      </c>
      <c r="L1465" s="11">
        <f t="shared" si="25"/>
        <v>0.05</v>
      </c>
    </row>
    <row r="1466" spans="1:12" ht="15">
      <c r="A1466" s="11">
        <v>1461</v>
      </c>
      <c r="B1466" s="11" t="s">
        <v>116</v>
      </c>
      <c r="C1466" s="11">
        <v>398</v>
      </c>
      <c r="D1466" s="11" t="s">
        <v>102</v>
      </c>
      <c r="E1466" s="11">
        <v>1854</v>
      </c>
      <c r="F1466" s="11" t="s">
        <v>71</v>
      </c>
      <c r="G1466" s="11" t="s">
        <v>141</v>
      </c>
      <c r="H1466" s="11">
        <v>1</v>
      </c>
      <c r="I1466" s="11">
        <v>0</v>
      </c>
      <c r="J1466" s="11">
        <v>1</v>
      </c>
      <c r="K1466" s="11">
        <v>0</v>
      </c>
      <c r="L1466" s="11">
        <f t="shared" si="25"/>
        <v>0.05</v>
      </c>
    </row>
    <row r="1467" spans="1:12" ht="15">
      <c r="A1467" s="11">
        <v>1462</v>
      </c>
      <c r="B1467" s="11" t="s">
        <v>126</v>
      </c>
      <c r="C1467" s="11">
        <v>369</v>
      </c>
      <c r="D1467" s="11" t="s">
        <v>102</v>
      </c>
      <c r="E1467" s="11">
        <v>1855</v>
      </c>
      <c r="F1467" s="11" t="s">
        <v>71</v>
      </c>
      <c r="G1467" s="11" t="s">
        <v>141</v>
      </c>
      <c r="H1467" s="11">
        <v>1</v>
      </c>
      <c r="I1467" s="11">
        <v>0</v>
      </c>
      <c r="J1467" s="11">
        <v>1</v>
      </c>
      <c r="K1467" s="11">
        <v>3</v>
      </c>
      <c r="L1467" s="11">
        <f t="shared" si="25"/>
        <v>0.0625</v>
      </c>
    </row>
    <row r="1468" spans="1:12" ht="15">
      <c r="A1468" s="11">
        <v>1463</v>
      </c>
      <c r="B1468" s="11" t="s">
        <v>126</v>
      </c>
      <c r="C1468" s="11">
        <v>369</v>
      </c>
      <c r="D1468" s="11" t="s">
        <v>102</v>
      </c>
      <c r="E1468" s="11">
        <v>1856</v>
      </c>
      <c r="F1468" s="11" t="s">
        <v>71</v>
      </c>
      <c r="G1468" s="11" t="s">
        <v>141</v>
      </c>
      <c r="H1468" s="11">
        <v>1</v>
      </c>
      <c r="I1468" s="11">
        <v>0</v>
      </c>
      <c r="J1468" s="11">
        <v>1</v>
      </c>
      <c r="K1468" s="11">
        <v>5</v>
      </c>
      <c r="L1468" s="11">
        <f t="shared" si="25"/>
        <v>0.07083333333333333</v>
      </c>
    </row>
    <row r="1469" spans="1:12" ht="15">
      <c r="A1469" s="11">
        <v>1464</v>
      </c>
      <c r="B1469" s="11" t="s">
        <v>126</v>
      </c>
      <c r="C1469" s="11">
        <v>369</v>
      </c>
      <c r="D1469" s="11" t="s">
        <v>102</v>
      </c>
      <c r="E1469" s="11">
        <v>1857</v>
      </c>
      <c r="F1469" s="11" t="s">
        <v>71</v>
      </c>
      <c r="G1469" s="11" t="s">
        <v>141</v>
      </c>
      <c r="H1469" s="11">
        <v>1</v>
      </c>
      <c r="I1469" s="11">
        <v>0</v>
      </c>
      <c r="J1469" s="11">
        <v>1</v>
      </c>
      <c r="K1469" s="11">
        <v>4</v>
      </c>
      <c r="L1469" s="11">
        <f t="shared" si="25"/>
        <v>0.06666666666666667</v>
      </c>
    </row>
    <row r="1470" spans="1:12" ht="15">
      <c r="A1470" s="11">
        <v>1465</v>
      </c>
      <c r="B1470" s="11" t="s">
        <v>127</v>
      </c>
      <c r="C1470" s="11">
        <v>397</v>
      </c>
      <c r="D1470" s="11" t="s">
        <v>102</v>
      </c>
      <c r="E1470" s="11">
        <v>1859</v>
      </c>
      <c r="F1470" s="11" t="s">
        <v>71</v>
      </c>
      <c r="G1470" s="11" t="s">
        <v>141</v>
      </c>
      <c r="H1470" s="11">
        <v>1</v>
      </c>
      <c r="I1470" s="11">
        <v>0</v>
      </c>
      <c r="J1470" s="11">
        <v>1</v>
      </c>
      <c r="K1470" s="11">
        <v>10</v>
      </c>
      <c r="L1470" s="11">
        <f t="shared" si="25"/>
        <v>0.09166666666666667</v>
      </c>
    </row>
    <row r="1471" spans="1:12" ht="15">
      <c r="A1471" s="11">
        <v>1466</v>
      </c>
      <c r="B1471" s="11" t="s">
        <v>127</v>
      </c>
      <c r="C1471" s="11">
        <v>397</v>
      </c>
      <c r="D1471" s="11" t="s">
        <v>102</v>
      </c>
      <c r="E1471" s="11">
        <v>1860</v>
      </c>
      <c r="F1471" s="11" t="s">
        <v>71</v>
      </c>
      <c r="G1471" s="11" t="s">
        <v>141</v>
      </c>
      <c r="H1471" s="11">
        <v>1</v>
      </c>
      <c r="I1471" s="11">
        <v>0</v>
      </c>
      <c r="J1471" s="11">
        <v>1</v>
      </c>
      <c r="K1471" s="11">
        <v>6</v>
      </c>
      <c r="L1471" s="11">
        <f t="shared" si="25"/>
        <v>0.07500000000000001</v>
      </c>
    </row>
    <row r="1472" spans="1:12" ht="15">
      <c r="A1472" s="11">
        <v>1467</v>
      </c>
      <c r="B1472" s="11" t="s">
        <v>118</v>
      </c>
      <c r="C1472" s="11">
        <v>470</v>
      </c>
      <c r="D1472" s="11" t="s">
        <v>102</v>
      </c>
      <c r="E1472" s="11">
        <v>1861</v>
      </c>
      <c r="F1472" s="11" t="s">
        <v>71</v>
      </c>
      <c r="G1472" s="11" t="s">
        <v>141</v>
      </c>
      <c r="H1472" s="11">
        <v>1</v>
      </c>
      <c r="I1472" s="11">
        <v>0</v>
      </c>
      <c r="J1472" s="11">
        <v>1</v>
      </c>
      <c r="K1472" s="11">
        <v>8</v>
      </c>
      <c r="L1472" s="11">
        <f t="shared" si="25"/>
        <v>0.08333333333333334</v>
      </c>
    </row>
    <row r="1473" spans="1:12" ht="15">
      <c r="A1473" s="11">
        <v>1468</v>
      </c>
      <c r="B1473" s="11" t="s">
        <v>118</v>
      </c>
      <c r="C1473" s="11">
        <v>470</v>
      </c>
      <c r="D1473" s="11" t="s">
        <v>102</v>
      </c>
      <c r="E1473" s="11">
        <v>1862</v>
      </c>
      <c r="F1473" s="11" t="s">
        <v>71</v>
      </c>
      <c r="G1473" s="11" t="s">
        <v>141</v>
      </c>
      <c r="H1473" s="11">
        <v>1</v>
      </c>
      <c r="I1473" s="11">
        <v>0</v>
      </c>
      <c r="J1473" s="11">
        <v>2</v>
      </c>
      <c r="K1473" s="11">
        <v>6</v>
      </c>
      <c r="L1473" s="11">
        <f t="shared" si="25"/>
        <v>0.125</v>
      </c>
    </row>
    <row r="1474" spans="1:12" ht="15">
      <c r="A1474" s="11">
        <v>1469</v>
      </c>
      <c r="B1474" s="11" t="s">
        <v>118</v>
      </c>
      <c r="C1474" s="11">
        <v>470</v>
      </c>
      <c r="D1474" s="11" t="s">
        <v>102</v>
      </c>
      <c r="E1474" s="11">
        <v>1863</v>
      </c>
      <c r="F1474" s="11" t="s">
        <v>71</v>
      </c>
      <c r="G1474" s="11" t="s">
        <v>141</v>
      </c>
      <c r="H1474" s="11">
        <v>1</v>
      </c>
      <c r="I1474" s="11">
        <v>0</v>
      </c>
      <c r="J1474" s="11">
        <v>2</v>
      </c>
      <c r="K1474" s="11">
        <v>8</v>
      </c>
      <c r="L1474" s="11">
        <f t="shared" si="25"/>
        <v>0.13333333333333333</v>
      </c>
    </row>
    <row r="1475" spans="1:12" ht="15">
      <c r="A1475" s="11">
        <v>1470</v>
      </c>
      <c r="B1475" s="11" t="s">
        <v>121</v>
      </c>
      <c r="C1475" s="11">
        <v>556</v>
      </c>
      <c r="D1475" s="11" t="s">
        <v>102</v>
      </c>
      <c r="E1475" s="11">
        <v>1864</v>
      </c>
      <c r="F1475" s="11" t="s">
        <v>71</v>
      </c>
      <c r="G1475" s="11" t="s">
        <v>141</v>
      </c>
      <c r="H1475" s="11">
        <v>1</v>
      </c>
      <c r="I1475" s="11">
        <v>0</v>
      </c>
      <c r="J1475" s="11">
        <v>3</v>
      </c>
      <c r="K1475" s="11">
        <v>0</v>
      </c>
      <c r="L1475" s="11">
        <f t="shared" si="25"/>
        <v>0.15</v>
      </c>
    </row>
    <row r="1476" spans="1:12" ht="15">
      <c r="A1476" s="11">
        <v>1471</v>
      </c>
      <c r="B1476" s="11" t="s">
        <v>121</v>
      </c>
      <c r="C1476" s="11">
        <v>556</v>
      </c>
      <c r="D1476" s="11" t="s">
        <v>102</v>
      </c>
      <c r="E1476" s="11">
        <v>1865</v>
      </c>
      <c r="F1476" s="11" t="s">
        <v>71</v>
      </c>
      <c r="G1476" s="11" t="s">
        <v>141</v>
      </c>
      <c r="H1476" s="11">
        <v>1</v>
      </c>
      <c r="I1476" s="11">
        <v>0</v>
      </c>
      <c r="J1476" s="11">
        <v>2</v>
      </c>
      <c r="K1476" s="11">
        <v>10</v>
      </c>
      <c r="L1476" s="11">
        <f t="shared" si="25"/>
        <v>0.14166666666666666</v>
      </c>
    </row>
    <row r="1477" spans="1:12" ht="15">
      <c r="A1477" s="11">
        <v>1472</v>
      </c>
      <c r="B1477" s="11" t="s">
        <v>122</v>
      </c>
      <c r="C1477" s="11">
        <v>275</v>
      </c>
      <c r="D1477" s="11" t="s">
        <v>102</v>
      </c>
      <c r="E1477" s="11">
        <v>1866</v>
      </c>
      <c r="F1477" s="11" t="s">
        <v>71</v>
      </c>
      <c r="G1477" s="11" t="s">
        <v>141</v>
      </c>
      <c r="H1477" s="11">
        <v>1</v>
      </c>
      <c r="I1477" s="11">
        <v>0</v>
      </c>
      <c r="J1477" s="11">
        <v>3</v>
      </c>
      <c r="K1477" s="11">
        <v>0</v>
      </c>
      <c r="L1477" s="11">
        <f t="shared" si="25"/>
        <v>0.15</v>
      </c>
    </row>
    <row r="1478" spans="1:12" ht="15">
      <c r="A1478" s="11">
        <v>1473</v>
      </c>
      <c r="B1478" s="11" t="s">
        <v>122</v>
      </c>
      <c r="C1478" s="11">
        <v>275</v>
      </c>
      <c r="D1478" s="11" t="s">
        <v>102</v>
      </c>
      <c r="E1478" s="11">
        <v>1867</v>
      </c>
      <c r="F1478" s="11" t="s">
        <v>71</v>
      </c>
      <c r="G1478" s="11" t="s">
        <v>141</v>
      </c>
      <c r="H1478" s="11">
        <v>1</v>
      </c>
      <c r="I1478" s="11">
        <v>0</v>
      </c>
      <c r="J1478" s="11">
        <v>2</v>
      </c>
      <c r="K1478" s="11">
        <v>10.5</v>
      </c>
      <c r="L1478" s="11">
        <f aca="true" t="shared" si="26" ref="L1478:L1526">(I1478+J1478/20+K1478/240)/H1478</f>
        <v>0.14375</v>
      </c>
    </row>
    <row r="1479" spans="1:12" ht="15">
      <c r="A1479" s="11">
        <v>1474</v>
      </c>
      <c r="B1479" s="11" t="s">
        <v>128</v>
      </c>
      <c r="C1479" s="11">
        <v>340</v>
      </c>
      <c r="D1479" s="11" t="s">
        <v>102</v>
      </c>
      <c r="E1479" s="11">
        <v>1868</v>
      </c>
      <c r="F1479" s="11" t="s">
        <v>71</v>
      </c>
      <c r="G1479" s="11" t="s">
        <v>141</v>
      </c>
      <c r="H1479" s="11">
        <v>1</v>
      </c>
      <c r="I1479" s="11">
        <v>0</v>
      </c>
      <c r="J1479" s="11">
        <v>2</v>
      </c>
      <c r="K1479" s="11">
        <v>6.5</v>
      </c>
      <c r="L1479" s="11">
        <f t="shared" si="26"/>
        <v>0.12708333333333333</v>
      </c>
    </row>
    <row r="1480" spans="1:12" ht="15">
      <c r="A1480" s="11">
        <v>1475</v>
      </c>
      <c r="B1480" s="11" t="s">
        <v>128</v>
      </c>
      <c r="C1480" s="11">
        <v>340</v>
      </c>
      <c r="D1480" s="11" t="s">
        <v>102</v>
      </c>
      <c r="E1480" s="11">
        <v>1869</v>
      </c>
      <c r="F1480" s="11" t="s">
        <v>71</v>
      </c>
      <c r="G1480" s="11" t="s">
        <v>141</v>
      </c>
      <c r="H1480" s="11">
        <v>1</v>
      </c>
      <c r="I1480" s="11">
        <v>0</v>
      </c>
      <c r="J1480" s="11">
        <v>3</v>
      </c>
      <c r="K1480" s="11">
        <v>0</v>
      </c>
      <c r="L1480" s="11">
        <f t="shared" si="26"/>
        <v>0.15</v>
      </c>
    </row>
    <row r="1481" spans="1:12" ht="15">
      <c r="A1481" s="11">
        <v>1476</v>
      </c>
      <c r="B1481" s="11" t="s">
        <v>128</v>
      </c>
      <c r="C1481" s="11">
        <v>340</v>
      </c>
      <c r="D1481" s="11" t="s">
        <v>102</v>
      </c>
      <c r="E1481" s="11">
        <v>1870</v>
      </c>
      <c r="F1481" s="11" t="s">
        <v>71</v>
      </c>
      <c r="G1481" s="11" t="s">
        <v>141</v>
      </c>
      <c r="H1481" s="11">
        <v>1</v>
      </c>
      <c r="I1481" s="11">
        <v>0</v>
      </c>
      <c r="J1481" s="11">
        <v>2</v>
      </c>
      <c r="K1481" s="11">
        <v>6.75</v>
      </c>
      <c r="L1481" s="11">
        <f t="shared" si="26"/>
        <v>0.12812500000000002</v>
      </c>
    </row>
    <row r="1482" spans="1:12" ht="15">
      <c r="A1482" s="11">
        <v>1477</v>
      </c>
      <c r="B1482" s="11" t="s">
        <v>129</v>
      </c>
      <c r="C1482" s="11">
        <v>285</v>
      </c>
      <c r="D1482" s="11" t="s">
        <v>102</v>
      </c>
      <c r="E1482" s="11">
        <v>1871</v>
      </c>
      <c r="F1482" s="11" t="s">
        <v>71</v>
      </c>
      <c r="G1482" s="11" t="s">
        <v>141</v>
      </c>
      <c r="H1482" s="11">
        <v>1</v>
      </c>
      <c r="I1482" s="11">
        <v>0</v>
      </c>
      <c r="J1482" s="11">
        <v>2</v>
      </c>
      <c r="K1482" s="11">
        <v>4</v>
      </c>
      <c r="L1482" s="11">
        <f t="shared" si="26"/>
        <v>0.11666666666666667</v>
      </c>
    </row>
    <row r="1483" spans="1:12" ht="15">
      <c r="A1483" s="11">
        <v>1478</v>
      </c>
      <c r="B1483" s="11" t="s">
        <v>129</v>
      </c>
      <c r="C1483" s="11">
        <v>285</v>
      </c>
      <c r="D1483" s="11" t="s">
        <v>102</v>
      </c>
      <c r="E1483" s="11">
        <v>1872</v>
      </c>
      <c r="F1483" s="11" t="s">
        <v>71</v>
      </c>
      <c r="G1483" s="11" t="s">
        <v>141</v>
      </c>
      <c r="H1483" s="11">
        <v>1</v>
      </c>
      <c r="I1483" s="11">
        <v>0</v>
      </c>
      <c r="J1483" s="11">
        <v>2</v>
      </c>
      <c r="K1483" s="11">
        <v>6.5</v>
      </c>
      <c r="L1483" s="11">
        <f t="shared" si="26"/>
        <v>0.12708333333333333</v>
      </c>
    </row>
    <row r="1484" spans="1:12" ht="15">
      <c r="A1484" s="11">
        <v>1479</v>
      </c>
      <c r="B1484" s="11" t="s">
        <v>129</v>
      </c>
      <c r="C1484" s="11">
        <v>285</v>
      </c>
      <c r="D1484" s="11" t="s">
        <v>102</v>
      </c>
      <c r="E1484" s="11">
        <v>1873</v>
      </c>
      <c r="F1484" s="11" t="s">
        <v>71</v>
      </c>
      <c r="G1484" s="11" t="s">
        <v>141</v>
      </c>
      <c r="H1484" s="11">
        <v>1</v>
      </c>
      <c r="I1484" s="11">
        <v>0</v>
      </c>
      <c r="J1484" s="11">
        <v>2</v>
      </c>
      <c r="K1484" s="11">
        <v>4</v>
      </c>
      <c r="L1484" s="11">
        <f t="shared" si="26"/>
        <v>0.11666666666666667</v>
      </c>
    </row>
    <row r="1485" spans="1:12" ht="15">
      <c r="A1485" s="11">
        <v>1480</v>
      </c>
      <c r="B1485" s="11" t="s">
        <v>129</v>
      </c>
      <c r="C1485" s="11">
        <v>285</v>
      </c>
      <c r="D1485" s="11" t="s">
        <v>102</v>
      </c>
      <c r="E1485" s="11">
        <v>1874</v>
      </c>
      <c r="F1485" s="11" t="s">
        <v>71</v>
      </c>
      <c r="G1485" s="11" t="s">
        <v>141</v>
      </c>
      <c r="H1485" s="11">
        <v>1</v>
      </c>
      <c r="I1485" s="11">
        <v>0</v>
      </c>
      <c r="J1485" s="11">
        <v>2</v>
      </c>
      <c r="K1485" s="11">
        <v>5.25</v>
      </c>
      <c r="L1485" s="11">
        <f t="shared" si="26"/>
        <v>0.12187500000000001</v>
      </c>
    </row>
    <row r="1486" spans="1:12" ht="15">
      <c r="A1486" s="11">
        <v>1481</v>
      </c>
      <c r="B1486" s="11" t="s">
        <v>129</v>
      </c>
      <c r="C1486" s="11">
        <v>285</v>
      </c>
      <c r="D1486" s="11" t="s">
        <v>102</v>
      </c>
      <c r="E1486" s="11">
        <v>1875</v>
      </c>
      <c r="F1486" s="11" t="s">
        <v>71</v>
      </c>
      <c r="G1486" s="11" t="s">
        <v>141</v>
      </c>
      <c r="H1486" s="11">
        <v>1</v>
      </c>
      <c r="I1486" s="11">
        <v>0</v>
      </c>
      <c r="J1486" s="11">
        <v>2</v>
      </c>
      <c r="K1486" s="11">
        <v>6</v>
      </c>
      <c r="L1486" s="11">
        <f t="shared" si="26"/>
        <v>0.125</v>
      </c>
    </row>
    <row r="1487" spans="1:12" ht="15">
      <c r="A1487" s="11">
        <v>1482</v>
      </c>
      <c r="B1487" s="11" t="s">
        <v>130</v>
      </c>
      <c r="C1487" s="11">
        <v>272</v>
      </c>
      <c r="D1487" s="11" t="s">
        <v>102</v>
      </c>
      <c r="E1487" s="11">
        <v>1876</v>
      </c>
      <c r="F1487" s="11" t="s">
        <v>71</v>
      </c>
      <c r="G1487" s="11" t="s">
        <v>141</v>
      </c>
      <c r="H1487" s="11">
        <v>1</v>
      </c>
      <c r="I1487" s="11">
        <v>0</v>
      </c>
      <c r="J1487" s="11">
        <v>2</v>
      </c>
      <c r="K1487" s="15">
        <v>4.545454545454545</v>
      </c>
      <c r="L1487" s="11">
        <f t="shared" si="26"/>
        <v>0.11893939393939394</v>
      </c>
    </row>
    <row r="1488" spans="1:12" ht="15">
      <c r="A1488" s="11">
        <v>1483</v>
      </c>
      <c r="B1488" s="11" t="s">
        <v>130</v>
      </c>
      <c r="C1488" s="11">
        <v>272</v>
      </c>
      <c r="D1488" s="11" t="s">
        <v>102</v>
      </c>
      <c r="E1488" s="11">
        <v>1877</v>
      </c>
      <c r="F1488" s="11" t="s">
        <v>71</v>
      </c>
      <c r="G1488" s="11" t="s">
        <v>141</v>
      </c>
      <c r="H1488" s="11">
        <v>1</v>
      </c>
      <c r="I1488" s="11">
        <v>0</v>
      </c>
      <c r="J1488" s="11">
        <v>2</v>
      </c>
      <c r="K1488" s="15">
        <v>8.1</v>
      </c>
      <c r="L1488" s="11">
        <f t="shared" si="26"/>
        <v>0.13375</v>
      </c>
    </row>
    <row r="1489" spans="1:12" ht="15">
      <c r="A1489" s="11">
        <v>1484</v>
      </c>
      <c r="B1489" s="11" t="s">
        <v>130</v>
      </c>
      <c r="C1489" s="11">
        <v>272</v>
      </c>
      <c r="D1489" s="11" t="s">
        <v>102</v>
      </c>
      <c r="E1489" s="11">
        <v>1878</v>
      </c>
      <c r="F1489" s="11" t="s">
        <v>71</v>
      </c>
      <c r="G1489" s="11" t="s">
        <v>141</v>
      </c>
      <c r="H1489" s="11">
        <v>1</v>
      </c>
      <c r="I1489" s="11">
        <v>0</v>
      </c>
      <c r="J1489" s="11">
        <v>2</v>
      </c>
      <c r="K1489" s="15">
        <v>10.333333333333334</v>
      </c>
      <c r="L1489" s="11">
        <f t="shared" si="26"/>
        <v>0.14305555555555555</v>
      </c>
    </row>
    <row r="1490" spans="1:12" ht="15">
      <c r="A1490" s="11">
        <v>1485</v>
      </c>
      <c r="B1490" s="11" t="s">
        <v>131</v>
      </c>
      <c r="C1490" s="11">
        <v>325</v>
      </c>
      <c r="D1490" s="11" t="s">
        <v>102</v>
      </c>
      <c r="E1490" s="11">
        <v>1879</v>
      </c>
      <c r="F1490" s="11" t="s">
        <v>71</v>
      </c>
      <c r="G1490" s="11" t="s">
        <v>141</v>
      </c>
      <c r="H1490" s="11">
        <v>1</v>
      </c>
      <c r="I1490" s="11">
        <v>0</v>
      </c>
      <c r="J1490" s="11">
        <v>2</v>
      </c>
      <c r="K1490" s="15">
        <v>8</v>
      </c>
      <c r="L1490" s="11">
        <f t="shared" si="26"/>
        <v>0.13333333333333333</v>
      </c>
    </row>
    <row r="1491" spans="1:12" ht="15">
      <c r="A1491" s="11">
        <v>1486</v>
      </c>
      <c r="B1491" s="11" t="s">
        <v>131</v>
      </c>
      <c r="C1491" s="11">
        <v>325</v>
      </c>
      <c r="D1491" s="11" t="s">
        <v>102</v>
      </c>
      <c r="E1491" s="11">
        <v>1880</v>
      </c>
      <c r="F1491" s="11" t="s">
        <v>71</v>
      </c>
      <c r="G1491" s="11" t="s">
        <v>141</v>
      </c>
      <c r="H1491" s="11">
        <v>1</v>
      </c>
      <c r="I1491" s="11">
        <v>0</v>
      </c>
      <c r="J1491" s="11">
        <v>2</v>
      </c>
      <c r="K1491" s="15">
        <v>9</v>
      </c>
      <c r="L1491" s="11">
        <f t="shared" si="26"/>
        <v>0.1375</v>
      </c>
    </row>
    <row r="1492" spans="1:12" ht="15">
      <c r="A1492" s="11">
        <v>1487</v>
      </c>
      <c r="B1492" s="11" t="s">
        <v>131</v>
      </c>
      <c r="C1492" s="11">
        <v>325</v>
      </c>
      <c r="D1492" s="11" t="s">
        <v>102</v>
      </c>
      <c r="E1492" s="11">
        <v>1881</v>
      </c>
      <c r="F1492" s="11" t="s">
        <v>71</v>
      </c>
      <c r="G1492" s="11" t="s">
        <v>141</v>
      </c>
      <c r="H1492" s="11">
        <v>1</v>
      </c>
      <c r="I1492" s="11">
        <v>0</v>
      </c>
      <c r="J1492" s="11">
        <v>2</v>
      </c>
      <c r="K1492" s="15">
        <v>9</v>
      </c>
      <c r="L1492" s="11">
        <f t="shared" si="26"/>
        <v>0.1375</v>
      </c>
    </row>
    <row r="1493" spans="1:12" ht="15">
      <c r="A1493" s="11">
        <v>1488</v>
      </c>
      <c r="B1493" s="11" t="s">
        <v>132</v>
      </c>
      <c r="C1493" s="11">
        <v>304</v>
      </c>
      <c r="D1493" s="11" t="s">
        <v>102</v>
      </c>
      <c r="E1493" s="11">
        <v>1882</v>
      </c>
      <c r="F1493" s="11" t="s">
        <v>71</v>
      </c>
      <c r="G1493" s="11" t="s">
        <v>141</v>
      </c>
      <c r="H1493" s="11">
        <v>1</v>
      </c>
      <c r="I1493" s="11">
        <v>0</v>
      </c>
      <c r="J1493" s="11">
        <v>2</v>
      </c>
      <c r="K1493" s="15">
        <v>9.5</v>
      </c>
      <c r="L1493" s="11">
        <f t="shared" si="26"/>
        <v>0.13958333333333334</v>
      </c>
    </row>
    <row r="1494" spans="1:12" ht="15">
      <c r="A1494" s="11">
        <v>1489</v>
      </c>
      <c r="B1494" s="11" t="s">
        <v>132</v>
      </c>
      <c r="C1494" s="11">
        <v>304</v>
      </c>
      <c r="D1494" s="11" t="s">
        <v>102</v>
      </c>
      <c r="E1494" s="11">
        <v>1883</v>
      </c>
      <c r="F1494" s="11" t="s">
        <v>71</v>
      </c>
      <c r="G1494" s="11" t="s">
        <v>141</v>
      </c>
      <c r="H1494" s="11">
        <v>1</v>
      </c>
      <c r="I1494" s="11">
        <v>0</v>
      </c>
      <c r="J1494" s="11">
        <v>2</v>
      </c>
      <c r="K1494" s="15">
        <v>8.5</v>
      </c>
      <c r="L1494" s="11">
        <f t="shared" si="26"/>
        <v>0.13541666666666669</v>
      </c>
    </row>
    <row r="1495" spans="1:12" ht="15">
      <c r="A1495" s="11">
        <v>1490</v>
      </c>
      <c r="B1495" s="11" t="s">
        <v>132</v>
      </c>
      <c r="C1495" s="11">
        <v>304</v>
      </c>
      <c r="D1495" s="11" t="s">
        <v>102</v>
      </c>
      <c r="E1495" s="11">
        <v>1884</v>
      </c>
      <c r="F1495" s="11" t="s">
        <v>71</v>
      </c>
      <c r="G1495" s="11" t="s">
        <v>141</v>
      </c>
      <c r="H1495" s="11">
        <v>1</v>
      </c>
      <c r="I1495" s="11">
        <v>0</v>
      </c>
      <c r="J1495" s="15">
        <v>2</v>
      </c>
      <c r="K1495" s="11">
        <v>9</v>
      </c>
      <c r="L1495" s="11">
        <f t="shared" si="26"/>
        <v>0.1375</v>
      </c>
    </row>
    <row r="1496" spans="1:12" ht="15">
      <c r="A1496" s="11">
        <v>1491</v>
      </c>
      <c r="B1496" s="11" t="s">
        <v>133</v>
      </c>
      <c r="C1496" s="11">
        <v>318</v>
      </c>
      <c r="D1496" s="11" t="s">
        <v>102</v>
      </c>
      <c r="E1496" s="11">
        <v>1885</v>
      </c>
      <c r="F1496" s="11" t="s">
        <v>71</v>
      </c>
      <c r="G1496" s="11" t="s">
        <v>141</v>
      </c>
      <c r="H1496" s="11">
        <v>1</v>
      </c>
      <c r="I1496" s="11">
        <v>0</v>
      </c>
      <c r="J1496" s="11">
        <v>2</v>
      </c>
      <c r="K1496" s="11">
        <v>9</v>
      </c>
      <c r="L1496" s="11">
        <f t="shared" si="26"/>
        <v>0.1375</v>
      </c>
    </row>
    <row r="1497" spans="1:12" ht="15">
      <c r="A1497" s="11">
        <v>1492</v>
      </c>
      <c r="B1497" s="11" t="s">
        <v>133</v>
      </c>
      <c r="C1497" s="11">
        <v>318</v>
      </c>
      <c r="D1497" s="11" t="s">
        <v>102</v>
      </c>
      <c r="E1497" s="11">
        <v>1886</v>
      </c>
      <c r="F1497" s="11" t="s">
        <v>71</v>
      </c>
      <c r="G1497" s="11" t="s">
        <v>141</v>
      </c>
      <c r="H1497" s="11">
        <v>1</v>
      </c>
      <c r="I1497" s="11">
        <v>0</v>
      </c>
      <c r="J1497" s="11">
        <v>2</v>
      </c>
      <c r="K1497" s="11">
        <v>3</v>
      </c>
      <c r="L1497" s="11">
        <f t="shared" si="26"/>
        <v>0.1125</v>
      </c>
    </row>
    <row r="1498" spans="1:12" ht="15">
      <c r="A1498" s="11">
        <v>1493</v>
      </c>
      <c r="B1498" s="11" t="s">
        <v>133</v>
      </c>
      <c r="C1498" s="11">
        <v>318</v>
      </c>
      <c r="D1498" s="11" t="s">
        <v>102</v>
      </c>
      <c r="E1498" s="11">
        <v>1887</v>
      </c>
      <c r="F1498" s="11" t="s">
        <v>71</v>
      </c>
      <c r="G1498" s="11" t="s">
        <v>141</v>
      </c>
      <c r="H1498" s="11">
        <v>1</v>
      </c>
      <c r="I1498" s="11">
        <v>0</v>
      </c>
      <c r="J1498" s="11">
        <v>2</v>
      </c>
      <c r="K1498" s="11">
        <v>10</v>
      </c>
      <c r="L1498" s="11">
        <f t="shared" si="26"/>
        <v>0.14166666666666666</v>
      </c>
    </row>
    <row r="1499" spans="1:12" ht="15">
      <c r="A1499" s="11">
        <v>1494</v>
      </c>
      <c r="B1499" s="11" t="s">
        <v>134</v>
      </c>
      <c r="C1499" s="11">
        <v>325</v>
      </c>
      <c r="D1499" s="11" t="s">
        <v>102</v>
      </c>
      <c r="E1499" s="11">
        <v>1888</v>
      </c>
      <c r="F1499" s="11" t="s">
        <v>71</v>
      </c>
      <c r="G1499" s="11" t="s">
        <v>141</v>
      </c>
      <c r="H1499" s="11">
        <v>1</v>
      </c>
      <c r="I1499" s="11">
        <v>0</v>
      </c>
      <c r="J1499" s="11">
        <v>2</v>
      </c>
      <c r="K1499" s="11">
        <v>9</v>
      </c>
      <c r="L1499" s="11">
        <f t="shared" si="26"/>
        <v>0.1375</v>
      </c>
    </row>
    <row r="1500" spans="1:12" ht="15">
      <c r="A1500" s="11">
        <v>1495</v>
      </c>
      <c r="B1500" s="11" t="s">
        <v>134</v>
      </c>
      <c r="C1500" s="11">
        <v>325</v>
      </c>
      <c r="D1500" s="11" t="s">
        <v>102</v>
      </c>
      <c r="E1500" s="11">
        <v>1889</v>
      </c>
      <c r="F1500" s="11" t="s">
        <v>71</v>
      </c>
      <c r="G1500" s="11" t="s">
        <v>141</v>
      </c>
      <c r="H1500" s="11">
        <v>1</v>
      </c>
      <c r="I1500" s="11">
        <v>0</v>
      </c>
      <c r="J1500" s="11">
        <v>2</v>
      </c>
      <c r="K1500" s="11">
        <v>8</v>
      </c>
      <c r="L1500" s="11">
        <f t="shared" si="26"/>
        <v>0.13333333333333333</v>
      </c>
    </row>
    <row r="1501" spans="1:12" ht="15">
      <c r="A1501" s="11">
        <v>1496</v>
      </c>
      <c r="B1501" s="11" t="s">
        <v>134</v>
      </c>
      <c r="C1501" s="11">
        <v>325</v>
      </c>
      <c r="D1501" s="11" t="s">
        <v>102</v>
      </c>
      <c r="E1501" s="11">
        <v>1890</v>
      </c>
      <c r="F1501" s="11" t="s">
        <v>71</v>
      </c>
      <c r="G1501" s="11" t="s">
        <v>141</v>
      </c>
      <c r="H1501" s="11">
        <v>1</v>
      </c>
      <c r="I1501" s="11">
        <v>0</v>
      </c>
      <c r="J1501" s="11">
        <v>2</v>
      </c>
      <c r="K1501" s="11">
        <v>7</v>
      </c>
      <c r="L1501" s="11">
        <f t="shared" si="26"/>
        <v>0.12916666666666668</v>
      </c>
    </row>
    <row r="1502" spans="1:12" ht="15">
      <c r="A1502" s="11">
        <v>1497</v>
      </c>
      <c r="B1502" s="11" t="s">
        <v>135</v>
      </c>
      <c r="C1502" s="11">
        <v>354</v>
      </c>
      <c r="D1502" s="11" t="s">
        <v>102</v>
      </c>
      <c r="E1502" s="11">
        <v>1891</v>
      </c>
      <c r="F1502" s="11" t="s">
        <v>71</v>
      </c>
      <c r="G1502" s="11" t="s">
        <v>141</v>
      </c>
      <c r="H1502" s="11">
        <v>1</v>
      </c>
      <c r="I1502" s="11">
        <v>0</v>
      </c>
      <c r="J1502" s="11">
        <v>2</v>
      </c>
      <c r="K1502" s="11">
        <v>9</v>
      </c>
      <c r="L1502" s="11">
        <f t="shared" si="26"/>
        <v>0.1375</v>
      </c>
    </row>
    <row r="1503" spans="1:12" ht="15">
      <c r="A1503" s="11">
        <v>1498</v>
      </c>
      <c r="B1503" s="11" t="s">
        <v>135</v>
      </c>
      <c r="C1503" s="11">
        <v>354</v>
      </c>
      <c r="D1503" s="11" t="s">
        <v>102</v>
      </c>
      <c r="E1503" s="11">
        <v>1892</v>
      </c>
      <c r="F1503" s="11" t="s">
        <v>71</v>
      </c>
      <c r="G1503" s="11" t="s">
        <v>141</v>
      </c>
      <c r="H1503" s="11">
        <v>1</v>
      </c>
      <c r="I1503" s="11">
        <v>0</v>
      </c>
      <c r="J1503" s="11">
        <v>2</v>
      </c>
      <c r="K1503" s="11">
        <v>9</v>
      </c>
      <c r="L1503" s="11">
        <f t="shared" si="26"/>
        <v>0.1375</v>
      </c>
    </row>
    <row r="1504" spans="1:12" ht="15">
      <c r="A1504" s="11">
        <v>1499</v>
      </c>
      <c r="B1504" s="11" t="s">
        <v>135</v>
      </c>
      <c r="C1504" s="11">
        <v>354</v>
      </c>
      <c r="D1504" s="11" t="s">
        <v>102</v>
      </c>
      <c r="E1504" s="11">
        <v>1893</v>
      </c>
      <c r="F1504" s="11" t="s">
        <v>71</v>
      </c>
      <c r="G1504" s="11" t="s">
        <v>141</v>
      </c>
      <c r="H1504" s="11">
        <v>1</v>
      </c>
      <c r="I1504" s="11">
        <v>0</v>
      </c>
      <c r="J1504" s="11">
        <v>2</v>
      </c>
      <c r="K1504" s="11">
        <v>7</v>
      </c>
      <c r="L1504" s="11">
        <f t="shared" si="26"/>
        <v>0.12916666666666668</v>
      </c>
    </row>
    <row r="1505" spans="1:12" ht="15">
      <c r="A1505" s="11">
        <v>1500</v>
      </c>
      <c r="B1505" s="11" t="s">
        <v>136</v>
      </c>
      <c r="C1505" s="11">
        <v>417</v>
      </c>
      <c r="D1505" s="11" t="s">
        <v>102</v>
      </c>
      <c r="E1505" s="11">
        <v>1894</v>
      </c>
      <c r="F1505" s="11" t="s">
        <v>71</v>
      </c>
      <c r="G1505" s="11" t="s">
        <v>141</v>
      </c>
      <c r="H1505" s="11">
        <v>1</v>
      </c>
      <c r="I1505" s="11">
        <v>0</v>
      </c>
      <c r="J1505" s="11">
        <v>2</v>
      </c>
      <c r="K1505" s="11">
        <v>7</v>
      </c>
      <c r="L1505" s="11">
        <f t="shared" si="26"/>
        <v>0.12916666666666668</v>
      </c>
    </row>
    <row r="1506" spans="1:12" ht="15">
      <c r="A1506" s="11">
        <v>1501</v>
      </c>
      <c r="B1506" s="11" t="s">
        <v>136</v>
      </c>
      <c r="C1506" s="11">
        <v>417</v>
      </c>
      <c r="D1506" s="11" t="s">
        <v>102</v>
      </c>
      <c r="E1506" s="11">
        <v>1895</v>
      </c>
      <c r="F1506" s="11" t="s">
        <v>71</v>
      </c>
      <c r="G1506" s="11" t="s">
        <v>141</v>
      </c>
      <c r="H1506" s="11">
        <v>1</v>
      </c>
      <c r="I1506" s="11">
        <v>0</v>
      </c>
      <c r="J1506" s="11">
        <v>2</v>
      </c>
      <c r="K1506" s="11">
        <v>7</v>
      </c>
      <c r="L1506" s="11">
        <f t="shared" si="26"/>
        <v>0.12916666666666668</v>
      </c>
    </row>
    <row r="1507" spans="1:12" ht="15">
      <c r="A1507" s="11">
        <v>1502</v>
      </c>
      <c r="B1507" s="11" t="s">
        <v>136</v>
      </c>
      <c r="C1507" s="11">
        <v>417</v>
      </c>
      <c r="D1507" s="11" t="s">
        <v>102</v>
      </c>
      <c r="E1507" s="11">
        <v>1896</v>
      </c>
      <c r="F1507" s="11" t="s">
        <v>71</v>
      </c>
      <c r="G1507" s="11" t="s">
        <v>141</v>
      </c>
      <c r="H1507" s="11">
        <v>1</v>
      </c>
      <c r="I1507" s="11">
        <v>0</v>
      </c>
      <c r="J1507" s="11">
        <v>2</v>
      </c>
      <c r="K1507" s="11">
        <v>8</v>
      </c>
      <c r="L1507" s="11">
        <f t="shared" si="26"/>
        <v>0.13333333333333333</v>
      </c>
    </row>
    <row r="1508" spans="1:12" ht="15">
      <c r="A1508" s="11">
        <v>1503</v>
      </c>
      <c r="B1508" s="11" t="s">
        <v>136</v>
      </c>
      <c r="C1508" s="11">
        <v>417</v>
      </c>
      <c r="D1508" s="11" t="s">
        <v>102</v>
      </c>
      <c r="E1508" s="11">
        <v>1897</v>
      </c>
      <c r="F1508" s="11" t="s">
        <v>71</v>
      </c>
      <c r="G1508" s="11" t="s">
        <v>141</v>
      </c>
      <c r="H1508" s="11">
        <v>1</v>
      </c>
      <c r="I1508" s="11">
        <v>0</v>
      </c>
      <c r="J1508" s="11">
        <v>2</v>
      </c>
      <c r="K1508" s="11">
        <v>10.5</v>
      </c>
      <c r="L1508" s="11">
        <f t="shared" si="26"/>
        <v>0.14375</v>
      </c>
    </row>
    <row r="1509" spans="1:12" ht="15">
      <c r="A1509" s="11">
        <v>1504</v>
      </c>
      <c r="B1509" s="11" t="s">
        <v>137</v>
      </c>
      <c r="C1509" s="11">
        <v>420</v>
      </c>
      <c r="D1509" s="11" t="s">
        <v>102</v>
      </c>
      <c r="E1509" s="11">
        <v>1898</v>
      </c>
      <c r="F1509" s="11" t="s">
        <v>71</v>
      </c>
      <c r="G1509" s="11" t="s">
        <v>141</v>
      </c>
      <c r="H1509" s="11">
        <v>1</v>
      </c>
      <c r="I1509" s="11">
        <v>0</v>
      </c>
      <c r="J1509" s="11">
        <v>2</v>
      </c>
      <c r="K1509" s="11">
        <v>10</v>
      </c>
      <c r="L1509" s="11">
        <f t="shared" si="26"/>
        <v>0.14166666666666666</v>
      </c>
    </row>
    <row r="1510" spans="1:12" ht="15">
      <c r="A1510" s="11">
        <v>1505</v>
      </c>
      <c r="B1510" s="11" t="s">
        <v>138</v>
      </c>
      <c r="C1510" s="11">
        <v>357</v>
      </c>
      <c r="D1510" s="11" t="s">
        <v>102</v>
      </c>
      <c r="E1510" s="11">
        <v>1900</v>
      </c>
      <c r="F1510" s="11" t="s">
        <v>71</v>
      </c>
      <c r="G1510" s="11" t="s">
        <v>141</v>
      </c>
      <c r="H1510" s="11">
        <v>1</v>
      </c>
      <c r="I1510" s="11">
        <v>0</v>
      </c>
      <c r="J1510" s="11">
        <v>2</v>
      </c>
      <c r="K1510" s="11">
        <v>9</v>
      </c>
      <c r="L1510" s="11">
        <f t="shared" si="26"/>
        <v>0.1375</v>
      </c>
    </row>
    <row r="1511" spans="1:12" ht="15">
      <c r="A1511" s="11">
        <v>1506</v>
      </c>
      <c r="B1511" s="11" t="s">
        <v>139</v>
      </c>
      <c r="C1511" s="11">
        <v>381</v>
      </c>
      <c r="D1511" s="11" t="s">
        <v>102</v>
      </c>
      <c r="E1511" s="11">
        <v>1901</v>
      </c>
      <c r="F1511" s="11" t="s">
        <v>71</v>
      </c>
      <c r="G1511" s="11" t="s">
        <v>141</v>
      </c>
      <c r="H1511" s="11">
        <v>1</v>
      </c>
      <c r="I1511" s="11">
        <v>0</v>
      </c>
      <c r="J1511" s="11">
        <v>2</v>
      </c>
      <c r="K1511" s="11">
        <v>6</v>
      </c>
      <c r="L1511" s="11">
        <f t="shared" si="26"/>
        <v>0.125</v>
      </c>
    </row>
    <row r="1512" spans="1:12" ht="15">
      <c r="A1512" s="11">
        <v>1507</v>
      </c>
      <c r="B1512" s="11" t="s">
        <v>101</v>
      </c>
      <c r="C1512" s="11">
        <v>428</v>
      </c>
      <c r="D1512" s="11" t="s">
        <v>102</v>
      </c>
      <c r="E1512" s="11">
        <v>1902</v>
      </c>
      <c r="F1512" s="11" t="s">
        <v>71</v>
      </c>
      <c r="G1512" s="11" t="s">
        <v>141</v>
      </c>
      <c r="H1512" s="11">
        <v>1</v>
      </c>
      <c r="I1512" s="11">
        <v>0</v>
      </c>
      <c r="J1512" s="11">
        <v>2</v>
      </c>
      <c r="K1512" s="11">
        <v>6</v>
      </c>
      <c r="L1512" s="11">
        <f t="shared" si="26"/>
        <v>0.125</v>
      </c>
    </row>
    <row r="1513" spans="1:12" ht="15">
      <c r="A1513" s="11">
        <v>1508</v>
      </c>
      <c r="B1513" s="11" t="s">
        <v>110</v>
      </c>
      <c r="C1513" s="11">
        <v>345</v>
      </c>
      <c r="D1513" s="11" t="s">
        <v>102</v>
      </c>
      <c r="E1513" s="11">
        <v>1903</v>
      </c>
      <c r="F1513" s="11" t="s">
        <v>71</v>
      </c>
      <c r="G1513" s="11" t="s">
        <v>141</v>
      </c>
      <c r="H1513" s="11">
        <v>1</v>
      </c>
      <c r="I1513" s="11">
        <v>0</v>
      </c>
      <c r="J1513" s="11">
        <v>2</v>
      </c>
      <c r="K1513" s="11">
        <v>6</v>
      </c>
      <c r="L1513" s="11">
        <f t="shared" si="26"/>
        <v>0.125</v>
      </c>
    </row>
    <row r="1514" spans="1:12" ht="15">
      <c r="A1514" s="11">
        <v>1509</v>
      </c>
      <c r="B1514" s="11" t="s">
        <v>110</v>
      </c>
      <c r="C1514" s="11">
        <v>345</v>
      </c>
      <c r="D1514" s="11" t="s">
        <v>102</v>
      </c>
      <c r="E1514" s="11">
        <v>1904</v>
      </c>
      <c r="F1514" s="11" t="s">
        <v>71</v>
      </c>
      <c r="G1514" s="11" t="s">
        <v>141</v>
      </c>
      <c r="H1514" s="11">
        <v>1</v>
      </c>
      <c r="I1514" s="11">
        <v>0</v>
      </c>
      <c r="J1514" s="11">
        <v>2</v>
      </c>
      <c r="K1514" s="11">
        <v>6</v>
      </c>
      <c r="L1514" s="11">
        <f t="shared" si="26"/>
        <v>0.125</v>
      </c>
    </row>
    <row r="1515" spans="1:12" ht="15">
      <c r="A1515" s="11">
        <v>1510</v>
      </c>
      <c r="B1515" s="11" t="s">
        <v>110</v>
      </c>
      <c r="C1515" s="11">
        <v>345</v>
      </c>
      <c r="D1515" s="11" t="s">
        <v>102</v>
      </c>
      <c r="E1515" s="11">
        <v>1905</v>
      </c>
      <c r="F1515" s="11" t="s">
        <v>71</v>
      </c>
      <c r="G1515" s="11" t="s">
        <v>141</v>
      </c>
      <c r="H1515" s="11">
        <v>1</v>
      </c>
      <c r="I1515" s="11">
        <v>0</v>
      </c>
      <c r="J1515" s="11">
        <v>2</v>
      </c>
      <c r="K1515" s="11">
        <v>0</v>
      </c>
      <c r="L1515" s="11">
        <f t="shared" si="26"/>
        <v>0.1</v>
      </c>
    </row>
    <row r="1516" spans="1:12" ht="15">
      <c r="A1516" s="11">
        <v>1511</v>
      </c>
      <c r="B1516" s="11" t="s">
        <v>111</v>
      </c>
      <c r="C1516" s="11">
        <v>280</v>
      </c>
      <c r="D1516" s="11" t="s">
        <v>102</v>
      </c>
      <c r="E1516" s="11">
        <v>1906</v>
      </c>
      <c r="F1516" s="11" t="s">
        <v>71</v>
      </c>
      <c r="G1516" s="11" t="s">
        <v>141</v>
      </c>
      <c r="H1516" s="11">
        <v>1</v>
      </c>
      <c r="I1516" s="11">
        <v>0</v>
      </c>
      <c r="J1516" s="11">
        <v>2</v>
      </c>
      <c r="K1516" s="11">
        <v>0</v>
      </c>
      <c r="L1516" s="11">
        <f t="shared" si="26"/>
        <v>0.1</v>
      </c>
    </row>
    <row r="1517" spans="1:12" ht="15">
      <c r="A1517" s="11">
        <v>1512</v>
      </c>
      <c r="B1517" s="11" t="s">
        <v>111</v>
      </c>
      <c r="C1517" s="11">
        <v>280</v>
      </c>
      <c r="D1517" s="11" t="s">
        <v>102</v>
      </c>
      <c r="E1517" s="11">
        <v>1907</v>
      </c>
      <c r="F1517" s="11" t="s">
        <v>71</v>
      </c>
      <c r="G1517" s="11" t="s">
        <v>141</v>
      </c>
      <c r="H1517" s="11">
        <v>1</v>
      </c>
      <c r="I1517" s="11">
        <v>0</v>
      </c>
      <c r="J1517" s="11">
        <v>2</v>
      </c>
      <c r="K1517" s="11">
        <v>0</v>
      </c>
      <c r="L1517" s="11">
        <f t="shared" si="26"/>
        <v>0.1</v>
      </c>
    </row>
    <row r="1518" spans="1:12" ht="15">
      <c r="A1518" s="11">
        <v>1513</v>
      </c>
      <c r="B1518" s="11" t="s">
        <v>111</v>
      </c>
      <c r="C1518" s="11">
        <v>280</v>
      </c>
      <c r="D1518" s="11" t="s">
        <v>102</v>
      </c>
      <c r="E1518" s="11">
        <v>1908</v>
      </c>
      <c r="F1518" s="11" t="s">
        <v>71</v>
      </c>
      <c r="G1518" s="11" t="s">
        <v>141</v>
      </c>
      <c r="H1518" s="11">
        <v>1</v>
      </c>
      <c r="I1518" s="11">
        <v>0</v>
      </c>
      <c r="J1518" s="11">
        <v>2</v>
      </c>
      <c r="K1518" s="11">
        <v>0</v>
      </c>
      <c r="L1518" s="11">
        <f t="shared" si="26"/>
        <v>0.1</v>
      </c>
    </row>
    <row r="1519" spans="1:12" ht="15">
      <c r="A1519" s="11">
        <v>1514</v>
      </c>
      <c r="B1519" s="11" t="s">
        <v>112</v>
      </c>
      <c r="C1519" s="11">
        <v>283</v>
      </c>
      <c r="D1519" s="11" t="s">
        <v>102</v>
      </c>
      <c r="E1519" s="11">
        <v>1909</v>
      </c>
      <c r="F1519" s="11" t="s">
        <v>71</v>
      </c>
      <c r="G1519" s="11" t="s">
        <v>141</v>
      </c>
      <c r="H1519" s="11">
        <v>1</v>
      </c>
      <c r="I1519" s="11">
        <v>0</v>
      </c>
      <c r="J1519" s="11">
        <v>2</v>
      </c>
      <c r="K1519" s="11">
        <v>0</v>
      </c>
      <c r="L1519" s="11">
        <f t="shared" si="26"/>
        <v>0.1</v>
      </c>
    </row>
    <row r="1520" spans="1:12" ht="15">
      <c r="A1520" s="11">
        <v>1515</v>
      </c>
      <c r="B1520" s="11" t="s">
        <v>118</v>
      </c>
      <c r="C1520" s="11">
        <v>469</v>
      </c>
      <c r="D1520" s="11" t="s">
        <v>102</v>
      </c>
      <c r="E1520" s="11">
        <v>1861</v>
      </c>
      <c r="F1520" s="11" t="s">
        <v>72</v>
      </c>
      <c r="G1520" s="11" t="s">
        <v>109</v>
      </c>
      <c r="H1520" s="11">
        <v>1</v>
      </c>
      <c r="I1520" s="11">
        <v>0</v>
      </c>
      <c r="J1520" s="11">
        <v>1</v>
      </c>
      <c r="K1520" s="11">
        <v>0</v>
      </c>
      <c r="L1520" s="11">
        <f t="shared" si="26"/>
        <v>0.05</v>
      </c>
    </row>
    <row r="1521" spans="1:12" ht="15">
      <c r="A1521" s="11">
        <v>1516</v>
      </c>
      <c r="B1521" s="11" t="s">
        <v>118</v>
      </c>
      <c r="C1521" s="11">
        <v>469</v>
      </c>
      <c r="D1521" s="11" t="s">
        <v>102</v>
      </c>
      <c r="E1521" s="11">
        <v>1862</v>
      </c>
      <c r="F1521" s="11" t="s">
        <v>72</v>
      </c>
      <c r="G1521" s="11" t="s">
        <v>109</v>
      </c>
      <c r="H1521" s="11">
        <v>1</v>
      </c>
      <c r="I1521" s="11">
        <v>0</v>
      </c>
      <c r="J1521" s="11">
        <v>1</v>
      </c>
      <c r="K1521" s="11">
        <v>2</v>
      </c>
      <c r="L1521" s="11">
        <f t="shared" si="26"/>
        <v>0.058333333333333334</v>
      </c>
    </row>
    <row r="1522" spans="1:12" ht="15">
      <c r="A1522" s="11">
        <v>1517</v>
      </c>
      <c r="B1522" s="11" t="s">
        <v>118</v>
      </c>
      <c r="C1522" s="11">
        <v>469</v>
      </c>
      <c r="D1522" s="11" t="s">
        <v>102</v>
      </c>
      <c r="E1522" s="11">
        <v>1863</v>
      </c>
      <c r="F1522" s="11" t="s">
        <v>72</v>
      </c>
      <c r="G1522" s="11" t="s">
        <v>109</v>
      </c>
      <c r="H1522" s="11">
        <v>1</v>
      </c>
      <c r="I1522" s="11">
        <v>0</v>
      </c>
      <c r="J1522" s="11">
        <v>0</v>
      </c>
      <c r="K1522" s="11">
        <v>11</v>
      </c>
      <c r="L1522" s="11">
        <f t="shared" si="26"/>
        <v>0.04583333333333333</v>
      </c>
    </row>
    <row r="1523" spans="1:12" ht="15">
      <c r="A1523" s="11">
        <v>1518</v>
      </c>
      <c r="B1523" s="11" t="s">
        <v>121</v>
      </c>
      <c r="C1523" s="11">
        <v>555</v>
      </c>
      <c r="D1523" s="11" t="s">
        <v>102</v>
      </c>
      <c r="E1523" s="11">
        <v>1864</v>
      </c>
      <c r="F1523" s="11" t="s">
        <v>72</v>
      </c>
      <c r="G1523" s="11" t="s">
        <v>109</v>
      </c>
      <c r="H1523" s="11">
        <v>1</v>
      </c>
      <c r="I1523" s="11">
        <v>0</v>
      </c>
      <c r="J1523" s="11">
        <v>0</v>
      </c>
      <c r="K1523" s="11">
        <v>11</v>
      </c>
      <c r="L1523" s="11">
        <f t="shared" si="26"/>
        <v>0.04583333333333333</v>
      </c>
    </row>
    <row r="1524" spans="1:12" ht="15">
      <c r="A1524" s="11">
        <v>1519</v>
      </c>
      <c r="B1524" s="11" t="s">
        <v>121</v>
      </c>
      <c r="C1524" s="11">
        <v>555</v>
      </c>
      <c r="D1524" s="11" t="s">
        <v>102</v>
      </c>
      <c r="E1524" s="11">
        <v>1865</v>
      </c>
      <c r="F1524" s="11" t="s">
        <v>72</v>
      </c>
      <c r="G1524" s="11" t="s">
        <v>109</v>
      </c>
      <c r="H1524" s="11">
        <v>1</v>
      </c>
      <c r="I1524" s="11">
        <v>0</v>
      </c>
      <c r="J1524" s="11">
        <v>0</v>
      </c>
      <c r="K1524" s="11">
        <v>10</v>
      </c>
      <c r="L1524" s="11">
        <f t="shared" si="26"/>
        <v>0.041666666666666664</v>
      </c>
    </row>
    <row r="1525" spans="1:12" ht="15">
      <c r="A1525" s="11">
        <v>1520</v>
      </c>
      <c r="B1525" s="11" t="s">
        <v>122</v>
      </c>
      <c r="C1525" s="11">
        <v>274</v>
      </c>
      <c r="D1525" s="11" t="s">
        <v>102</v>
      </c>
      <c r="E1525" s="11">
        <v>1866</v>
      </c>
      <c r="F1525" s="11" t="s">
        <v>72</v>
      </c>
      <c r="G1525" s="11" t="s">
        <v>109</v>
      </c>
      <c r="H1525" s="11">
        <v>1</v>
      </c>
      <c r="I1525" s="11">
        <v>0</v>
      </c>
      <c r="J1525" s="11">
        <v>0</v>
      </c>
      <c r="K1525" s="11">
        <v>10</v>
      </c>
      <c r="L1525" s="11">
        <f t="shared" si="26"/>
        <v>0.041666666666666664</v>
      </c>
    </row>
    <row r="1526" spans="1:12" ht="15">
      <c r="A1526" s="11">
        <v>1521</v>
      </c>
      <c r="B1526" s="11" t="s">
        <v>122</v>
      </c>
      <c r="C1526" s="11">
        <v>274</v>
      </c>
      <c r="D1526" s="11" t="s">
        <v>102</v>
      </c>
      <c r="E1526" s="11">
        <v>1867</v>
      </c>
      <c r="F1526" s="11" t="s">
        <v>72</v>
      </c>
      <c r="G1526" s="11" t="s">
        <v>109</v>
      </c>
      <c r="H1526" s="11">
        <v>1</v>
      </c>
      <c r="I1526" s="11">
        <v>0</v>
      </c>
      <c r="J1526" s="11">
        <v>0</v>
      </c>
      <c r="K1526" s="11">
        <v>10.5</v>
      </c>
      <c r="L1526" s="11">
        <f t="shared" si="26"/>
        <v>0.04375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2" sqref="B2"/>
    </sheetView>
  </sheetViews>
  <sheetFormatPr defaultColWidth="10.28125" defaultRowHeight="15"/>
  <cols>
    <col min="1" max="1" width="9.140625" style="4" customWidth="1"/>
    <col min="2" max="2" width="9.140625" style="5" customWidth="1"/>
    <col min="3" max="3" width="14.7109375" style="5" customWidth="1"/>
    <col min="4" max="6" width="11.140625" style="5" customWidth="1"/>
    <col min="7" max="7" width="11.7109375" style="5" customWidth="1"/>
    <col min="8" max="8" width="9.140625" style="5" customWidth="1"/>
    <col min="9" max="9" width="12.421875" style="5" customWidth="1"/>
    <col min="10" max="10" width="13.00390625" style="5" customWidth="1"/>
    <col min="11" max="11" width="16.7109375" style="5" customWidth="1"/>
    <col min="12" max="12" width="12.28125" style="5" customWidth="1"/>
    <col min="13" max="245" width="9.140625" style="5" customWidth="1"/>
    <col min="246" max="246" width="10.8515625" style="5" customWidth="1"/>
    <col min="247" max="247" width="12.28125" style="5" customWidth="1"/>
    <col min="248" max="249" width="14.7109375" style="5" customWidth="1"/>
    <col min="250" max="252" width="11.140625" style="5" customWidth="1"/>
    <col min="253" max="253" width="9.140625" style="5" customWidth="1"/>
    <col min="254" max="254" width="11.7109375" style="5" customWidth="1"/>
    <col min="255" max="255" width="10.7109375" style="5" customWidth="1"/>
    <col min="256" max="16384" width="10.28125" style="5" customWidth="1"/>
  </cols>
  <sheetData>
    <row r="1" ht="18">
      <c r="B1" s="10" t="s">
        <v>70</v>
      </c>
    </row>
    <row r="3" spans="2:14" s="4" customFormat="1" ht="18">
      <c r="B3" s="4" t="s">
        <v>77</v>
      </c>
      <c r="C3" s="4" t="s">
        <v>78</v>
      </c>
      <c r="D3" s="4" t="s">
        <v>79</v>
      </c>
      <c r="E3" s="4" t="s">
        <v>80</v>
      </c>
      <c r="F3" s="4" t="s">
        <v>81</v>
      </c>
      <c r="G3" s="4" t="s">
        <v>82</v>
      </c>
      <c r="H3" s="4" t="s">
        <v>83</v>
      </c>
      <c r="I3" s="4" t="s">
        <v>84</v>
      </c>
      <c r="J3" s="4" t="s">
        <v>85</v>
      </c>
      <c r="K3" s="4" t="s">
        <v>86</v>
      </c>
      <c r="L3" s="4" t="s">
        <v>87</v>
      </c>
      <c r="N3" s="6" t="s">
        <v>73</v>
      </c>
    </row>
    <row r="4" spans="1:14" ht="15">
      <c r="A4" s="4">
        <v>1852</v>
      </c>
      <c r="B4" s="5">
        <v>0.010416666666666666</v>
      </c>
      <c r="C4" s="5">
        <v>0.05</v>
      </c>
      <c r="D4" s="5">
        <v>0.03367837007427736</v>
      </c>
      <c r="E4" s="5">
        <v>0.0625</v>
      </c>
      <c r="F4" s="7">
        <v>0.0004208370856383207</v>
      </c>
      <c r="G4" s="5">
        <v>0.02667553097860379</v>
      </c>
      <c r="H4" s="5">
        <v>0.008333333333333333</v>
      </c>
      <c r="I4" s="7">
        <f aca="true" t="shared" si="0" ref="I4:I17">I5-((I6-I5)/2)</f>
        <v>0.008087575282765167</v>
      </c>
      <c r="J4" s="5">
        <v>0.5</v>
      </c>
      <c r="K4" s="5">
        <v>0.016666666666666666</v>
      </c>
      <c r="L4" s="5">
        <v>0.05</v>
      </c>
      <c r="N4" s="8" t="s">
        <v>76</v>
      </c>
    </row>
    <row r="5" spans="1:14" ht="15">
      <c r="A5" s="4">
        <v>1853</v>
      </c>
      <c r="B5" s="5">
        <v>0.008333333333333333</v>
      </c>
      <c r="C5" s="5">
        <v>0.041666666666666664</v>
      </c>
      <c r="D5" s="5">
        <v>0.03975972540045766</v>
      </c>
      <c r="E5" s="5">
        <v>0.0375</v>
      </c>
      <c r="F5" s="7">
        <v>0.0004208370856383207</v>
      </c>
      <c r="G5" s="5">
        <v>0.02583168183315666</v>
      </c>
      <c r="H5" s="5">
        <v>0.0125</v>
      </c>
      <c r="I5" s="7">
        <f t="shared" si="0"/>
        <v>0.008087578297008586</v>
      </c>
      <c r="J5" s="5">
        <v>0.5</v>
      </c>
      <c r="K5" s="5">
        <v>0.016666666666666666</v>
      </c>
      <c r="L5" s="5">
        <v>0.05</v>
      </c>
      <c r="N5" s="7" t="s">
        <v>75</v>
      </c>
    </row>
    <row r="6" spans="1:14" ht="15">
      <c r="A6" s="4">
        <v>1854</v>
      </c>
      <c r="B6" s="5">
        <v>0.008333333333333333</v>
      </c>
      <c r="C6" s="5">
        <v>0.041666666666666664</v>
      </c>
      <c r="D6" s="5">
        <v>0.05060632479987319</v>
      </c>
      <c r="E6" s="5">
        <v>0.0625</v>
      </c>
      <c r="F6" s="7">
        <v>0.0004208370856383207</v>
      </c>
      <c r="G6" s="5">
        <v>0.027064948491673745</v>
      </c>
      <c r="H6" s="5">
        <v>0.008333333333333333</v>
      </c>
      <c r="I6" s="7">
        <f t="shared" si="0"/>
        <v>0.008087584325495424</v>
      </c>
      <c r="J6" s="5">
        <v>0.5</v>
      </c>
      <c r="K6" s="5">
        <v>0.0125</v>
      </c>
      <c r="L6" s="5">
        <v>0.05</v>
      </c>
      <c r="N6" s="9" t="s">
        <v>74</v>
      </c>
    </row>
    <row r="7" spans="1:12" ht="15">
      <c r="A7" s="4">
        <v>1855</v>
      </c>
      <c r="B7" s="5">
        <v>0.007291666666666667</v>
      </c>
      <c r="C7" s="5">
        <v>0.05</v>
      </c>
      <c r="D7" s="5">
        <v>0.046526315789473686</v>
      </c>
      <c r="E7" s="5">
        <v>0.0625</v>
      </c>
      <c r="F7" s="7">
        <v>0.0004208370856383207</v>
      </c>
      <c r="G7" s="5">
        <v>0.0231890081821869</v>
      </c>
      <c r="H7" s="5">
        <v>0.0125</v>
      </c>
      <c r="I7" s="7">
        <f t="shared" si="0"/>
        <v>0.008087596382469099</v>
      </c>
      <c r="J7" s="5">
        <v>0.45</v>
      </c>
      <c r="K7" s="5">
        <v>0.0125</v>
      </c>
      <c r="L7" s="5">
        <v>0.0625</v>
      </c>
    </row>
    <row r="8" spans="1:12" ht="15">
      <c r="A8" s="4">
        <v>1856</v>
      </c>
      <c r="B8" s="5">
        <v>0.007291666666666667</v>
      </c>
      <c r="C8" s="5">
        <v>0.03958333333333333</v>
      </c>
      <c r="D8" s="7">
        <f>D7+((D15-D7)/8)</f>
        <v>0.04543902983547901</v>
      </c>
      <c r="E8" s="5">
        <v>0.05</v>
      </c>
      <c r="F8" s="7">
        <v>0.0004208370856383207</v>
      </c>
      <c r="G8" s="7">
        <f>G7+((G9-G7)/2)</f>
        <v>0.019504856600095558</v>
      </c>
      <c r="H8" s="5">
        <v>0.013541666666666667</v>
      </c>
      <c r="I8" s="7">
        <f t="shared" si="0"/>
        <v>0.008087620496416446</v>
      </c>
      <c r="J8" s="5">
        <v>0.5125</v>
      </c>
      <c r="K8" s="5">
        <v>0.016666666666666666</v>
      </c>
      <c r="L8" s="5">
        <v>0.07083333333333333</v>
      </c>
    </row>
    <row r="9" spans="1:12" ht="15">
      <c r="A9" s="4">
        <v>1857</v>
      </c>
      <c r="B9" s="5">
        <v>0.0125</v>
      </c>
      <c r="C9" s="5">
        <v>0.05625</v>
      </c>
      <c r="D9" s="7">
        <f>D8+((D15-D7)/8)</f>
        <v>0.04435174388148434</v>
      </c>
      <c r="E9" s="5">
        <v>0.05</v>
      </c>
      <c r="F9" s="9">
        <v>0.0004208370856383207</v>
      </c>
      <c r="G9" s="5">
        <v>0.015820705018004214</v>
      </c>
      <c r="H9" s="5">
        <v>0.0125</v>
      </c>
      <c r="I9" s="7">
        <f t="shared" si="0"/>
        <v>0.008087668724311142</v>
      </c>
      <c r="J9" s="5">
        <v>0.5</v>
      </c>
      <c r="K9" s="5">
        <v>0.013541666666666667</v>
      </c>
      <c r="L9" s="5">
        <v>0.06666666666666667</v>
      </c>
    </row>
    <row r="10" spans="1:12" ht="15">
      <c r="A10" s="4">
        <v>1858</v>
      </c>
      <c r="B10" s="7">
        <f>B9+((B11-B9)/2)</f>
        <v>0.014583333333333334</v>
      </c>
      <c r="C10" s="7">
        <f>C9+((C11-C9)/2)</f>
        <v>0.065625</v>
      </c>
      <c r="D10" s="7">
        <f>D9+((D15-D7)/8)</f>
        <v>0.043264457927489675</v>
      </c>
      <c r="E10" s="7">
        <f>E9+((E11-E9)/2)</f>
        <v>0.05</v>
      </c>
      <c r="F10" s="9">
        <v>0.0006117099928452183</v>
      </c>
      <c r="G10" s="7">
        <f>G9+((G11-G9)/2)</f>
        <v>0.017671813063373107</v>
      </c>
      <c r="H10" s="7">
        <f>H9+((H11-H9)/2)</f>
        <v>0.016666666666666666</v>
      </c>
      <c r="I10" s="7">
        <f t="shared" si="0"/>
        <v>0.00808776518010053</v>
      </c>
      <c r="J10" s="7">
        <f>J9+((J12-J9)/3)</f>
        <v>0.5833333333333334</v>
      </c>
      <c r="K10" s="7">
        <f>K9+((K11-K9)/2)</f>
        <v>0.013020833333333334</v>
      </c>
      <c r="L10" s="7">
        <f>L9+((L11-L9)/2)</f>
        <v>0.07916666666666666</v>
      </c>
    </row>
    <row r="11" spans="1:12" ht="15">
      <c r="A11" s="4">
        <v>1859</v>
      </c>
      <c r="B11" s="5">
        <v>0.016666666666666666</v>
      </c>
      <c r="C11" s="5">
        <v>0.07500000000000001</v>
      </c>
      <c r="D11" s="7">
        <f>D10+((D15-D7)/8)</f>
        <v>0.042177171973495006</v>
      </c>
      <c r="E11" s="5">
        <v>0.05</v>
      </c>
      <c r="F11" s="9">
        <v>0.0005177093958970872</v>
      </c>
      <c r="G11" s="5">
        <v>0.019522921108742004</v>
      </c>
      <c r="H11" s="5">
        <v>0.020833333333333332</v>
      </c>
      <c r="I11" s="7">
        <f t="shared" si="0"/>
        <v>0.00808795809167931</v>
      </c>
      <c r="J11" s="7">
        <f>J10+((J12-J9)/3)</f>
        <v>0.6666666666666667</v>
      </c>
      <c r="K11" s="5">
        <v>0.0125</v>
      </c>
      <c r="L11" s="5">
        <v>0.09166666666666667</v>
      </c>
    </row>
    <row r="12" spans="1:12" ht="15">
      <c r="A12" s="4">
        <v>1860</v>
      </c>
      <c r="B12" s="5">
        <v>0.020833333333333332</v>
      </c>
      <c r="C12" s="5">
        <v>0.0625</v>
      </c>
      <c r="D12" s="7">
        <f>D11+((D15-D7)/8)</f>
        <v>0.04108988601950034</v>
      </c>
      <c r="E12" s="5">
        <v>0.058333333333333334</v>
      </c>
      <c r="F12" s="9">
        <v>0.0006276379735037613</v>
      </c>
      <c r="G12" s="5">
        <v>0.020314232374958694</v>
      </c>
      <c r="H12" s="5">
        <v>0.0125</v>
      </c>
      <c r="I12" s="7">
        <f t="shared" si="0"/>
        <v>0.008088343914836867</v>
      </c>
      <c r="J12" s="5">
        <v>0.75</v>
      </c>
      <c r="K12" s="5">
        <v>0.0125</v>
      </c>
      <c r="L12" s="5">
        <v>0.07500000000000001</v>
      </c>
    </row>
    <row r="13" spans="1:12" ht="15">
      <c r="A13" s="4">
        <v>1861</v>
      </c>
      <c r="B13" s="5">
        <v>0.025</v>
      </c>
      <c r="C13" s="5">
        <v>0.05</v>
      </c>
      <c r="D13" s="7">
        <f>D12+((D15-D7)/8)</f>
        <v>0.04000260006550567</v>
      </c>
      <c r="E13" s="5">
        <v>0.0875</v>
      </c>
      <c r="F13" s="9">
        <v>0.0005241680374541314</v>
      </c>
      <c r="G13" s="5">
        <v>0.020243838941876938</v>
      </c>
      <c r="H13" s="7">
        <f>H12+((H14-H12)/2)</f>
        <v>0.015625</v>
      </c>
      <c r="I13" s="7">
        <f t="shared" si="0"/>
        <v>0.008089115561151983</v>
      </c>
      <c r="J13" s="5">
        <v>0.55</v>
      </c>
      <c r="K13" s="5">
        <v>0.016666666666666666</v>
      </c>
      <c r="L13" s="5">
        <v>0.08333333333333334</v>
      </c>
    </row>
    <row r="14" spans="1:12" ht="15">
      <c r="A14" s="4">
        <v>1862</v>
      </c>
      <c r="B14" s="5">
        <v>0.022916666666666665</v>
      </c>
      <c r="C14" s="5">
        <v>0.06041666666666667</v>
      </c>
      <c r="D14" s="7">
        <f>D13+((D15-D17)/8)</f>
        <v>0.04067272201110973</v>
      </c>
      <c r="E14" s="5">
        <v>0.06666666666666667</v>
      </c>
      <c r="F14" s="9">
        <v>0.0004146735934130563</v>
      </c>
      <c r="G14" s="5">
        <v>0.02375593187284665</v>
      </c>
      <c r="H14" s="5">
        <v>0.01875</v>
      </c>
      <c r="I14" s="7">
        <f t="shared" si="0"/>
        <v>0.008090658853782214</v>
      </c>
      <c r="J14" s="5">
        <v>0.625</v>
      </c>
      <c r="K14" s="5">
        <v>0.019791666666666666</v>
      </c>
      <c r="L14" s="5">
        <v>0.125</v>
      </c>
    </row>
    <row r="15" spans="1:12" ht="15">
      <c r="A15" s="4">
        <v>1863</v>
      </c>
      <c r="B15" s="5">
        <v>0.022916666666666665</v>
      </c>
      <c r="C15" s="5">
        <v>0.04791666666666667</v>
      </c>
      <c r="D15" s="5">
        <v>0.03782802815751631</v>
      </c>
      <c r="E15" s="5">
        <v>0.058333333333333334</v>
      </c>
      <c r="F15" s="9">
        <v>0.0004961948618516723</v>
      </c>
      <c r="G15" s="5">
        <v>0.027185655324325767</v>
      </c>
      <c r="H15" s="5">
        <v>0.01875</v>
      </c>
      <c r="I15" s="7">
        <f t="shared" si="0"/>
        <v>0.008093745439042673</v>
      </c>
      <c r="J15" s="5">
        <v>0.48333333333333334</v>
      </c>
      <c r="K15" s="5">
        <v>0.016666666666666666</v>
      </c>
      <c r="L15" s="5">
        <v>0.13333333333333333</v>
      </c>
    </row>
    <row r="16" spans="1:12" ht="15">
      <c r="A16" s="4">
        <v>1864</v>
      </c>
      <c r="B16" s="5">
        <v>0.020833333333333332</v>
      </c>
      <c r="C16" s="5">
        <v>0.05</v>
      </c>
      <c r="D16" s="5">
        <v>0.1142984263769202</v>
      </c>
      <c r="E16" s="5">
        <v>0.07916666666666666</v>
      </c>
      <c r="F16" s="9">
        <v>0.000511098619535662</v>
      </c>
      <c r="G16" s="5">
        <v>0.03194155219736482</v>
      </c>
      <c r="H16" s="5">
        <v>0.01875</v>
      </c>
      <c r="I16" s="7">
        <f t="shared" si="0"/>
        <v>0.008099918609563592</v>
      </c>
      <c r="J16" s="5">
        <v>0.6</v>
      </c>
      <c r="K16" s="5">
        <v>0.016666666666666666</v>
      </c>
      <c r="L16" s="5">
        <v>0.15</v>
      </c>
    </row>
    <row r="17" spans="1:12" ht="15">
      <c r="A17" s="4">
        <v>1865</v>
      </c>
      <c r="B17" s="5">
        <v>0.020833333333333332</v>
      </c>
      <c r="C17" s="5">
        <v>0.058333333333333334</v>
      </c>
      <c r="D17" s="5">
        <v>0.03246705259268383</v>
      </c>
      <c r="E17" s="5">
        <v>0.0625</v>
      </c>
      <c r="F17" s="9">
        <v>0.0004986693064165396</v>
      </c>
      <c r="G17" s="5">
        <v>0.027902722408728493</v>
      </c>
      <c r="H17" s="5">
        <v>0.01875</v>
      </c>
      <c r="I17" s="7">
        <f t="shared" si="0"/>
        <v>0.008112264950605427</v>
      </c>
      <c r="J17" s="5">
        <v>0.5583333333333333</v>
      </c>
      <c r="K17" s="5">
        <v>0.014583333333333334</v>
      </c>
      <c r="L17" s="5">
        <v>0.14166666666666666</v>
      </c>
    </row>
    <row r="18" spans="1:12" ht="15">
      <c r="A18" s="4">
        <v>1866</v>
      </c>
      <c r="B18" s="5">
        <v>0.01875</v>
      </c>
      <c r="C18" s="5">
        <v>0.05104166666666667</v>
      </c>
      <c r="D18" s="7">
        <f>D17+((D19-D17)/2)</f>
        <v>0.034374768827477184</v>
      </c>
      <c r="E18" s="5">
        <v>0.0625</v>
      </c>
      <c r="F18" s="9">
        <v>0.00045824208853965394</v>
      </c>
      <c r="G18" s="5">
        <v>0.029784432035622664</v>
      </c>
      <c r="H18" s="5">
        <v>0.020833333333333332</v>
      </c>
      <c r="I18" s="7">
        <f>I19-((I20-I19)/2)</f>
        <v>0.0081369576326891</v>
      </c>
      <c r="J18" s="5">
        <v>0.6197916666666666</v>
      </c>
      <c r="K18" s="5">
        <v>0.021875</v>
      </c>
      <c r="L18" s="5">
        <v>0.15</v>
      </c>
    </row>
    <row r="19" spans="1:12" ht="15">
      <c r="A19" s="4">
        <v>1867</v>
      </c>
      <c r="B19" s="5">
        <v>0.015625</v>
      </c>
      <c r="C19" s="5">
        <v>0.04791666666666667</v>
      </c>
      <c r="D19" s="5">
        <v>0.03628248506227053</v>
      </c>
      <c r="E19" s="5">
        <v>0.053125000000000006</v>
      </c>
      <c r="F19" s="9">
        <v>0.0005007643347508268</v>
      </c>
      <c r="G19" s="5">
        <v>0.023414995613990127</v>
      </c>
      <c r="H19" s="5">
        <v>0.019791666666666666</v>
      </c>
      <c r="I19" s="5">
        <v>0.008186342996856444</v>
      </c>
      <c r="J19" s="5">
        <v>0.3333333333333333</v>
      </c>
      <c r="K19" s="5">
        <v>0.015625</v>
      </c>
      <c r="L19" s="5">
        <v>0.14375</v>
      </c>
    </row>
    <row r="20" spans="1:12" ht="15">
      <c r="A20" s="4">
        <v>1868</v>
      </c>
      <c r="B20" s="5">
        <v>0.015625</v>
      </c>
      <c r="C20" s="5">
        <v>0.03958333333333333</v>
      </c>
      <c r="D20" s="5">
        <v>0.03780922344097426</v>
      </c>
      <c r="E20" s="5">
        <v>0.05416666666666667</v>
      </c>
      <c r="F20" s="9">
        <v>0.0005104176770714105</v>
      </c>
      <c r="G20" s="5">
        <v>0.02225498426739289</v>
      </c>
      <c r="H20" s="5">
        <v>0.015625</v>
      </c>
      <c r="I20" s="5">
        <v>0.008285113725191131</v>
      </c>
      <c r="J20" s="5">
        <v>0.33541666666666664</v>
      </c>
      <c r="K20" s="5">
        <v>0.016666666666666666</v>
      </c>
      <c r="L20" s="5">
        <v>0.12708333333333333</v>
      </c>
    </row>
    <row r="21" spans="1:12" ht="15">
      <c r="A21" s="4">
        <v>1869</v>
      </c>
      <c r="B21" s="5">
        <v>0.015625</v>
      </c>
      <c r="C21" s="5">
        <v>0.0375</v>
      </c>
      <c r="D21" s="5">
        <v>0.02826960165890866</v>
      </c>
      <c r="E21" s="5">
        <v>0.046875</v>
      </c>
      <c r="F21" s="9">
        <v>0.0004429102414449837</v>
      </c>
      <c r="G21" s="5">
        <v>0.020233741404298622</v>
      </c>
      <c r="H21" s="5">
        <v>0.017708333333333333</v>
      </c>
      <c r="I21" s="5">
        <v>0.009217251388187783</v>
      </c>
      <c r="J21" s="7">
        <f>J20+((J23-J20)/3)</f>
        <v>0.3213987961716764</v>
      </c>
      <c r="K21" s="5">
        <v>0.015625</v>
      </c>
      <c r="L21" s="5">
        <v>0.15</v>
      </c>
    </row>
    <row r="22" spans="1:12" ht="15">
      <c r="A22" s="4">
        <v>1870</v>
      </c>
      <c r="B22" s="5">
        <v>0.013541666666666667</v>
      </c>
      <c r="C22" s="5">
        <v>0.03229166666666667</v>
      </c>
      <c r="D22" s="5">
        <v>0.035516596452118715</v>
      </c>
      <c r="E22" s="5">
        <v>0.04895833333333333</v>
      </c>
      <c r="F22" s="9">
        <v>0.0004742926155969634</v>
      </c>
      <c r="G22" s="5">
        <v>0.023022261407348667</v>
      </c>
      <c r="H22" s="5">
        <v>0.016666666666666666</v>
      </c>
      <c r="I22" s="5">
        <v>0.01066468253968254</v>
      </c>
      <c r="J22" s="7">
        <f>J21+((J23-J20)/3)</f>
        <v>0.3073809256766861</v>
      </c>
      <c r="K22" s="5">
        <v>0.0125</v>
      </c>
      <c r="L22" s="5">
        <v>0.12812500000000002</v>
      </c>
    </row>
    <row r="23" spans="1:12" ht="15">
      <c r="A23" s="4">
        <v>1871</v>
      </c>
      <c r="B23" s="5">
        <v>0.014583333333333334</v>
      </c>
      <c r="C23" s="5">
        <v>0.0375</v>
      </c>
      <c r="D23" s="5">
        <v>0.03315345490633916</v>
      </c>
      <c r="E23" s="5">
        <v>0.04375</v>
      </c>
      <c r="F23" s="9">
        <v>0.00044958087550450173</v>
      </c>
      <c r="G23" s="5">
        <v>0.01925937168007285</v>
      </c>
      <c r="H23" s="5">
        <v>0.016666666666666666</v>
      </c>
      <c r="I23" s="7">
        <f>I22+((I34-I22)/12)</f>
        <v>0.010509497342380669</v>
      </c>
      <c r="J23" s="5">
        <v>0.2933630551816958</v>
      </c>
      <c r="K23" s="5">
        <v>0.01875</v>
      </c>
      <c r="L23" s="5">
        <v>0.11666666666666667</v>
      </c>
    </row>
    <row r="24" spans="1:12" ht="15">
      <c r="A24" s="4">
        <v>1872</v>
      </c>
      <c r="B24" s="5">
        <v>0.016666666666666666</v>
      </c>
      <c r="C24" s="5">
        <v>0.042708333333333334</v>
      </c>
      <c r="D24" s="5">
        <v>0.03410045485338237</v>
      </c>
      <c r="E24" s="5">
        <v>0.05729166666666667</v>
      </c>
      <c r="F24" s="9">
        <v>0.0005463534675615213</v>
      </c>
      <c r="G24" s="5">
        <v>0.020221774770944355</v>
      </c>
      <c r="H24" s="5">
        <v>0.017708333333333333</v>
      </c>
      <c r="I24" s="7">
        <f>I23+((I34-I22)/12)</f>
        <v>0.010354312145078797</v>
      </c>
      <c r="J24" s="5">
        <v>0.42094268730372364</v>
      </c>
      <c r="K24" s="5">
        <v>0.016666666666666666</v>
      </c>
      <c r="L24" s="5">
        <v>0.12708333333333333</v>
      </c>
    </row>
    <row r="25" spans="1:12" ht="15">
      <c r="A25" s="4">
        <v>1873</v>
      </c>
      <c r="B25" s="5">
        <v>0.021875</v>
      </c>
      <c r="C25" s="5">
        <v>0.0625</v>
      </c>
      <c r="D25" s="5">
        <v>0.032915607124185994</v>
      </c>
      <c r="E25" s="5">
        <v>0.06458333333333334</v>
      </c>
      <c r="F25" s="9">
        <v>0.0008026803670186023</v>
      </c>
      <c r="G25" s="5">
        <v>0.02085002544093615</v>
      </c>
      <c r="H25" s="5">
        <v>0.017708333333333333</v>
      </c>
      <c r="I25" s="7">
        <f>I24+((I34-I22)/12)</f>
        <v>0.010199126947776926</v>
      </c>
      <c r="J25" s="5">
        <v>0.47456819201435624</v>
      </c>
      <c r="K25" s="5">
        <v>0.015208333333333332</v>
      </c>
      <c r="L25" s="5">
        <v>0.11666666666666667</v>
      </c>
    </row>
    <row r="26" spans="1:12" ht="15">
      <c r="A26" s="4">
        <v>1874</v>
      </c>
      <c r="B26" s="5">
        <v>0.025</v>
      </c>
      <c r="C26" s="5">
        <v>0.06666666666666667</v>
      </c>
      <c r="D26" s="5">
        <v>0.033499345019805726</v>
      </c>
      <c r="E26" s="5">
        <v>0.07395833333333333</v>
      </c>
      <c r="F26" s="9">
        <v>0.0008543028762850872</v>
      </c>
      <c r="G26" s="5">
        <v>0.021514755188093322</v>
      </c>
      <c r="H26" s="5">
        <v>0.01875</v>
      </c>
      <c r="I26" s="7">
        <f>I25+((I34-I22)/12)</f>
        <v>0.010043941750475054</v>
      </c>
      <c r="J26" s="5">
        <v>0.49980372364288916</v>
      </c>
      <c r="K26" s="5">
        <v>0.023958333333333335</v>
      </c>
      <c r="L26" s="5">
        <v>0.12187500000000001</v>
      </c>
    </row>
    <row r="27" spans="1:12" ht="15">
      <c r="A27" s="4">
        <v>1875</v>
      </c>
      <c r="B27" s="5">
        <v>0.027083333333333334</v>
      </c>
      <c r="C27" s="5">
        <v>0.06041666666666667</v>
      </c>
      <c r="D27" s="5">
        <v>0.032967397213051725</v>
      </c>
      <c r="E27" s="5">
        <v>0.065625</v>
      </c>
      <c r="F27" s="9">
        <v>0.0005849576355463623</v>
      </c>
      <c r="G27" s="5">
        <v>0.020939642244194097</v>
      </c>
      <c r="H27" s="5">
        <v>0.017708333333333333</v>
      </c>
      <c r="I27" s="7">
        <f>I26+((I34-I22)/12)</f>
        <v>0.009888756553173183</v>
      </c>
      <c r="J27" s="5">
        <v>0.46545536114849717</v>
      </c>
      <c r="K27" s="5">
        <v>0.017708333333333333</v>
      </c>
      <c r="L27" s="5">
        <v>0.125</v>
      </c>
    </row>
    <row r="28" spans="1:12" ht="15">
      <c r="A28" s="4">
        <v>1876</v>
      </c>
      <c r="B28" s="5">
        <v>0.026893939393939394</v>
      </c>
      <c r="C28" s="5">
        <v>0.08901515151515152</v>
      </c>
      <c r="D28" s="5">
        <v>0.03527470685289265</v>
      </c>
      <c r="E28" s="5">
        <v>0.065625</v>
      </c>
      <c r="F28" s="9">
        <v>0.0005240465483505544</v>
      </c>
      <c r="G28" s="5">
        <v>0.019579656813497825</v>
      </c>
      <c r="H28" s="5">
        <v>0.017424242424242422</v>
      </c>
      <c r="I28" s="7">
        <f>I27+((I34-I22)/12)</f>
        <v>0.009733571355871311</v>
      </c>
      <c r="J28" s="5">
        <v>0.38229166666666664</v>
      </c>
      <c r="K28" s="5">
        <v>0.019444444444444445</v>
      </c>
      <c r="L28" s="5">
        <v>0.11893939393939394</v>
      </c>
    </row>
    <row r="29" spans="1:12" ht="15">
      <c r="A29" s="4">
        <v>1877</v>
      </c>
      <c r="B29" s="5">
        <v>0.022083333333333333</v>
      </c>
      <c r="C29" s="5">
        <v>0.06208333333333334</v>
      </c>
      <c r="D29" s="5">
        <v>0.03442412611989423</v>
      </c>
      <c r="E29" s="5">
        <v>0.06401515151515152</v>
      </c>
      <c r="F29" s="9">
        <v>0.0004984270783194664</v>
      </c>
      <c r="G29" s="5">
        <v>0.018136362949036526</v>
      </c>
      <c r="H29" s="5">
        <v>0.01875</v>
      </c>
      <c r="I29" s="7">
        <f>I28+((I34-I22)/12)</f>
        <v>0.00957838615856944</v>
      </c>
      <c r="J29" s="5">
        <v>0.4266666666666667</v>
      </c>
      <c r="K29" s="5">
        <v>0.017708333333333333</v>
      </c>
      <c r="L29" s="5">
        <v>0.13375</v>
      </c>
    </row>
    <row r="30" spans="1:12" ht="15">
      <c r="A30" s="4">
        <v>1878</v>
      </c>
      <c r="B30" s="5">
        <v>0.025833333333333333</v>
      </c>
      <c r="C30" s="5">
        <v>0.0734375</v>
      </c>
      <c r="D30" s="5">
        <v>0.034367094875003376</v>
      </c>
      <c r="E30" s="5">
        <v>0.07142857142857142</v>
      </c>
      <c r="F30" s="9">
        <v>0.000405233449071829</v>
      </c>
      <c r="G30" s="5">
        <v>0.017742806740528923</v>
      </c>
      <c r="H30" s="5">
        <v>0.021527777777777778</v>
      </c>
      <c r="I30" s="7">
        <f>I29+((I34-I22)/12)</f>
        <v>0.009423200961267569</v>
      </c>
      <c r="J30" s="7">
        <f>J29+((J31-J29)/2)</f>
        <v>0.517561686855092</v>
      </c>
      <c r="K30" s="5">
        <v>0.02048611111111111</v>
      </c>
      <c r="L30" s="5">
        <v>0.14305555555555555</v>
      </c>
    </row>
    <row r="31" spans="1:12" ht="15">
      <c r="A31" s="4">
        <v>1879</v>
      </c>
      <c r="B31" s="5">
        <v>0.029166666666666667</v>
      </c>
      <c r="C31" s="5">
        <v>0.08055555555555556</v>
      </c>
      <c r="D31" s="5">
        <v>0.03031244430564571</v>
      </c>
      <c r="E31" s="5">
        <v>0.07500000000000001</v>
      </c>
      <c r="F31" s="9">
        <v>0.0004510266025094728</v>
      </c>
      <c r="G31" s="5">
        <v>0.01696967862801625</v>
      </c>
      <c r="H31" s="5">
        <v>0.016666666666666666</v>
      </c>
      <c r="I31" s="7">
        <f>I30+((I34-I22)/12)</f>
        <v>0.009268015763965697</v>
      </c>
      <c r="J31" s="5">
        <v>0.6084567070435173</v>
      </c>
      <c r="K31" s="5">
        <v>0.01875</v>
      </c>
      <c r="L31" s="5">
        <v>0.13333333333333333</v>
      </c>
    </row>
    <row r="32" spans="1:12" ht="15">
      <c r="A32" s="4">
        <v>1880</v>
      </c>
      <c r="B32" s="5">
        <v>0.029166666666666667</v>
      </c>
      <c r="C32" s="5">
        <v>0.07500000000000001</v>
      </c>
      <c r="D32" s="5">
        <v>0.031069900739485602</v>
      </c>
      <c r="E32" s="5">
        <v>0.0875</v>
      </c>
      <c r="F32" s="9">
        <v>0.0004954355772866895</v>
      </c>
      <c r="G32" s="5">
        <v>0.01737181916227009</v>
      </c>
      <c r="H32" s="5">
        <v>0.016666666666666666</v>
      </c>
      <c r="I32" s="7">
        <f>I31+((I34-I22)/12)</f>
        <v>0.009112830566663826</v>
      </c>
      <c r="J32" s="5">
        <v>0.5173283983849261</v>
      </c>
      <c r="K32" s="5">
        <v>0.019444444444444445</v>
      </c>
      <c r="L32" s="5">
        <v>0.1375</v>
      </c>
    </row>
    <row r="33" spans="1:12" ht="15">
      <c r="A33" s="4">
        <v>1881</v>
      </c>
      <c r="B33" s="5">
        <v>0.03125</v>
      </c>
      <c r="C33" s="5">
        <v>0.08333333333333334</v>
      </c>
      <c r="D33" s="5">
        <v>0.02760036604505389</v>
      </c>
      <c r="E33" s="5">
        <v>0.09166666666666667</v>
      </c>
      <c r="F33" s="9">
        <v>0.00047959727144232544</v>
      </c>
      <c r="G33" s="5">
        <v>0.01683768123587701</v>
      </c>
      <c r="H33" s="5">
        <v>0.016666666666666666</v>
      </c>
      <c r="I33" s="7">
        <f>I32+((I34-I22)/12)</f>
        <v>0.008957645369361954</v>
      </c>
      <c r="J33" s="5">
        <v>0.5453678779721849</v>
      </c>
      <c r="K33" s="5">
        <v>0.020833333333333332</v>
      </c>
      <c r="L33" s="5">
        <v>0.1375</v>
      </c>
    </row>
    <row r="34" spans="1:12" ht="15">
      <c r="A34" s="4">
        <v>1882</v>
      </c>
      <c r="B34" s="5">
        <v>0.028125</v>
      </c>
      <c r="C34" s="5">
        <v>0.09166666666666667</v>
      </c>
      <c r="D34" s="5">
        <v>0.028043644081849235</v>
      </c>
      <c r="E34" s="5">
        <v>0.07500000000000001</v>
      </c>
      <c r="F34" s="9">
        <v>0.0004314725980366622</v>
      </c>
      <c r="G34" s="5">
        <v>0.01658176438447096</v>
      </c>
      <c r="H34" s="5">
        <v>0.016666666666666666</v>
      </c>
      <c r="I34" s="5">
        <v>0.008802460172060078</v>
      </c>
      <c r="J34" s="5">
        <v>0.5117205024674741</v>
      </c>
      <c r="K34" s="5">
        <v>0.017708333333333333</v>
      </c>
      <c r="L34" s="5">
        <v>0.13958333333333334</v>
      </c>
    </row>
    <row r="35" spans="1:12" ht="15">
      <c r="A35" s="4">
        <v>1883</v>
      </c>
      <c r="B35" s="5">
        <v>0.027083333333333334</v>
      </c>
      <c r="C35" s="5">
        <v>0.06875</v>
      </c>
      <c r="D35" s="5">
        <v>0.029619598111608764</v>
      </c>
      <c r="E35" s="5">
        <v>0.07500000000000001</v>
      </c>
      <c r="F35" s="9">
        <v>0.0005092490017530191</v>
      </c>
      <c r="G35" s="5">
        <v>0.016248229158348906</v>
      </c>
      <c r="H35" s="5">
        <v>0.013541666666666667</v>
      </c>
      <c r="I35" s="5">
        <v>0.008517929563748876</v>
      </c>
      <c r="J35" s="5">
        <v>0.4360139075818753</v>
      </c>
      <c r="K35" s="5">
        <v>0.014583333333333334</v>
      </c>
      <c r="L35" s="5">
        <v>0.13541666666666669</v>
      </c>
    </row>
    <row r="36" spans="1:12" ht="15">
      <c r="A36" s="4">
        <v>1884</v>
      </c>
      <c r="B36" s="5">
        <v>0.025</v>
      </c>
      <c r="C36" s="5">
        <v>0.06666666666666667</v>
      </c>
      <c r="D36" s="5">
        <v>0.0306004788195632</v>
      </c>
      <c r="E36" s="5">
        <v>0.07500000000000001</v>
      </c>
      <c r="F36" s="9">
        <v>0.0005065691876596797</v>
      </c>
      <c r="G36" s="5">
        <v>0.014651939846458604</v>
      </c>
      <c r="H36" s="5">
        <v>0.014583333333333334</v>
      </c>
      <c r="I36" s="5">
        <v>0.008022112978571075</v>
      </c>
      <c r="J36" s="5">
        <v>0.44021982951996413</v>
      </c>
      <c r="K36" s="5">
        <v>0.016666666666666666</v>
      </c>
      <c r="L36" s="5">
        <v>0.1375</v>
      </c>
    </row>
    <row r="37" spans="1:12" ht="15">
      <c r="A37" s="4">
        <v>1885</v>
      </c>
      <c r="B37" s="5">
        <v>0.022916666666666665</v>
      </c>
      <c r="C37" s="5">
        <v>0.06666666666666667</v>
      </c>
      <c r="D37" s="5">
        <v>0.02851506766567196</v>
      </c>
      <c r="E37" s="5">
        <v>0.07500000000000001</v>
      </c>
      <c r="F37" s="9">
        <v>0.0004945135532770644</v>
      </c>
      <c r="G37" s="5">
        <v>0.014715587658733155</v>
      </c>
      <c r="H37" s="5">
        <v>0.014583333333333334</v>
      </c>
      <c r="I37" s="5">
        <v>0.007383513787791398</v>
      </c>
      <c r="J37" s="5">
        <v>0.4121803499327052</v>
      </c>
      <c r="K37" s="5">
        <v>0.016666666666666666</v>
      </c>
      <c r="L37" s="5">
        <v>0.1375</v>
      </c>
    </row>
    <row r="38" spans="1:12" ht="15">
      <c r="A38" s="4">
        <v>1886</v>
      </c>
      <c r="B38" s="5">
        <v>0.020833333333333332</v>
      </c>
      <c r="C38" s="5">
        <v>0.0625</v>
      </c>
      <c r="D38" s="5">
        <v>0.0242274465419503</v>
      </c>
      <c r="E38" s="5">
        <v>0.07083333333333333</v>
      </c>
      <c r="F38" s="9">
        <v>0.000459493255096937</v>
      </c>
      <c r="G38" s="5">
        <v>0.014323998501213691</v>
      </c>
      <c r="H38" s="5">
        <v>0.0125</v>
      </c>
      <c r="I38" s="5">
        <v>0.006882320391035692</v>
      </c>
      <c r="J38" s="5">
        <v>0.3827388963660835</v>
      </c>
      <c r="K38" s="5">
        <v>0.016666666666666666</v>
      </c>
      <c r="L38" s="5">
        <v>0.1125</v>
      </c>
    </row>
    <row r="39" spans="1:12" ht="15">
      <c r="A39" s="4">
        <v>1887</v>
      </c>
      <c r="B39" s="5">
        <v>0.020833333333333332</v>
      </c>
      <c r="C39" s="5">
        <v>0.058333333333333334</v>
      </c>
      <c r="D39" s="5">
        <v>0.020668011006175258</v>
      </c>
      <c r="E39" s="5">
        <v>0.07291666666666667</v>
      </c>
      <c r="F39" s="9">
        <v>0.00042746569790134205</v>
      </c>
      <c r="G39" s="5">
        <v>0.01423861864037195</v>
      </c>
      <c r="H39" s="5">
        <v>0.0125</v>
      </c>
      <c r="I39" s="5">
        <v>0.006605358147239339</v>
      </c>
      <c r="J39" s="5">
        <v>0.34208165096455806</v>
      </c>
      <c r="K39" s="5">
        <v>0.020833333333333332</v>
      </c>
      <c r="L39" s="5">
        <v>0.14166666666666666</v>
      </c>
    </row>
    <row r="40" spans="1:12" ht="15">
      <c r="A40" s="4">
        <v>1888</v>
      </c>
      <c r="B40" s="5">
        <v>0.019791666666666666</v>
      </c>
      <c r="C40" s="5">
        <v>0.0625</v>
      </c>
      <c r="D40" s="5">
        <v>0.019599310439661795</v>
      </c>
      <c r="E40" s="5">
        <v>0.07083333333333333</v>
      </c>
      <c r="F40" s="9">
        <v>0.00038647391831783255</v>
      </c>
      <c r="G40" s="5">
        <v>0.013719030402796496</v>
      </c>
      <c r="H40" s="5">
        <v>0.011458333333333333</v>
      </c>
      <c r="I40" s="5">
        <v>0.006408849983141945</v>
      </c>
      <c r="J40" s="5">
        <v>0.35610139075818753</v>
      </c>
      <c r="K40" s="5">
        <v>0.014583333333333334</v>
      </c>
      <c r="L40" s="5">
        <v>0.1375</v>
      </c>
    </row>
    <row r="41" spans="1:12" ht="15">
      <c r="A41" s="4">
        <v>1889</v>
      </c>
      <c r="B41" s="5">
        <v>0.025</v>
      </c>
      <c r="C41" s="5">
        <v>0.06875</v>
      </c>
      <c r="D41" s="5">
        <v>0.019402453225187237</v>
      </c>
      <c r="E41" s="5">
        <v>0.06875</v>
      </c>
      <c r="F41" s="9">
        <v>0.00043154840779434535</v>
      </c>
      <c r="G41" s="5">
        <v>0.017215932586723146</v>
      </c>
      <c r="H41" s="5">
        <v>0.0125</v>
      </c>
      <c r="I41" s="5">
        <v>0.007708126744239563</v>
      </c>
      <c r="J41" s="5">
        <v>0.4051704800358905</v>
      </c>
      <c r="K41" s="5">
        <v>0.014583333333333334</v>
      </c>
      <c r="L41" s="5">
        <v>0.13333333333333333</v>
      </c>
    </row>
    <row r="42" spans="1:12" ht="15">
      <c r="A42" s="4">
        <v>1890</v>
      </c>
      <c r="B42" s="5">
        <v>0.026041666666666668</v>
      </c>
      <c r="C42" s="5">
        <v>0.07708333333333334</v>
      </c>
      <c r="D42" s="5">
        <v>0.021127582440178653</v>
      </c>
      <c r="E42" s="5">
        <v>0.07083333333333333</v>
      </c>
      <c r="F42" s="9">
        <v>0.00038787811991318504</v>
      </c>
      <c r="G42" s="5">
        <v>0.01952632311530349</v>
      </c>
      <c r="H42" s="5">
        <v>0.0125</v>
      </c>
      <c r="I42" s="5">
        <v>0.00819135983697154</v>
      </c>
      <c r="J42" s="5">
        <v>0.4304060116644235</v>
      </c>
      <c r="K42" s="5">
        <v>0.014583333333333334</v>
      </c>
      <c r="L42" s="5">
        <v>0.12916666666666668</v>
      </c>
    </row>
    <row r="43" spans="1:12" ht="15">
      <c r="A43" s="4">
        <v>1891</v>
      </c>
      <c r="B43" s="5">
        <v>0.027083333333333334</v>
      </c>
      <c r="C43" s="5">
        <v>0.08125</v>
      </c>
      <c r="D43" s="5">
        <v>0.021415990620537003</v>
      </c>
      <c r="E43" s="5">
        <v>0.06666666666666667</v>
      </c>
      <c r="F43" s="5">
        <v>0.00044623839372652665</v>
      </c>
      <c r="G43" s="5">
        <v>0.0172797976011994</v>
      </c>
      <c r="H43" s="5">
        <v>0.0125</v>
      </c>
      <c r="I43" s="5">
        <v>0.007726775775245163</v>
      </c>
      <c r="J43" s="5">
        <v>0.41077837595334227</v>
      </c>
      <c r="K43" s="5">
        <v>0.014583333333333334</v>
      </c>
      <c r="L43" s="5">
        <v>0.1375</v>
      </c>
    </row>
    <row r="44" spans="1:12" ht="15">
      <c r="A44" s="4">
        <v>1892</v>
      </c>
      <c r="B44" s="5">
        <v>0.022916666666666665</v>
      </c>
      <c r="C44" s="5">
        <v>0.06666666666666667</v>
      </c>
      <c r="D44" s="5">
        <v>0.018967610369306637</v>
      </c>
      <c r="E44" s="5">
        <v>0.06875</v>
      </c>
      <c r="F44" s="5">
        <v>0.00044386838310794574</v>
      </c>
      <c r="G44" s="5">
        <v>0.01811587394057843</v>
      </c>
      <c r="H44" s="5">
        <v>0.0125</v>
      </c>
      <c r="I44" s="5">
        <v>0.00790406240101362</v>
      </c>
      <c r="J44" s="5">
        <v>0.3827388963660835</v>
      </c>
      <c r="K44" s="5">
        <v>0.014583333333333334</v>
      </c>
      <c r="L44" s="5">
        <v>0.1375</v>
      </c>
    </row>
    <row r="45" spans="1:12" ht="15">
      <c r="A45" s="4">
        <v>1893</v>
      </c>
      <c r="B45" s="5">
        <v>0.020833333333333332</v>
      </c>
      <c r="C45" s="5">
        <v>0.06666666666666667</v>
      </c>
      <c r="D45" s="5">
        <v>0.018588671331632688</v>
      </c>
      <c r="E45" s="5">
        <v>0.06666666666666667</v>
      </c>
      <c r="F45" s="5">
        <v>0.0004434061426311866</v>
      </c>
      <c r="G45" s="5">
        <v>0.01960033561082414</v>
      </c>
      <c r="H45" s="5">
        <v>0.0125</v>
      </c>
      <c r="I45" s="5">
        <v>0.007426668753576686</v>
      </c>
      <c r="J45" s="5">
        <v>0.34208165096455806</v>
      </c>
      <c r="K45" s="5">
        <v>0.013541666666666667</v>
      </c>
      <c r="L45" s="5">
        <v>0.12916666666666668</v>
      </c>
    </row>
    <row r="46" spans="1:12" ht="15">
      <c r="A46" s="4">
        <v>1894</v>
      </c>
      <c r="B46" s="5">
        <v>0.020833333333333332</v>
      </c>
      <c r="C46" s="5">
        <v>0.0625</v>
      </c>
      <c r="D46" s="5">
        <v>0.017588125767000973</v>
      </c>
      <c r="E46" s="5">
        <v>0.06875</v>
      </c>
      <c r="F46" s="5">
        <v>0.00044217861020507716</v>
      </c>
      <c r="G46" s="5">
        <v>0.014825496138429954</v>
      </c>
      <c r="H46" s="5">
        <v>0.0125</v>
      </c>
      <c r="I46" s="5">
        <v>0.007623702559226686</v>
      </c>
      <c r="J46" s="5">
        <v>0.34208165096455806</v>
      </c>
      <c r="K46" s="5">
        <v>0.013541666666666667</v>
      </c>
      <c r="L46" s="5">
        <v>0.12916666666666668</v>
      </c>
    </row>
    <row r="47" spans="1:12" ht="15">
      <c r="A47" s="4">
        <v>1895</v>
      </c>
      <c r="B47" s="5">
        <v>0.020833333333333332</v>
      </c>
      <c r="C47" s="5">
        <v>0.0625</v>
      </c>
      <c r="D47" s="7">
        <f>D46+((D48-D46)/2)</f>
        <v>0.017199198989328292</v>
      </c>
      <c r="E47" s="5">
        <v>0.06875</v>
      </c>
      <c r="F47" s="7">
        <f>F46+((F48-F46)/2)</f>
        <v>0.0004405740350439391</v>
      </c>
      <c r="G47" s="7">
        <f>G46+((G48-G46)/2)</f>
        <v>0.016116393195912144</v>
      </c>
      <c r="H47" s="5">
        <v>0.0125</v>
      </c>
      <c r="I47" s="7">
        <f>I46+((I48-I46)/2)</f>
        <v>0.007312452395092409</v>
      </c>
      <c r="J47" s="5">
        <v>0.34208165096455806</v>
      </c>
      <c r="K47" s="5">
        <v>0.013541666666666667</v>
      </c>
      <c r="L47" s="5">
        <v>0.12916666666666668</v>
      </c>
    </row>
    <row r="48" spans="1:12" ht="15">
      <c r="A48" s="4">
        <v>1896</v>
      </c>
      <c r="B48" s="5">
        <v>0.022916666666666665</v>
      </c>
      <c r="C48" s="5">
        <v>0.05729166666666667</v>
      </c>
      <c r="D48" s="5">
        <v>0.01681027221165561</v>
      </c>
      <c r="E48" s="5">
        <v>0.07500000000000001</v>
      </c>
      <c r="F48" s="5">
        <v>0.000438969459882801</v>
      </c>
      <c r="G48" s="5">
        <v>0.017407290253394332</v>
      </c>
      <c r="H48" s="5">
        <v>0.0125</v>
      </c>
      <c r="I48" s="5">
        <v>0.007001202230958131</v>
      </c>
      <c r="J48" s="5">
        <v>0.35119448183041724</v>
      </c>
      <c r="K48" s="5">
        <v>0.0125</v>
      </c>
      <c r="L48" s="5">
        <v>0.13333333333333333</v>
      </c>
    </row>
    <row r="49" spans="1:12" ht="15">
      <c r="A49" s="4">
        <v>1897</v>
      </c>
      <c r="B49" s="5">
        <v>0.026041666666666668</v>
      </c>
      <c r="C49" s="5">
        <v>0.06354166666666666</v>
      </c>
      <c r="D49" s="5">
        <v>0.013573716558070395</v>
      </c>
      <c r="E49" s="5">
        <v>0.07083333333333333</v>
      </c>
      <c r="F49" s="5">
        <v>0.0004456796799862878</v>
      </c>
      <c r="G49" s="5">
        <v>0.02090541829539716</v>
      </c>
      <c r="H49" s="5">
        <v>0.011458333333333333</v>
      </c>
      <c r="I49" s="5">
        <v>0.006964073718129911</v>
      </c>
      <c r="J49" s="5">
        <v>0.37187359802602066</v>
      </c>
      <c r="K49" s="5">
        <v>0.0125</v>
      </c>
      <c r="L49" s="5">
        <v>0.14375</v>
      </c>
    </row>
    <row r="50" spans="1:12" ht="15">
      <c r="A50" s="4">
        <v>1898</v>
      </c>
      <c r="B50" s="5">
        <v>0.0375</v>
      </c>
      <c r="C50" s="5">
        <v>0.06458333333333334</v>
      </c>
      <c r="D50" s="5">
        <v>0.012757576897044445</v>
      </c>
      <c r="E50" s="5">
        <v>0.017708333333333333</v>
      </c>
      <c r="F50" s="5">
        <v>0.0004423679983356979</v>
      </c>
      <c r="G50" s="5">
        <v>0.014606846221446796</v>
      </c>
      <c r="H50" s="5">
        <v>0.010416666666666666</v>
      </c>
      <c r="I50" s="5">
        <v>0.006943853127519564</v>
      </c>
      <c r="J50" s="7">
        <v>0.36707645854166665</v>
      </c>
      <c r="K50" s="5">
        <v>0.0125</v>
      </c>
      <c r="L50" s="5">
        <v>0.14166666666666666</v>
      </c>
    </row>
    <row r="51" spans="1:12" ht="15">
      <c r="A51" s="4">
        <v>1899</v>
      </c>
      <c r="B51" s="7">
        <f>B50+((B52-B50)/2)</f>
        <v>0.03958333333333333</v>
      </c>
      <c r="C51" s="7">
        <f>C50+((C52-C50)/2)</f>
        <v>0.06979166666666667</v>
      </c>
      <c r="D51" s="5">
        <v>0.012853448909186903</v>
      </c>
      <c r="E51" s="7">
        <f>E50+((E52-E50)/2)</f>
        <v>0.0421875</v>
      </c>
      <c r="F51" s="5">
        <v>0.00042305253346372473</v>
      </c>
      <c r="G51" s="5">
        <v>0.01717312892813194</v>
      </c>
      <c r="H51" s="7">
        <f>H50+((H52-H50)/2)</f>
        <v>0.011458333333333334</v>
      </c>
      <c r="I51" s="5">
        <v>0.006243515966476045</v>
      </c>
      <c r="J51" s="7">
        <v>0.36707645854166665</v>
      </c>
      <c r="K51" s="7">
        <f>K50+((K52-K50)/2)</f>
        <v>0.0125</v>
      </c>
      <c r="L51" s="7">
        <f>L50+((L52-L50)/2)</f>
        <v>0.13958333333333334</v>
      </c>
    </row>
    <row r="52" spans="1:12" ht="15">
      <c r="A52" s="4">
        <v>1900</v>
      </c>
      <c r="B52" s="5">
        <v>0.041666666666666664</v>
      </c>
      <c r="C52" s="5">
        <v>0.07500000000000001</v>
      </c>
      <c r="D52" s="5">
        <v>0.0375</v>
      </c>
      <c r="E52" s="5">
        <v>0.06666666666666667</v>
      </c>
      <c r="F52" s="5">
        <v>0.000369671816632622</v>
      </c>
      <c r="G52" s="5">
        <v>0.011463472902080855</v>
      </c>
      <c r="H52" s="5">
        <v>0.0125</v>
      </c>
      <c r="I52" s="5">
        <v>0.007408902407160516</v>
      </c>
      <c r="J52" s="7">
        <v>0.36707645854166665</v>
      </c>
      <c r="K52" s="5">
        <v>0.0125</v>
      </c>
      <c r="L52" s="5">
        <v>0.1375</v>
      </c>
    </row>
    <row r="53" spans="1:12" ht="15">
      <c r="A53" s="4">
        <v>1901</v>
      </c>
      <c r="B53" s="5">
        <v>0.0375</v>
      </c>
      <c r="C53" s="5">
        <v>0.0625</v>
      </c>
      <c r="D53" s="5">
        <v>0.0375</v>
      </c>
      <c r="E53" s="5">
        <v>0.0625</v>
      </c>
      <c r="F53" s="5">
        <v>0.0004863032783734963</v>
      </c>
      <c r="G53" s="5">
        <v>0.014626697637703572</v>
      </c>
      <c r="H53" s="5">
        <v>0.0125</v>
      </c>
      <c r="I53" s="7">
        <f>I52+((I56-I52)/4)</f>
        <v>0.007967611079769427</v>
      </c>
      <c r="J53" s="7">
        <v>0.40012508625</v>
      </c>
      <c r="K53" s="5">
        <v>0.010416666666666666</v>
      </c>
      <c r="L53" s="5">
        <v>0.125</v>
      </c>
    </row>
    <row r="54" spans="1:12" ht="15">
      <c r="A54" s="4">
        <v>1902</v>
      </c>
      <c r="B54" s="5">
        <v>0.04583333333333333</v>
      </c>
      <c r="C54" s="5">
        <v>0.07500000000000001</v>
      </c>
      <c r="D54" s="5">
        <v>0.0375</v>
      </c>
      <c r="E54" s="5">
        <v>0.06666666666666667</v>
      </c>
      <c r="F54" s="5">
        <v>0.0005134192909104091</v>
      </c>
      <c r="G54" s="5">
        <v>0.013315897988091104</v>
      </c>
      <c r="H54" s="5">
        <v>0.0125</v>
      </c>
      <c r="I54" s="7">
        <f>I53+((I56-I52)/4)</f>
        <v>0.008526319752378338</v>
      </c>
      <c r="J54" s="7">
        <v>0.40012508625</v>
      </c>
      <c r="K54" s="5">
        <v>0.010416666666666666</v>
      </c>
      <c r="L54" s="5">
        <v>0.125</v>
      </c>
    </row>
    <row r="55" spans="1:12" ht="15">
      <c r="A55" s="4">
        <v>1903</v>
      </c>
      <c r="B55" s="5">
        <v>0.04583333333333333</v>
      </c>
      <c r="C55" s="5">
        <v>0.07500000000000001</v>
      </c>
      <c r="D55" s="5">
        <v>0.0375</v>
      </c>
      <c r="E55" s="5">
        <v>0.06666666666666667</v>
      </c>
      <c r="F55" s="7">
        <f>F54+((F57-F54)/3)</f>
        <v>0.0004938184028189976</v>
      </c>
      <c r="G55" s="7">
        <f>G54+((G54-G53)/2)</f>
        <v>0.012660498163284871</v>
      </c>
      <c r="H55" s="5">
        <v>0.0125</v>
      </c>
      <c r="I55" s="7">
        <f>I54+((I56-I52)/4)</f>
        <v>0.009085028424987249</v>
      </c>
      <c r="J55" s="7">
        <v>0.3340278308333333</v>
      </c>
      <c r="K55" s="5">
        <v>0.010416666666666666</v>
      </c>
      <c r="L55" s="5">
        <v>0.125</v>
      </c>
    </row>
    <row r="56" spans="1:12" ht="15">
      <c r="A56" s="4">
        <v>1904</v>
      </c>
      <c r="B56" s="5">
        <v>0.04583333333333333</v>
      </c>
      <c r="C56" s="5">
        <v>0.07500000000000001</v>
      </c>
      <c r="D56" s="5">
        <v>0.03333333333333333</v>
      </c>
      <c r="E56" s="5">
        <v>0.06666666666666667</v>
      </c>
      <c r="F56" s="7">
        <f>F55+((F57-F54)/3)</f>
        <v>0.00047421751472758605</v>
      </c>
      <c r="G56" s="7">
        <f aca="true" t="shared" si="1" ref="G56:G65">G55+((G55-G54)/2)</f>
        <v>0.012332798250881755</v>
      </c>
      <c r="H56" s="5">
        <v>0.0125</v>
      </c>
      <c r="I56" s="5">
        <v>0.009643737097596158</v>
      </c>
      <c r="J56" s="7">
        <v>0.3340278308333333</v>
      </c>
      <c r="K56" s="5">
        <v>0.010416666666666666</v>
      </c>
      <c r="L56" s="5">
        <v>0.125</v>
      </c>
    </row>
    <row r="57" spans="1:12" ht="15">
      <c r="A57" s="4">
        <v>1905</v>
      </c>
      <c r="B57" s="5">
        <v>0.04583333333333333</v>
      </c>
      <c r="C57" s="5">
        <v>0.07500000000000001</v>
      </c>
      <c r="D57" s="5">
        <v>0.03333333333333333</v>
      </c>
      <c r="E57" s="5">
        <v>0.0625</v>
      </c>
      <c r="F57" s="5">
        <v>0.00045461662663617456</v>
      </c>
      <c r="G57" s="7">
        <f t="shared" si="1"/>
        <v>0.012168948294680198</v>
      </c>
      <c r="H57" s="5">
        <v>0.010416666666666666</v>
      </c>
      <c r="I57" s="5">
        <v>0.009740057182785271</v>
      </c>
      <c r="J57" s="7">
        <v>0.3340278308333333</v>
      </c>
      <c r="K57" s="5">
        <v>0.011458333333333333</v>
      </c>
      <c r="L57" s="5">
        <v>0.1</v>
      </c>
    </row>
    <row r="58" spans="1:12" ht="15">
      <c r="A58" s="4">
        <v>1906</v>
      </c>
      <c r="B58" s="5">
        <v>0.0375</v>
      </c>
      <c r="C58" s="5">
        <v>0.07500000000000001</v>
      </c>
      <c r="D58" s="5">
        <v>0.03333333333333333</v>
      </c>
      <c r="E58" s="5">
        <v>0.0625</v>
      </c>
      <c r="F58" s="5">
        <v>0.0003362591722283864</v>
      </c>
      <c r="G58" s="7">
        <f t="shared" si="1"/>
        <v>0.012087023316579418</v>
      </c>
      <c r="H58" s="5">
        <v>0.010416666666666666</v>
      </c>
      <c r="I58" s="7">
        <f>I57+((I60-I57)/3)</f>
        <v>0.00994064363397038</v>
      </c>
      <c r="J58" s="7">
        <v>0.3340278308333333</v>
      </c>
      <c r="K58" s="5">
        <v>0.011458333333333333</v>
      </c>
      <c r="L58" s="5">
        <v>0.1</v>
      </c>
    </row>
    <row r="59" spans="1:12" ht="15">
      <c r="A59" s="4">
        <v>1907</v>
      </c>
      <c r="B59" s="5">
        <v>0.0375</v>
      </c>
      <c r="C59" s="5">
        <v>0.07500000000000001</v>
      </c>
      <c r="D59" s="5">
        <v>0.03333333333333333</v>
      </c>
      <c r="E59" s="5">
        <v>0.0625</v>
      </c>
      <c r="F59" s="7">
        <f>F58+((F61-F58)/3)</f>
        <v>0.0003357799243427338</v>
      </c>
      <c r="G59" s="7">
        <f t="shared" si="1"/>
        <v>0.012046060827529029</v>
      </c>
      <c r="H59" s="5">
        <v>0.010416666666666666</v>
      </c>
      <c r="I59" s="7">
        <f>I58+((I60-I57)/3)</f>
        <v>0.01014123008515549</v>
      </c>
      <c r="J59" s="7">
        <v>0.3340278308333333</v>
      </c>
      <c r="K59" s="5">
        <v>0.011458333333333333</v>
      </c>
      <c r="L59" s="5">
        <v>0.1</v>
      </c>
    </row>
    <row r="60" spans="1:12" ht="15">
      <c r="A60" s="4">
        <v>1908</v>
      </c>
      <c r="B60" s="5">
        <v>0.03333333333333333</v>
      </c>
      <c r="C60" s="5">
        <v>0.07500000000000001</v>
      </c>
      <c r="D60" s="5">
        <v>0.03333333333333333</v>
      </c>
      <c r="E60" s="5">
        <v>0.0625</v>
      </c>
      <c r="F60" s="7">
        <f>F59+((F61-F58)/3)</f>
        <v>0.0003353006764570812</v>
      </c>
      <c r="G60" s="7">
        <f t="shared" si="1"/>
        <v>0.012025579583003834</v>
      </c>
      <c r="H60" s="5">
        <v>0.010416666666666666</v>
      </c>
      <c r="I60" s="5">
        <v>0.0103418165363406</v>
      </c>
      <c r="J60" s="7">
        <v>0.38360077239583334</v>
      </c>
      <c r="K60" s="7">
        <f>K59+((K61-K59)/2)</f>
        <v>0.014062499999999999</v>
      </c>
      <c r="L60" s="5">
        <v>0.1</v>
      </c>
    </row>
    <row r="61" spans="1:12" ht="15">
      <c r="A61" s="4">
        <v>1909</v>
      </c>
      <c r="B61" s="5">
        <v>0.029166666666666667</v>
      </c>
      <c r="C61" s="5">
        <v>0.07500000000000001</v>
      </c>
      <c r="D61" s="5">
        <v>0.03333333333333333</v>
      </c>
      <c r="E61" s="5">
        <v>0.0625</v>
      </c>
      <c r="F61" s="5">
        <v>0.0003348214285714286</v>
      </c>
      <c r="G61" s="7">
        <f t="shared" si="1"/>
        <v>0.012015338960741237</v>
      </c>
      <c r="H61" s="5">
        <v>0.010416666666666666</v>
      </c>
      <c r="I61" s="5">
        <v>0.010355638238882896</v>
      </c>
      <c r="J61" s="7">
        <v>0.38360077239583334</v>
      </c>
      <c r="K61" s="5">
        <v>0.016666666666666666</v>
      </c>
      <c r="L61" s="5">
        <v>0.1</v>
      </c>
    </row>
    <row r="62" spans="1:12" ht="15">
      <c r="A62" s="4">
        <v>1910</v>
      </c>
      <c r="B62" s="5">
        <v>0.0375</v>
      </c>
      <c r="C62" s="7">
        <v>0.07500000000000001</v>
      </c>
      <c r="D62" s="5">
        <v>0.03333333333333333</v>
      </c>
      <c r="E62" s="5">
        <v>0.0625</v>
      </c>
      <c r="F62" s="5">
        <v>0.0007500000000000001</v>
      </c>
      <c r="G62" s="7">
        <f t="shared" si="1"/>
        <v>0.012010218649609938</v>
      </c>
      <c r="H62" s="7">
        <f>H61</f>
        <v>0.010416666666666666</v>
      </c>
      <c r="I62" s="5">
        <v>0.01083194276993361</v>
      </c>
      <c r="J62" s="7">
        <v>0.38360077239583334</v>
      </c>
      <c r="K62" s="7">
        <v>0.016666666666666666</v>
      </c>
      <c r="L62" s="7">
        <v>0.1</v>
      </c>
    </row>
    <row r="63" spans="1:12" ht="15">
      <c r="A63" s="4">
        <v>1911</v>
      </c>
      <c r="B63" s="5">
        <v>0.0375</v>
      </c>
      <c r="C63" s="7">
        <v>0.07500000000000001</v>
      </c>
      <c r="D63" s="5">
        <v>0.03333333333333333</v>
      </c>
      <c r="E63" s="5">
        <v>0.0625</v>
      </c>
      <c r="F63" s="5">
        <v>0.0007500000000000001</v>
      </c>
      <c r="G63" s="7">
        <f t="shared" si="1"/>
        <v>0.012007658494044289</v>
      </c>
      <c r="H63" s="7">
        <f>H62</f>
        <v>0.010416666666666666</v>
      </c>
      <c r="I63" s="5">
        <v>0.010659379851041552</v>
      </c>
      <c r="J63" s="7">
        <v>0.38360077239583334</v>
      </c>
      <c r="K63" s="7">
        <v>0.016666666666666666</v>
      </c>
      <c r="L63" s="7">
        <v>0.1</v>
      </c>
    </row>
    <row r="64" spans="1:12" ht="15">
      <c r="A64" s="4">
        <v>1912</v>
      </c>
      <c r="B64" s="7">
        <f>B63+((B65-B63)/2)</f>
        <v>0.0375</v>
      </c>
      <c r="C64" s="7">
        <v>0.07500000000000001</v>
      </c>
      <c r="D64" s="7">
        <f>D63+((D65-D63)/2)</f>
        <v>0.03333333333333333</v>
      </c>
      <c r="E64" s="7">
        <f>E63+((E65-E63)/2)</f>
        <v>0.0625</v>
      </c>
      <c r="F64" s="7">
        <f>F63+((F65-F63)/2)</f>
        <v>0.0007500000000000001</v>
      </c>
      <c r="G64" s="7">
        <f t="shared" si="1"/>
        <v>0.012006378416261464</v>
      </c>
      <c r="H64" s="7">
        <f>H63</f>
        <v>0.010416666666666666</v>
      </c>
      <c r="I64" s="5">
        <v>0.008681333589977554</v>
      </c>
      <c r="J64" s="7">
        <v>0.38360077239583334</v>
      </c>
      <c r="K64" s="7">
        <v>0.016666666666666666</v>
      </c>
      <c r="L64" s="7">
        <v>0.1</v>
      </c>
    </row>
    <row r="65" spans="1:12" ht="15">
      <c r="A65" s="4">
        <v>1913</v>
      </c>
      <c r="B65" s="5">
        <v>0.0375</v>
      </c>
      <c r="C65" s="7">
        <v>0.07500000000000001</v>
      </c>
      <c r="D65" s="5">
        <v>0.03333333333333333</v>
      </c>
      <c r="E65" s="5">
        <v>0.0625</v>
      </c>
      <c r="F65" s="5">
        <v>0.0007500000000000001</v>
      </c>
      <c r="G65" s="7">
        <f t="shared" si="1"/>
        <v>0.012005738377370052</v>
      </c>
      <c r="H65" s="7">
        <f>H64</f>
        <v>0.010416666666666666</v>
      </c>
      <c r="I65" s="7">
        <v>0.008681333589977554</v>
      </c>
      <c r="J65" s="7">
        <v>0.38360077239583334</v>
      </c>
      <c r="K65" s="7">
        <v>0.016666666666666666</v>
      </c>
      <c r="L65" s="7">
        <v>0.1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6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" sqref="B3"/>
    </sheetView>
  </sheetViews>
  <sheetFormatPr defaultColWidth="9.140625" defaultRowHeight="15"/>
  <cols>
    <col min="1" max="1" width="10.7109375" style="1" customWidth="1"/>
    <col min="2" max="12" width="10.7109375" style="3" customWidth="1"/>
    <col min="13" max="16384" width="9.140625" style="3" customWidth="1"/>
  </cols>
  <sheetData>
    <row r="2" ht="18">
      <c r="B2" s="10" t="s">
        <v>248</v>
      </c>
    </row>
    <row r="5" spans="1:12" s="2" customFormat="1" ht="13.5">
      <c r="A5" s="1"/>
      <c r="B5" s="2" t="s">
        <v>77</v>
      </c>
      <c r="C5" s="2" t="s">
        <v>78</v>
      </c>
      <c r="D5" s="2" t="s">
        <v>79</v>
      </c>
      <c r="E5" s="2" t="s">
        <v>88</v>
      </c>
      <c r="F5" s="2" t="s">
        <v>81</v>
      </c>
      <c r="G5" s="2" t="s">
        <v>82</v>
      </c>
      <c r="H5" s="2" t="s">
        <v>83</v>
      </c>
      <c r="I5" s="2" t="s">
        <v>84</v>
      </c>
      <c r="J5" s="2" t="s">
        <v>85</v>
      </c>
      <c r="K5" s="2" t="s">
        <v>86</v>
      </c>
      <c r="L5" s="2" t="s">
        <v>87</v>
      </c>
    </row>
    <row r="6" spans="1:12" ht="13.5">
      <c r="A6" s="1">
        <v>1852</v>
      </c>
      <c r="B6" s="3">
        <f>Pounds!B4*104.6</f>
        <v>1.0895833333333331</v>
      </c>
      <c r="C6" s="3">
        <f>Pounds!C4*104.6</f>
        <v>5.23</v>
      </c>
      <c r="D6" s="3">
        <f>Pounds!D4*104.6</f>
        <v>3.522757509769412</v>
      </c>
      <c r="E6" s="3">
        <f>Pounds!E4*104.6</f>
        <v>6.5375</v>
      </c>
      <c r="F6" s="3">
        <f>Pounds!F4*104.6</f>
        <v>0.04401955915776834</v>
      </c>
      <c r="G6" s="3">
        <f>Pounds!G4*104.6</f>
        <v>2.7902605403619565</v>
      </c>
      <c r="H6" s="3">
        <f>Pounds!H4*104.6</f>
        <v>0.8716666666666666</v>
      </c>
      <c r="I6" s="3">
        <f>Pounds!I4*104.6</f>
        <v>0.8459603745772364</v>
      </c>
      <c r="J6" s="3">
        <f>Pounds!J4*104.6</f>
        <v>52.3</v>
      </c>
      <c r="K6" s="3">
        <f>Pounds!K4*104.6</f>
        <v>1.7433333333333332</v>
      </c>
      <c r="L6" s="3">
        <f>Pounds!L4*104.6</f>
        <v>5.23</v>
      </c>
    </row>
    <row r="7" spans="1:12" ht="13.5">
      <c r="A7" s="1">
        <v>1853</v>
      </c>
      <c r="B7" s="3">
        <f>Pounds!B5*104.6</f>
        <v>0.8716666666666666</v>
      </c>
      <c r="C7" s="3">
        <f>Pounds!C5*104.6</f>
        <v>4.3583333333333325</v>
      </c>
      <c r="D7" s="3">
        <f>Pounds!D5*104.6</f>
        <v>4.158867276887872</v>
      </c>
      <c r="E7" s="3">
        <f>Pounds!E5*104.6</f>
        <v>3.9224999999999994</v>
      </c>
      <c r="F7" s="3">
        <f>Pounds!F5*104.6</f>
        <v>0.04401955915776834</v>
      </c>
      <c r="G7" s="3">
        <f>Pounds!G5*104.6</f>
        <v>2.7019939197481864</v>
      </c>
      <c r="H7" s="3">
        <f>Pounds!H5*104.6</f>
        <v>1.3075</v>
      </c>
      <c r="I7" s="3">
        <f>Pounds!I5*104.6</f>
        <v>0.845960689867098</v>
      </c>
      <c r="J7" s="3">
        <f>Pounds!J5*104.6</f>
        <v>52.3</v>
      </c>
      <c r="K7" s="3">
        <f>Pounds!K5*104.6</f>
        <v>1.7433333333333332</v>
      </c>
      <c r="L7" s="3">
        <f>Pounds!L5*104.6</f>
        <v>5.23</v>
      </c>
    </row>
    <row r="8" spans="1:12" ht="13.5">
      <c r="A8" s="1">
        <v>1854</v>
      </c>
      <c r="B8" s="3">
        <f>Pounds!B6*104.6</f>
        <v>0.8716666666666666</v>
      </c>
      <c r="C8" s="3">
        <f>Pounds!C6*104.6</f>
        <v>4.3583333333333325</v>
      </c>
      <c r="D8" s="3">
        <f>Pounds!D6*104.6</f>
        <v>5.293421574066735</v>
      </c>
      <c r="E8" s="3">
        <f>Pounds!E6*104.6</f>
        <v>6.5375</v>
      </c>
      <c r="F8" s="3">
        <f>Pounds!F6*104.6</f>
        <v>0.04401955915776834</v>
      </c>
      <c r="G8" s="3">
        <f>Pounds!G6*104.6</f>
        <v>2.8309936122290735</v>
      </c>
      <c r="H8" s="3">
        <f>Pounds!H6*104.6</f>
        <v>0.8716666666666666</v>
      </c>
      <c r="I8" s="3">
        <f>Pounds!I6*104.6</f>
        <v>0.8459613204468213</v>
      </c>
      <c r="J8" s="3">
        <f>Pounds!J6*104.6</f>
        <v>52.3</v>
      </c>
      <c r="K8" s="3">
        <f>Pounds!K6*104.6</f>
        <v>1.3075</v>
      </c>
      <c r="L8" s="3">
        <f>Pounds!L6*104.6</f>
        <v>5.23</v>
      </c>
    </row>
    <row r="9" spans="1:12" ht="13.5">
      <c r="A9" s="1">
        <v>1855</v>
      </c>
      <c r="B9" s="3">
        <f>Pounds!B7*104.6</f>
        <v>0.7627083333333333</v>
      </c>
      <c r="C9" s="3">
        <f>Pounds!C7*104.6</f>
        <v>5.23</v>
      </c>
      <c r="D9" s="3">
        <f>Pounds!D7*104.6</f>
        <v>4.866652631578948</v>
      </c>
      <c r="E9" s="3">
        <f>Pounds!E7*104.6</f>
        <v>6.5375</v>
      </c>
      <c r="F9" s="3">
        <f>Pounds!F7*104.6</f>
        <v>0.04401955915776834</v>
      </c>
      <c r="G9" s="3">
        <f>Pounds!G7*104.6</f>
        <v>2.4255702558567496</v>
      </c>
      <c r="H9" s="3">
        <f>Pounds!H7*104.6</f>
        <v>1.3075</v>
      </c>
      <c r="I9" s="3">
        <f>Pounds!I7*104.6</f>
        <v>0.8459625816062677</v>
      </c>
      <c r="J9" s="3">
        <f>Pounds!J7*104.6</f>
        <v>47.07</v>
      </c>
      <c r="K9" s="3">
        <f>Pounds!K7*104.6</f>
        <v>1.3075</v>
      </c>
      <c r="L9" s="3">
        <f>Pounds!L7*104.6</f>
        <v>6.5375</v>
      </c>
    </row>
    <row r="10" spans="1:12" ht="13.5">
      <c r="A10" s="1">
        <v>1856</v>
      </c>
      <c r="B10" s="3">
        <f>Pounds!B8*104.6</f>
        <v>0.7627083333333333</v>
      </c>
      <c r="C10" s="3">
        <f>Pounds!C8*104.6</f>
        <v>4.140416666666666</v>
      </c>
      <c r="D10" s="3">
        <f>Pounds!D8*104.6</f>
        <v>4.752922520791104</v>
      </c>
      <c r="E10" s="3">
        <f>Pounds!E8*104.6</f>
        <v>5.23</v>
      </c>
      <c r="F10" s="3">
        <f>Pounds!F8*104.6</f>
        <v>0.04401955915776834</v>
      </c>
      <c r="G10" s="3">
        <f>Pounds!G8*104.6</f>
        <v>2.0402080003699954</v>
      </c>
      <c r="H10" s="3">
        <f>Pounds!H8*104.6</f>
        <v>1.4164583333333334</v>
      </c>
      <c r="I10" s="3">
        <f>Pounds!I8*104.6</f>
        <v>0.8459651039251602</v>
      </c>
      <c r="J10" s="3">
        <f>Pounds!J8*104.6</f>
        <v>53.607499999999995</v>
      </c>
      <c r="K10" s="3">
        <f>Pounds!K8*104.6</f>
        <v>1.7433333333333332</v>
      </c>
      <c r="L10" s="3">
        <f>Pounds!L8*104.6</f>
        <v>7.409166666666666</v>
      </c>
    </row>
    <row r="11" spans="1:12" ht="13.5">
      <c r="A11" s="1">
        <v>1857</v>
      </c>
      <c r="B11" s="3">
        <f>Pounds!B9*104.6</f>
        <v>1.3075</v>
      </c>
      <c r="C11" s="3">
        <f>Pounds!C9*104.6</f>
        <v>5.88375</v>
      </c>
      <c r="D11" s="3">
        <f>Pounds!D9*104.6</f>
        <v>4.639192410003262</v>
      </c>
      <c r="E11" s="3">
        <f>Pounds!E9*104.6</f>
        <v>5.23</v>
      </c>
      <c r="F11" s="3">
        <f>Pounds!F9*104.6</f>
        <v>0.04401955915776834</v>
      </c>
      <c r="G11" s="3">
        <f>Pounds!G9*104.6</f>
        <v>1.6548457448832405</v>
      </c>
      <c r="H11" s="3">
        <f>Pounds!H9*104.6</f>
        <v>1.3075</v>
      </c>
      <c r="I11" s="3">
        <f>Pounds!I9*104.6</f>
        <v>0.8459701485629454</v>
      </c>
      <c r="J11" s="3">
        <f>Pounds!J9*104.6</f>
        <v>52.3</v>
      </c>
      <c r="K11" s="3">
        <f>Pounds!K9*104.6</f>
        <v>1.4164583333333334</v>
      </c>
      <c r="L11" s="3">
        <f>Pounds!L9*104.6</f>
        <v>6.973333333333333</v>
      </c>
    </row>
    <row r="12" spans="1:12" ht="13.5">
      <c r="A12" s="1">
        <v>1858</v>
      </c>
      <c r="B12" s="3">
        <f>Pounds!B10*104.6</f>
        <v>1.5254166666666666</v>
      </c>
      <c r="C12" s="3">
        <f>Pounds!C10*104.6</f>
        <v>6.864375</v>
      </c>
      <c r="D12" s="3">
        <f>Pounds!D10*104.6</f>
        <v>4.52546229921542</v>
      </c>
      <c r="E12" s="3">
        <f>Pounds!E10*104.6</f>
        <v>5.23</v>
      </c>
      <c r="F12" s="3">
        <f>Pounds!F10*104.6</f>
        <v>0.06398486525160983</v>
      </c>
      <c r="G12" s="3">
        <f>Pounds!G10*104.6</f>
        <v>1.8484716464288269</v>
      </c>
      <c r="H12" s="3">
        <f>Pounds!H10*104.6</f>
        <v>1.7433333333333332</v>
      </c>
      <c r="I12" s="3">
        <f>Pounds!I10*104.6</f>
        <v>0.8459802378385154</v>
      </c>
      <c r="J12" s="3">
        <f>Pounds!J10*104.6</f>
        <v>61.016666666666666</v>
      </c>
      <c r="K12" s="3">
        <f>Pounds!K10*104.6</f>
        <v>1.3619791666666667</v>
      </c>
      <c r="L12" s="3">
        <f>Pounds!L10*104.6</f>
        <v>8.280833333333332</v>
      </c>
    </row>
    <row r="13" spans="1:12" ht="13.5">
      <c r="A13" s="1">
        <v>1859</v>
      </c>
      <c r="B13" s="3">
        <f>Pounds!B11*104.6</f>
        <v>1.7433333333333332</v>
      </c>
      <c r="C13" s="3">
        <f>Pounds!C11*104.6</f>
        <v>7.845000000000001</v>
      </c>
      <c r="D13" s="3">
        <f>Pounds!D11*104.6</f>
        <v>4.411732188427577</v>
      </c>
      <c r="E13" s="3">
        <f>Pounds!E11*104.6</f>
        <v>5.23</v>
      </c>
      <c r="F13" s="3">
        <f>Pounds!F11*104.6</f>
        <v>0.054152402810835325</v>
      </c>
      <c r="G13" s="3">
        <f>Pounds!G11*104.6</f>
        <v>2.0420975479744135</v>
      </c>
      <c r="H13" s="3">
        <f>Pounds!H11*104.6</f>
        <v>2.1791666666666663</v>
      </c>
      <c r="I13" s="3">
        <f>Pounds!I11*104.6</f>
        <v>0.8460004163896557</v>
      </c>
      <c r="J13" s="3">
        <f>Pounds!J11*104.6</f>
        <v>69.73333333333333</v>
      </c>
      <c r="K13" s="3">
        <f>Pounds!K11*104.6</f>
        <v>1.3075</v>
      </c>
      <c r="L13" s="3">
        <f>Pounds!L11*104.6</f>
        <v>9.588333333333333</v>
      </c>
    </row>
    <row r="14" spans="1:12" ht="13.5">
      <c r="A14" s="1">
        <v>1860</v>
      </c>
      <c r="B14" s="3">
        <f>Pounds!B12*104.6</f>
        <v>2.1791666666666663</v>
      </c>
      <c r="C14" s="3">
        <f>Pounds!C12*104.6</f>
        <v>6.5375</v>
      </c>
      <c r="D14" s="3">
        <f>Pounds!D12*104.6</f>
        <v>4.298002077639735</v>
      </c>
      <c r="E14" s="3">
        <f>Pounds!E12*104.6</f>
        <v>6.101666666666667</v>
      </c>
      <c r="F14" s="3">
        <f>Pounds!F12*104.6</f>
        <v>0.06565093202849344</v>
      </c>
      <c r="G14" s="3">
        <f>Pounds!G12*104.6</f>
        <v>2.1248687064206795</v>
      </c>
      <c r="H14" s="3">
        <f>Pounds!H12*104.6</f>
        <v>1.3075</v>
      </c>
      <c r="I14" s="3">
        <f>Pounds!I12*104.6</f>
        <v>0.8460407734919363</v>
      </c>
      <c r="J14" s="3">
        <f>Pounds!J12*104.6</f>
        <v>78.44999999999999</v>
      </c>
      <c r="K14" s="3">
        <f>Pounds!K12*104.6</f>
        <v>1.3075</v>
      </c>
      <c r="L14" s="3">
        <f>Pounds!L12*104.6</f>
        <v>7.845000000000001</v>
      </c>
    </row>
    <row r="15" spans="1:12" ht="13.5">
      <c r="A15" s="1">
        <v>1861</v>
      </c>
      <c r="B15" s="3">
        <f>Pounds!B13*104.6</f>
        <v>2.615</v>
      </c>
      <c r="C15" s="3">
        <f>Pounds!C13*104.6</f>
        <v>5.23</v>
      </c>
      <c r="D15" s="3">
        <f>Pounds!D13*104.6</f>
        <v>4.184271966851893</v>
      </c>
      <c r="E15" s="3">
        <f>Pounds!E13*104.6</f>
        <v>9.152499999999998</v>
      </c>
      <c r="F15" s="3">
        <f>Pounds!F13*104.6</f>
        <v>0.054827976717702134</v>
      </c>
      <c r="G15" s="3">
        <f>Pounds!G13*104.6</f>
        <v>2.1175055533203277</v>
      </c>
      <c r="H15" s="3">
        <f>Pounds!H13*104.6</f>
        <v>1.634375</v>
      </c>
      <c r="I15" s="3">
        <f>Pounds!I13*104.6</f>
        <v>0.8461214876964974</v>
      </c>
      <c r="J15" s="3">
        <f>Pounds!J13*104.6</f>
        <v>57.53</v>
      </c>
      <c r="K15" s="3">
        <f>Pounds!K13*104.6</f>
        <v>1.7433333333333332</v>
      </c>
      <c r="L15" s="3">
        <f>Pounds!L13*104.6</f>
        <v>8.716666666666667</v>
      </c>
    </row>
    <row r="16" spans="1:12" ht="13.5">
      <c r="A16" s="1">
        <v>1862</v>
      </c>
      <c r="B16" s="3">
        <f>Pounds!B14*104.6</f>
        <v>2.3970833333333332</v>
      </c>
      <c r="C16" s="3">
        <f>Pounds!C14*104.6</f>
        <v>6.319583333333333</v>
      </c>
      <c r="D16" s="3">
        <f>Pounds!D14*104.6</f>
        <v>4.254366722362078</v>
      </c>
      <c r="E16" s="3">
        <f>Pounds!E14*104.6</f>
        <v>6.973333333333333</v>
      </c>
      <c r="F16" s="3">
        <f>Pounds!F14*104.6</f>
        <v>0.04337485787100569</v>
      </c>
      <c r="G16" s="3">
        <f>Pounds!G14*104.6</f>
        <v>2.4848704738997593</v>
      </c>
      <c r="H16" s="3">
        <f>Pounds!H14*104.6</f>
        <v>1.9612499999999997</v>
      </c>
      <c r="I16" s="3">
        <f>Pounds!I14*104.6</f>
        <v>0.8462829161056196</v>
      </c>
      <c r="J16" s="3">
        <f>Pounds!J14*104.6</f>
        <v>65.375</v>
      </c>
      <c r="K16" s="3">
        <f>Pounds!K14*104.6</f>
        <v>2.070208333333333</v>
      </c>
      <c r="L16" s="3">
        <f>Pounds!L14*104.6</f>
        <v>13.075</v>
      </c>
    </row>
    <row r="17" spans="1:12" ht="13.5">
      <c r="A17" s="1">
        <v>1863</v>
      </c>
      <c r="B17" s="3">
        <f>Pounds!B15*104.6</f>
        <v>2.3970833333333332</v>
      </c>
      <c r="C17" s="3">
        <f>Pounds!C15*104.6</f>
        <v>5.012083333333333</v>
      </c>
      <c r="D17" s="3">
        <f>Pounds!D15*104.6</f>
        <v>3.956811745276206</v>
      </c>
      <c r="E17" s="3">
        <f>Pounds!E15*104.6</f>
        <v>6.101666666666667</v>
      </c>
      <c r="F17" s="3">
        <f>Pounds!F15*104.6</f>
        <v>0.05190198254968492</v>
      </c>
      <c r="G17" s="3">
        <f>Pounds!G15*104.6</f>
        <v>2.843619546924475</v>
      </c>
      <c r="H17" s="3">
        <f>Pounds!H15*104.6</f>
        <v>1.9612499999999997</v>
      </c>
      <c r="I17" s="3">
        <f>Pounds!I15*104.6</f>
        <v>0.8466057729238635</v>
      </c>
      <c r="J17" s="3">
        <f>Pounds!J15*104.6</f>
        <v>50.556666666666665</v>
      </c>
      <c r="K17" s="3">
        <f>Pounds!K15*104.6</f>
        <v>1.7433333333333332</v>
      </c>
      <c r="L17" s="3">
        <f>Pounds!L15*104.6</f>
        <v>13.946666666666665</v>
      </c>
    </row>
    <row r="18" spans="1:12" ht="13.5">
      <c r="A18" s="1">
        <v>1864</v>
      </c>
      <c r="B18" s="3">
        <f>Pounds!B16*104.6</f>
        <v>2.1791666666666663</v>
      </c>
      <c r="C18" s="3">
        <f>Pounds!C16*104.6</f>
        <v>5.23</v>
      </c>
      <c r="D18" s="3">
        <f>Pounds!D16*104.6</f>
        <v>11.955615399025852</v>
      </c>
      <c r="E18" s="3">
        <f>Pounds!E16*104.6</f>
        <v>8.280833333333332</v>
      </c>
      <c r="F18" s="3">
        <f>Pounds!F16*104.6</f>
        <v>0.05346091560343024</v>
      </c>
      <c r="G18" s="3">
        <f>Pounds!G16*104.6</f>
        <v>3.34108635984436</v>
      </c>
      <c r="H18" s="3">
        <f>Pounds!H16*104.6</f>
        <v>1.9612499999999997</v>
      </c>
      <c r="I18" s="3">
        <f>Pounds!I16*104.6</f>
        <v>0.8472514865603517</v>
      </c>
      <c r="J18" s="3">
        <f>Pounds!J16*104.6</f>
        <v>62.75999999999999</v>
      </c>
      <c r="K18" s="3">
        <f>Pounds!K16*104.6</f>
        <v>1.7433333333333332</v>
      </c>
      <c r="L18" s="3">
        <f>Pounds!L16*104.6</f>
        <v>15.689999999999998</v>
      </c>
    </row>
    <row r="19" spans="1:12" ht="13.5">
      <c r="A19" s="1">
        <v>1865</v>
      </c>
      <c r="B19" s="3">
        <f>Pounds!B17*104.6</f>
        <v>2.1791666666666663</v>
      </c>
      <c r="C19" s="3">
        <f>Pounds!C17*104.6</f>
        <v>6.101666666666667</v>
      </c>
      <c r="D19" s="3">
        <f>Pounds!D17*104.6</f>
        <v>3.3960537011947283</v>
      </c>
      <c r="E19" s="3">
        <f>Pounds!E17*104.6</f>
        <v>6.5375</v>
      </c>
      <c r="F19" s="3">
        <f>Pounds!F17*104.6</f>
        <v>0.052160809451170034</v>
      </c>
      <c r="G19" s="3">
        <f>Pounds!G17*104.6</f>
        <v>2.9186247639530003</v>
      </c>
      <c r="H19" s="3">
        <f>Pounds!H17*104.6</f>
        <v>1.9612499999999997</v>
      </c>
      <c r="I19" s="3">
        <f>Pounds!I17*104.6</f>
        <v>0.8485429138333276</v>
      </c>
      <c r="J19" s="3">
        <f>Pounds!J17*104.6</f>
        <v>58.401666666666664</v>
      </c>
      <c r="K19" s="3">
        <f>Pounds!K17*104.6</f>
        <v>1.5254166666666666</v>
      </c>
      <c r="L19" s="3">
        <f>Pounds!L17*104.6</f>
        <v>14.818333333333332</v>
      </c>
    </row>
    <row r="20" spans="1:12" ht="13.5">
      <c r="A20" s="1">
        <v>1866</v>
      </c>
      <c r="B20" s="3">
        <f>Pounds!B18*104.6</f>
        <v>1.9612499999999997</v>
      </c>
      <c r="C20" s="3">
        <f>Pounds!C18*104.6</f>
        <v>5.338958333333333</v>
      </c>
      <c r="D20" s="3">
        <f>Pounds!D18*104.6</f>
        <v>3.595600819354113</v>
      </c>
      <c r="E20" s="3">
        <f>Pounds!E18*104.6</f>
        <v>6.5375</v>
      </c>
      <c r="F20" s="3">
        <f>Pounds!F18*104.6</f>
        <v>0.0479321224612478</v>
      </c>
      <c r="G20" s="3">
        <f>Pounds!G18*104.6</f>
        <v>3.1154515909261304</v>
      </c>
      <c r="H20" s="3">
        <f>Pounds!H18*104.6</f>
        <v>2.1791666666666663</v>
      </c>
      <c r="I20" s="3">
        <f>Pounds!I18*104.6</f>
        <v>0.8511257683792798</v>
      </c>
      <c r="J20" s="3">
        <f>Pounds!J18*104.6</f>
        <v>64.83020833333333</v>
      </c>
      <c r="K20" s="3">
        <f>Pounds!K18*104.6</f>
        <v>2.2881249999999995</v>
      </c>
      <c r="L20" s="3">
        <f>Pounds!L18*104.6</f>
        <v>15.689999999999998</v>
      </c>
    </row>
    <row r="21" spans="1:12" ht="13.5">
      <c r="A21" s="1">
        <v>1867</v>
      </c>
      <c r="B21" s="3">
        <f>Pounds!B19*104.6</f>
        <v>1.634375</v>
      </c>
      <c r="C21" s="3">
        <f>Pounds!C19*104.6</f>
        <v>5.012083333333333</v>
      </c>
      <c r="D21" s="3">
        <f>Pounds!D19*104.6</f>
        <v>3.7951479375134975</v>
      </c>
      <c r="E21" s="3">
        <f>Pounds!E19*104.6</f>
        <v>5.556875000000001</v>
      </c>
      <c r="F21" s="3">
        <f>Pounds!F19*104.6</f>
        <v>0.052379949414936476</v>
      </c>
      <c r="G21" s="3">
        <f>Pounds!G19*104.6</f>
        <v>2.449208541223367</v>
      </c>
      <c r="H21" s="3">
        <f>Pounds!H19*104.6</f>
        <v>2.070208333333333</v>
      </c>
      <c r="I21" s="3">
        <f>Pounds!I19*104.6</f>
        <v>0.856291477471184</v>
      </c>
      <c r="J21" s="3">
        <f>Pounds!J19*104.6</f>
        <v>34.86666666666666</v>
      </c>
      <c r="K21" s="3">
        <f>Pounds!K19*104.6</f>
        <v>1.634375</v>
      </c>
      <c r="L21" s="3">
        <f>Pounds!L19*104.6</f>
        <v>15.036249999999997</v>
      </c>
    </row>
    <row r="22" spans="1:12" ht="13.5">
      <c r="A22" s="1">
        <v>1868</v>
      </c>
      <c r="B22" s="3">
        <f>Pounds!B20*104.6</f>
        <v>1.634375</v>
      </c>
      <c r="C22" s="3">
        <f>Pounds!C20*104.6</f>
        <v>4.140416666666666</v>
      </c>
      <c r="D22" s="3">
        <f>Pounds!D20*104.6</f>
        <v>3.954844771925907</v>
      </c>
      <c r="E22" s="3">
        <f>Pounds!E20*104.6</f>
        <v>5.6658333333333335</v>
      </c>
      <c r="F22" s="3">
        <f>Pounds!F20*104.6</f>
        <v>0.05338968902166954</v>
      </c>
      <c r="G22" s="3">
        <f>Pounds!G20*104.6</f>
        <v>2.327871354369296</v>
      </c>
      <c r="H22" s="3">
        <f>Pounds!H20*104.6</f>
        <v>1.634375</v>
      </c>
      <c r="I22" s="3">
        <f>Pounds!I20*104.6</f>
        <v>0.8666228956549923</v>
      </c>
      <c r="J22" s="3">
        <f>Pounds!J20*104.6</f>
        <v>35.08458333333333</v>
      </c>
      <c r="K22" s="3">
        <f>Pounds!K20*104.6</f>
        <v>1.7433333333333332</v>
      </c>
      <c r="L22" s="3">
        <f>Pounds!L20*104.6</f>
        <v>13.292916666666665</v>
      </c>
    </row>
    <row r="23" spans="1:12" ht="13.5">
      <c r="A23" s="1">
        <v>1869</v>
      </c>
      <c r="B23" s="3">
        <f>Pounds!B21*104.6</f>
        <v>1.634375</v>
      </c>
      <c r="C23" s="3">
        <f>Pounds!C21*104.6</f>
        <v>3.9224999999999994</v>
      </c>
      <c r="D23" s="3">
        <f>Pounds!D21*104.6</f>
        <v>2.9570003335218455</v>
      </c>
      <c r="E23" s="3">
        <f>Pounds!E21*104.6</f>
        <v>4.903124999999999</v>
      </c>
      <c r="F23" s="3">
        <f>Pounds!F21*104.6</f>
        <v>0.046328411255145294</v>
      </c>
      <c r="G23" s="3">
        <f>Pounds!G21*104.6</f>
        <v>2.116449350889636</v>
      </c>
      <c r="H23" s="3">
        <f>Pounds!H21*104.6</f>
        <v>1.8522916666666664</v>
      </c>
      <c r="I23" s="3">
        <f>Pounds!I21*104.6</f>
        <v>0.9641244952044421</v>
      </c>
      <c r="J23" s="3">
        <f>Pounds!J21*104.6</f>
        <v>33.61831407955735</v>
      </c>
      <c r="K23" s="3">
        <f>Pounds!K21*104.6</f>
        <v>1.634375</v>
      </c>
      <c r="L23" s="3">
        <f>Pounds!L21*104.6</f>
        <v>15.689999999999998</v>
      </c>
    </row>
    <row r="24" spans="1:12" ht="13.5">
      <c r="A24" s="1">
        <v>1870</v>
      </c>
      <c r="B24" s="3">
        <f>Pounds!B22*104.6</f>
        <v>1.4164583333333334</v>
      </c>
      <c r="C24" s="3">
        <f>Pounds!C22*104.6</f>
        <v>3.3777083333333335</v>
      </c>
      <c r="D24" s="3">
        <f>Pounds!D22*104.6</f>
        <v>3.7150359888916173</v>
      </c>
      <c r="E24" s="3">
        <f>Pounds!E22*104.6</f>
        <v>5.121041666666667</v>
      </c>
      <c r="F24" s="3">
        <f>Pounds!F22*104.6</f>
        <v>0.049611007591442366</v>
      </c>
      <c r="G24" s="3">
        <f>Pounds!G22*104.6</f>
        <v>2.4081285432086705</v>
      </c>
      <c r="H24" s="3">
        <f>Pounds!H22*104.6</f>
        <v>1.7433333333333332</v>
      </c>
      <c r="I24" s="3">
        <f>Pounds!I22*104.6</f>
        <v>1.1155257936507936</v>
      </c>
      <c r="J24" s="3">
        <f>Pounds!J22*104.6</f>
        <v>32.15204482578137</v>
      </c>
      <c r="K24" s="3">
        <f>Pounds!K22*104.6</f>
        <v>1.3075</v>
      </c>
      <c r="L24" s="3">
        <f>Pounds!L22*104.6</f>
        <v>13.401875</v>
      </c>
    </row>
    <row r="25" spans="1:12" ht="13.5">
      <c r="A25" s="1">
        <v>1871</v>
      </c>
      <c r="B25" s="3">
        <f>Pounds!B23*104.6</f>
        <v>1.5254166666666666</v>
      </c>
      <c r="C25" s="3">
        <f>Pounds!C23*104.6</f>
        <v>3.9224999999999994</v>
      </c>
      <c r="D25" s="3">
        <f>Pounds!D23*104.6</f>
        <v>3.4678513832030764</v>
      </c>
      <c r="E25" s="3">
        <f>Pounds!E23*104.6</f>
        <v>4.576249999999999</v>
      </c>
      <c r="F25" s="3">
        <f>Pounds!F23*104.6</f>
        <v>0.04702615957777088</v>
      </c>
      <c r="G25" s="3">
        <f>Pounds!G23*104.6</f>
        <v>2.01453027773562</v>
      </c>
      <c r="H25" s="3">
        <f>Pounds!H23*104.6</f>
        <v>1.7433333333333332</v>
      </c>
      <c r="I25" s="3">
        <f>Pounds!I23*104.6</f>
        <v>1.099293422013018</v>
      </c>
      <c r="J25" s="3">
        <f>Pounds!J23*104.6</f>
        <v>30.68577557200538</v>
      </c>
      <c r="K25" s="3">
        <f>Pounds!K23*104.6</f>
        <v>1.9612499999999997</v>
      </c>
      <c r="L25" s="3">
        <f>Pounds!L23*104.6</f>
        <v>12.203333333333333</v>
      </c>
    </row>
    <row r="26" spans="1:12" ht="13.5">
      <c r="A26" s="1">
        <v>1872</v>
      </c>
      <c r="B26" s="3">
        <f>Pounds!B24*104.6</f>
        <v>1.7433333333333332</v>
      </c>
      <c r="C26" s="3">
        <f>Pounds!C24*104.6</f>
        <v>4.467291666666666</v>
      </c>
      <c r="D26" s="3">
        <f>Pounds!D24*104.6</f>
        <v>3.5669075776637955</v>
      </c>
      <c r="E26" s="3">
        <f>Pounds!E24*104.6</f>
        <v>5.992708333333334</v>
      </c>
      <c r="F26" s="3">
        <f>Pounds!F24*104.6</f>
        <v>0.05714857270693512</v>
      </c>
      <c r="G26" s="3">
        <f>Pounds!G24*104.6</f>
        <v>2.1151976410407793</v>
      </c>
      <c r="H26" s="3">
        <f>Pounds!H24*104.6</f>
        <v>1.8522916666666664</v>
      </c>
      <c r="I26" s="3">
        <f>Pounds!I24*104.6</f>
        <v>1.083061050375242</v>
      </c>
      <c r="J26" s="3">
        <f>Pounds!J24*104.6</f>
        <v>44.03060509196949</v>
      </c>
      <c r="K26" s="3">
        <f>Pounds!K24*104.6</f>
        <v>1.7433333333333332</v>
      </c>
      <c r="L26" s="3">
        <f>Pounds!L24*104.6</f>
        <v>13.292916666666665</v>
      </c>
    </row>
    <row r="27" spans="1:12" ht="13.5">
      <c r="A27" s="1">
        <v>1873</v>
      </c>
      <c r="B27" s="3">
        <f>Pounds!B25*104.6</f>
        <v>2.2881249999999995</v>
      </c>
      <c r="C27" s="3">
        <f>Pounds!C25*104.6</f>
        <v>6.5375</v>
      </c>
      <c r="D27" s="3">
        <f>Pounds!D25*104.6</f>
        <v>3.442972505189855</v>
      </c>
      <c r="E27" s="3">
        <f>Pounds!E25*104.6</f>
        <v>6.755416666666667</v>
      </c>
      <c r="F27" s="3">
        <f>Pounds!F25*104.6</f>
        <v>0.0839603663901458</v>
      </c>
      <c r="G27" s="3">
        <f>Pounds!G25*104.6</f>
        <v>2.180912661121921</v>
      </c>
      <c r="H27" s="3">
        <f>Pounds!H25*104.6</f>
        <v>1.8522916666666664</v>
      </c>
      <c r="I27" s="3">
        <f>Pounds!I25*104.6</f>
        <v>1.0668286787374663</v>
      </c>
      <c r="J27" s="3">
        <f>Pounds!J25*104.6</f>
        <v>49.63983288470166</v>
      </c>
      <c r="K27" s="3">
        <f>Pounds!K25*104.6</f>
        <v>1.5907916666666664</v>
      </c>
      <c r="L27" s="3">
        <f>Pounds!L25*104.6</f>
        <v>12.203333333333333</v>
      </c>
    </row>
    <row r="28" spans="1:12" ht="13.5">
      <c r="A28" s="1">
        <v>1874</v>
      </c>
      <c r="B28" s="3">
        <f>Pounds!B26*104.6</f>
        <v>2.615</v>
      </c>
      <c r="C28" s="3">
        <f>Pounds!C26*104.6</f>
        <v>6.973333333333333</v>
      </c>
      <c r="D28" s="3">
        <f>Pounds!D26*104.6</f>
        <v>3.5040314890716786</v>
      </c>
      <c r="E28" s="3">
        <f>Pounds!E26*104.6</f>
        <v>7.736041666666666</v>
      </c>
      <c r="F28" s="3">
        <f>Pounds!F26*104.6</f>
        <v>0.08936008085942011</v>
      </c>
      <c r="G28" s="3">
        <f>Pounds!G26*104.6</f>
        <v>2.2504433926745615</v>
      </c>
      <c r="H28" s="3">
        <f>Pounds!H26*104.6</f>
        <v>1.9612499999999997</v>
      </c>
      <c r="I28" s="3">
        <f>Pounds!I26*104.6</f>
        <v>1.0505963070996907</v>
      </c>
      <c r="J28" s="3">
        <f>Pounds!J26*104.6</f>
        <v>52.27946949304621</v>
      </c>
      <c r="K28" s="3">
        <f>Pounds!K26*104.6</f>
        <v>2.5060416666666665</v>
      </c>
      <c r="L28" s="3">
        <f>Pounds!L26*104.6</f>
        <v>12.748125</v>
      </c>
    </row>
    <row r="29" spans="1:12" ht="13.5">
      <c r="A29" s="1">
        <v>1875</v>
      </c>
      <c r="B29" s="3">
        <f>Pounds!B27*104.6</f>
        <v>2.8329166666666667</v>
      </c>
      <c r="C29" s="3">
        <f>Pounds!C27*104.6</f>
        <v>6.319583333333333</v>
      </c>
      <c r="D29" s="3">
        <f>Pounds!D27*104.6</f>
        <v>3.4483897484852104</v>
      </c>
      <c r="E29" s="3">
        <f>Pounds!E27*104.6</f>
        <v>6.864375</v>
      </c>
      <c r="F29" s="3">
        <f>Pounds!F27*104.6</f>
        <v>0.06118656867814949</v>
      </c>
      <c r="G29" s="3">
        <f>Pounds!G27*104.6</f>
        <v>2.1902865787427026</v>
      </c>
      <c r="H29" s="3">
        <f>Pounds!H27*104.6</f>
        <v>1.8522916666666664</v>
      </c>
      <c r="I29" s="3">
        <f>Pounds!I27*104.6</f>
        <v>1.034363935461915</v>
      </c>
      <c r="J29" s="3">
        <f>Pounds!J27*104.6</f>
        <v>48.6866307761328</v>
      </c>
      <c r="K29" s="3">
        <f>Pounds!K27*104.6</f>
        <v>1.8522916666666664</v>
      </c>
      <c r="L29" s="3">
        <f>Pounds!L27*104.6</f>
        <v>13.075</v>
      </c>
    </row>
    <row r="30" spans="1:12" ht="13.5">
      <c r="A30" s="1">
        <v>1876</v>
      </c>
      <c r="B30" s="3">
        <f>Pounds!B28*104.6</f>
        <v>2.8131060606060605</v>
      </c>
      <c r="C30" s="3">
        <f>Pounds!C28*104.6</f>
        <v>9.310984848484848</v>
      </c>
      <c r="D30" s="3">
        <f>Pounds!D28*104.6</f>
        <v>3.689734336812571</v>
      </c>
      <c r="E30" s="3">
        <f>Pounds!E28*104.6</f>
        <v>6.864375</v>
      </c>
      <c r="F30" s="3">
        <f>Pounds!F28*104.6</f>
        <v>0.054815268957467994</v>
      </c>
      <c r="G30" s="3">
        <f>Pounds!G28*104.6</f>
        <v>2.0480321026918724</v>
      </c>
      <c r="H30" s="3">
        <f>Pounds!H28*104.6</f>
        <v>1.8225757575757573</v>
      </c>
      <c r="I30" s="3">
        <f>Pounds!I28*104.6</f>
        <v>1.018131563824139</v>
      </c>
      <c r="J30" s="3">
        <f>Pounds!J28*104.6</f>
        <v>39.98770833333333</v>
      </c>
      <c r="K30" s="3">
        <f>Pounds!K28*104.6</f>
        <v>2.033888888888889</v>
      </c>
      <c r="L30" s="3">
        <f>Pounds!L28*104.6</f>
        <v>12.441060606060606</v>
      </c>
    </row>
    <row r="31" spans="1:12" ht="13.5">
      <c r="A31" s="1">
        <v>1877</v>
      </c>
      <c r="B31" s="3">
        <f>Pounds!B29*104.6</f>
        <v>2.3099166666666666</v>
      </c>
      <c r="C31" s="3">
        <f>Pounds!C29*104.6</f>
        <v>6.493916666666666</v>
      </c>
      <c r="D31" s="3">
        <f>Pounds!D29*104.6</f>
        <v>3.6007635921409364</v>
      </c>
      <c r="E31" s="3">
        <f>Pounds!E29*104.6</f>
        <v>6.695984848484849</v>
      </c>
      <c r="F31" s="3">
        <f>Pounds!F29*104.6</f>
        <v>0.052135472392216185</v>
      </c>
      <c r="G31" s="3">
        <f>Pounds!G29*104.6</f>
        <v>1.8970635644692204</v>
      </c>
      <c r="H31" s="3">
        <f>Pounds!H29*104.6</f>
        <v>1.9612499999999997</v>
      </c>
      <c r="I31" s="3">
        <f>Pounds!I29*104.6</f>
        <v>1.0018991921863634</v>
      </c>
      <c r="J31" s="3">
        <f>Pounds!J29*104.6</f>
        <v>44.629333333333335</v>
      </c>
      <c r="K31" s="3">
        <f>Pounds!K29*104.6</f>
        <v>1.8522916666666664</v>
      </c>
      <c r="L31" s="3">
        <f>Pounds!L29*104.6</f>
        <v>13.99025</v>
      </c>
    </row>
    <row r="32" spans="1:12" ht="13.5">
      <c r="A32" s="1">
        <v>1878</v>
      </c>
      <c r="B32" s="3">
        <f>Pounds!B30*104.6</f>
        <v>2.7021666666666664</v>
      </c>
      <c r="C32" s="3">
        <f>Pounds!C30*104.6</f>
        <v>7.6815625</v>
      </c>
      <c r="D32" s="3">
        <f>Pounds!D30*104.6</f>
        <v>3.594798123925353</v>
      </c>
      <c r="E32" s="3">
        <f>Pounds!E30*104.6</f>
        <v>7.471428571428571</v>
      </c>
      <c r="F32" s="3">
        <f>Pounds!F30*104.6</f>
        <v>0.04238741877291331</v>
      </c>
      <c r="G32" s="3">
        <f>Pounds!G30*104.6</f>
        <v>1.8558975850593251</v>
      </c>
      <c r="H32" s="3">
        <f>Pounds!H30*104.6</f>
        <v>2.2518055555555554</v>
      </c>
      <c r="I32" s="3">
        <f>Pounds!I30*104.6</f>
        <v>0.9856668205485877</v>
      </c>
      <c r="J32" s="3">
        <f>Pounds!J30*104.6</f>
        <v>54.13695244504262</v>
      </c>
      <c r="K32" s="3">
        <f>Pounds!K30*104.6</f>
        <v>2.142847222222222</v>
      </c>
      <c r="L32" s="3">
        <f>Pounds!L30*104.6</f>
        <v>14.96361111111111</v>
      </c>
    </row>
    <row r="33" spans="1:12" ht="13.5">
      <c r="A33" s="1">
        <v>1879</v>
      </c>
      <c r="B33" s="3">
        <f>Pounds!B31*104.6</f>
        <v>3.0508333333333333</v>
      </c>
      <c r="C33" s="3">
        <f>Pounds!C31*104.6</f>
        <v>8.426111111111112</v>
      </c>
      <c r="D33" s="3">
        <f>Pounds!D31*104.6</f>
        <v>3.1706816743705413</v>
      </c>
      <c r="E33" s="3">
        <f>Pounds!E31*104.6</f>
        <v>7.845000000000001</v>
      </c>
      <c r="F33" s="3">
        <f>Pounds!F31*104.6</f>
        <v>0.047177382622490854</v>
      </c>
      <c r="G33" s="3">
        <f>Pounds!G31*104.6</f>
        <v>1.7750283844904995</v>
      </c>
      <c r="H33" s="3">
        <f>Pounds!H31*104.6</f>
        <v>1.7433333333333332</v>
      </c>
      <c r="I33" s="3">
        <f>Pounds!I31*104.6</f>
        <v>0.9694344489108119</v>
      </c>
      <c r="J33" s="3">
        <f>Pounds!J31*104.6</f>
        <v>63.644571556751906</v>
      </c>
      <c r="K33" s="3">
        <f>Pounds!K31*104.6</f>
        <v>1.9612499999999997</v>
      </c>
      <c r="L33" s="3">
        <f>Pounds!L31*104.6</f>
        <v>13.946666666666665</v>
      </c>
    </row>
    <row r="34" spans="1:12" ht="13.5">
      <c r="A34" s="1">
        <v>1880</v>
      </c>
      <c r="B34" s="3">
        <f>Pounds!B32*104.6</f>
        <v>3.0508333333333333</v>
      </c>
      <c r="C34" s="3">
        <f>Pounds!C32*104.6</f>
        <v>7.845000000000001</v>
      </c>
      <c r="D34" s="3">
        <f>Pounds!D32*104.6</f>
        <v>3.2499116173501936</v>
      </c>
      <c r="E34" s="3">
        <f>Pounds!E32*104.6</f>
        <v>9.152499999999998</v>
      </c>
      <c r="F34" s="3">
        <f>Pounds!F32*104.6</f>
        <v>0.05182256138418772</v>
      </c>
      <c r="G34" s="3">
        <f>Pounds!G32*104.6</f>
        <v>1.8170922843734514</v>
      </c>
      <c r="H34" s="3">
        <f>Pounds!H32*104.6</f>
        <v>1.7433333333333332</v>
      </c>
      <c r="I34" s="3">
        <f>Pounds!I32*104.6</f>
        <v>0.9532020772730361</v>
      </c>
      <c r="J34" s="3">
        <f>Pounds!J32*104.6</f>
        <v>54.112550471063265</v>
      </c>
      <c r="K34" s="3">
        <f>Pounds!K32*104.6</f>
        <v>2.033888888888889</v>
      </c>
      <c r="L34" s="3">
        <f>Pounds!L32*104.6</f>
        <v>14.3825</v>
      </c>
    </row>
    <row r="35" spans="1:12" ht="13.5">
      <c r="A35" s="1">
        <v>1881</v>
      </c>
      <c r="B35" s="3">
        <f>Pounds!B33*104.6</f>
        <v>3.26875</v>
      </c>
      <c r="C35" s="3">
        <f>Pounds!C33*104.6</f>
        <v>8.716666666666667</v>
      </c>
      <c r="D35" s="3">
        <f>Pounds!D33*104.6</f>
        <v>2.8869982883126366</v>
      </c>
      <c r="E35" s="3">
        <f>Pounds!E33*104.6</f>
        <v>9.588333333333333</v>
      </c>
      <c r="F35" s="3">
        <f>Pounds!F33*104.6</f>
        <v>0.05016587459286724</v>
      </c>
      <c r="G35" s="3">
        <f>Pounds!G33*104.6</f>
        <v>1.7612214572727352</v>
      </c>
      <c r="H35" s="3">
        <f>Pounds!H33*104.6</f>
        <v>1.7433333333333332</v>
      </c>
      <c r="I35" s="3">
        <f>Pounds!I33*104.6</f>
        <v>0.9369697056352604</v>
      </c>
      <c r="J35" s="3">
        <f>Pounds!J33*104.6</f>
        <v>57.045480035890535</v>
      </c>
      <c r="K35" s="3">
        <f>Pounds!K33*104.6</f>
        <v>2.1791666666666663</v>
      </c>
      <c r="L35" s="3">
        <f>Pounds!L33*104.6</f>
        <v>14.3825</v>
      </c>
    </row>
    <row r="36" spans="1:12" ht="13.5">
      <c r="A36" s="1">
        <v>1882</v>
      </c>
      <c r="B36" s="3">
        <f>Pounds!B34*104.6</f>
        <v>2.941875</v>
      </c>
      <c r="C36" s="3">
        <f>Pounds!C34*104.6</f>
        <v>9.588333333333333</v>
      </c>
      <c r="D36" s="3">
        <f>Pounds!D34*104.6</f>
        <v>2.9333651709614297</v>
      </c>
      <c r="E36" s="3">
        <f>Pounds!E34*104.6</f>
        <v>7.845000000000001</v>
      </c>
      <c r="F36" s="3">
        <f>Pounds!F34*104.6</f>
        <v>0.045132033754634863</v>
      </c>
      <c r="G36" s="3">
        <f>Pounds!G34*104.6</f>
        <v>1.7344525546156624</v>
      </c>
      <c r="H36" s="3">
        <f>Pounds!H34*104.6</f>
        <v>1.7433333333333332</v>
      </c>
      <c r="I36" s="3">
        <f>Pounds!I34*104.6</f>
        <v>0.9207373339974841</v>
      </c>
      <c r="J36" s="3">
        <f>Pounds!J34*104.6</f>
        <v>53.52596455809779</v>
      </c>
      <c r="K36" s="3">
        <f>Pounds!K34*104.6</f>
        <v>1.8522916666666664</v>
      </c>
      <c r="L36" s="3">
        <f>Pounds!L34*104.6</f>
        <v>14.600416666666666</v>
      </c>
    </row>
    <row r="37" spans="1:12" ht="13.5">
      <c r="A37" s="1">
        <v>1883</v>
      </c>
      <c r="B37" s="3">
        <f>Pounds!B35*104.6</f>
        <v>2.8329166666666667</v>
      </c>
      <c r="C37" s="3">
        <f>Pounds!C35*104.6</f>
        <v>7.19125</v>
      </c>
      <c r="D37" s="3">
        <f>Pounds!D35*104.6</f>
        <v>3.0982099624742765</v>
      </c>
      <c r="E37" s="3">
        <f>Pounds!E35*104.6</f>
        <v>7.845000000000001</v>
      </c>
      <c r="F37" s="3">
        <f>Pounds!F35*104.6</f>
        <v>0.0532674455833658</v>
      </c>
      <c r="G37" s="3">
        <f>Pounds!G35*104.6</f>
        <v>1.6995647699632954</v>
      </c>
      <c r="H37" s="3">
        <f>Pounds!H35*104.6</f>
        <v>1.4164583333333334</v>
      </c>
      <c r="I37" s="3">
        <f>Pounds!I35*104.6</f>
        <v>0.8909754323681324</v>
      </c>
      <c r="J37" s="3">
        <f>Pounds!J35*104.6</f>
        <v>45.60705473306415</v>
      </c>
      <c r="K37" s="3">
        <f>Pounds!K35*104.6</f>
        <v>1.5254166666666666</v>
      </c>
      <c r="L37" s="3">
        <f>Pounds!L35*104.6</f>
        <v>14.164583333333335</v>
      </c>
    </row>
    <row r="38" spans="1:12" ht="13.5">
      <c r="A38" s="1">
        <v>1884</v>
      </c>
      <c r="B38" s="3">
        <f>Pounds!B36*104.6</f>
        <v>2.615</v>
      </c>
      <c r="C38" s="3">
        <f>Pounds!C36*104.6</f>
        <v>6.973333333333333</v>
      </c>
      <c r="D38" s="3">
        <f>Pounds!D36*104.6</f>
        <v>3.2008100845263106</v>
      </c>
      <c r="E38" s="3">
        <f>Pounds!E36*104.6</f>
        <v>7.845000000000001</v>
      </c>
      <c r="F38" s="3">
        <f>Pounds!F36*104.6</f>
        <v>0.05298713702920249</v>
      </c>
      <c r="G38" s="3">
        <f>Pounds!G36*104.6</f>
        <v>1.53259290793957</v>
      </c>
      <c r="H38" s="3">
        <f>Pounds!H36*104.6</f>
        <v>1.5254166666666666</v>
      </c>
      <c r="I38" s="3">
        <f>Pounds!I36*104.6</f>
        <v>0.8391130175585344</v>
      </c>
      <c r="J38" s="3">
        <f>Pounds!J36*104.6</f>
        <v>46.04699416778825</v>
      </c>
      <c r="K38" s="3">
        <f>Pounds!K36*104.6</f>
        <v>1.7433333333333332</v>
      </c>
      <c r="L38" s="3">
        <f>Pounds!L36*104.6</f>
        <v>14.3825</v>
      </c>
    </row>
    <row r="39" spans="1:12" ht="13.5">
      <c r="A39" s="1">
        <v>1885</v>
      </c>
      <c r="B39" s="3">
        <f>Pounds!B37*104.6</f>
        <v>2.3970833333333332</v>
      </c>
      <c r="C39" s="3">
        <f>Pounds!C37*104.6</f>
        <v>6.973333333333333</v>
      </c>
      <c r="D39" s="3">
        <f>Pounds!D37*104.6</f>
        <v>2.9826760778292867</v>
      </c>
      <c r="E39" s="3">
        <f>Pounds!E37*104.6</f>
        <v>7.845000000000001</v>
      </c>
      <c r="F39" s="3">
        <f>Pounds!F37*104.6</f>
        <v>0.05172611767278093</v>
      </c>
      <c r="G39" s="3">
        <f>Pounds!G37*104.6</f>
        <v>1.539250469103488</v>
      </c>
      <c r="H39" s="3">
        <f>Pounds!H37*104.6</f>
        <v>1.5254166666666666</v>
      </c>
      <c r="I39" s="3">
        <f>Pounds!I37*104.6</f>
        <v>0.7723155422029802</v>
      </c>
      <c r="J39" s="3">
        <f>Pounds!J37*104.6</f>
        <v>43.11406460296096</v>
      </c>
      <c r="K39" s="3">
        <f>Pounds!K37*104.6</f>
        <v>1.7433333333333332</v>
      </c>
      <c r="L39" s="3">
        <f>Pounds!L37*104.6</f>
        <v>14.3825</v>
      </c>
    </row>
    <row r="40" spans="1:12" ht="13.5">
      <c r="A40" s="1">
        <v>1886</v>
      </c>
      <c r="B40" s="3">
        <f>Pounds!B38*104.6</f>
        <v>2.1791666666666663</v>
      </c>
      <c r="C40" s="3">
        <f>Pounds!C38*104.6</f>
        <v>6.5375</v>
      </c>
      <c r="D40" s="3">
        <f>Pounds!D38*104.6</f>
        <v>2.5341909082880014</v>
      </c>
      <c r="E40" s="3">
        <f>Pounds!E38*104.6</f>
        <v>7.409166666666666</v>
      </c>
      <c r="F40" s="3">
        <f>Pounds!F38*104.6</f>
        <v>0.04806299448313961</v>
      </c>
      <c r="G40" s="3">
        <f>Pounds!G38*104.6</f>
        <v>1.498290243226952</v>
      </c>
      <c r="H40" s="3">
        <f>Pounds!H38*104.6</f>
        <v>1.3075</v>
      </c>
      <c r="I40" s="3">
        <f>Pounds!I38*104.6</f>
        <v>0.7198907129023333</v>
      </c>
      <c r="J40" s="3">
        <f>Pounds!J38*104.6</f>
        <v>40.03448855989233</v>
      </c>
      <c r="K40" s="3">
        <f>Pounds!K38*104.6</f>
        <v>1.7433333333333332</v>
      </c>
      <c r="L40" s="3">
        <f>Pounds!L38*104.6</f>
        <v>11.7675</v>
      </c>
    </row>
    <row r="41" spans="1:12" ht="13.5">
      <c r="A41" s="1">
        <v>1887</v>
      </c>
      <c r="B41" s="3">
        <f>Pounds!B39*104.6</f>
        <v>2.1791666666666663</v>
      </c>
      <c r="C41" s="3">
        <f>Pounds!C39*104.6</f>
        <v>6.101666666666667</v>
      </c>
      <c r="D41" s="3">
        <f>Pounds!D39*104.6</f>
        <v>2.1618739512459317</v>
      </c>
      <c r="E41" s="3">
        <f>Pounds!E39*104.6</f>
        <v>7.627083333333333</v>
      </c>
      <c r="F41" s="3">
        <f>Pounds!F39*104.6</f>
        <v>0.04471291200048037</v>
      </c>
      <c r="G41" s="3">
        <f>Pounds!G39*104.6</f>
        <v>1.4893595097829058</v>
      </c>
      <c r="H41" s="3">
        <f>Pounds!H39*104.6</f>
        <v>1.3075</v>
      </c>
      <c r="I41" s="3">
        <f>Pounds!I39*104.6</f>
        <v>0.6909204622012348</v>
      </c>
      <c r="J41" s="3">
        <f>Pounds!J39*104.6</f>
        <v>35.78174069089277</v>
      </c>
      <c r="K41" s="3">
        <f>Pounds!K39*104.6</f>
        <v>2.1791666666666663</v>
      </c>
      <c r="L41" s="3">
        <f>Pounds!L39*104.6</f>
        <v>14.818333333333332</v>
      </c>
    </row>
    <row r="42" spans="1:12" ht="13.5">
      <c r="A42" s="1">
        <v>1888</v>
      </c>
      <c r="B42" s="3">
        <f>Pounds!B40*104.6</f>
        <v>2.070208333333333</v>
      </c>
      <c r="C42" s="3">
        <f>Pounds!C40*104.6</f>
        <v>6.5375</v>
      </c>
      <c r="D42" s="3">
        <f>Pounds!D40*104.6</f>
        <v>2.0500878719886235</v>
      </c>
      <c r="E42" s="3">
        <f>Pounds!E40*104.6</f>
        <v>7.409166666666666</v>
      </c>
      <c r="F42" s="3">
        <f>Pounds!F40*104.6</f>
        <v>0.040425171856045286</v>
      </c>
      <c r="G42" s="3">
        <f>Pounds!G40*104.6</f>
        <v>1.4350105801325135</v>
      </c>
      <c r="H42" s="3">
        <f>Pounds!H40*104.6</f>
        <v>1.1985416666666666</v>
      </c>
      <c r="I42" s="3">
        <f>Pounds!I40*104.6</f>
        <v>0.6703657082366474</v>
      </c>
      <c r="J42" s="3">
        <f>Pounds!J40*104.6</f>
        <v>37.24820547330641</v>
      </c>
      <c r="K42" s="3">
        <f>Pounds!K40*104.6</f>
        <v>1.5254166666666666</v>
      </c>
      <c r="L42" s="3">
        <f>Pounds!L40*104.6</f>
        <v>14.3825</v>
      </c>
    </row>
    <row r="43" spans="1:12" ht="13.5">
      <c r="A43" s="1">
        <v>1889</v>
      </c>
      <c r="B43" s="3">
        <f>Pounds!B41*104.6</f>
        <v>2.615</v>
      </c>
      <c r="C43" s="3">
        <f>Pounds!C41*104.6</f>
        <v>7.19125</v>
      </c>
      <c r="D43" s="3">
        <f>Pounds!D41*104.6</f>
        <v>2.029496607354585</v>
      </c>
      <c r="E43" s="3">
        <f>Pounds!E41*104.6</f>
        <v>7.19125</v>
      </c>
      <c r="F43" s="3">
        <f>Pounds!F41*104.6</f>
        <v>0.04513996345528852</v>
      </c>
      <c r="G43" s="3">
        <f>Pounds!G41*104.6</f>
        <v>1.8007865485712409</v>
      </c>
      <c r="H43" s="3">
        <f>Pounds!H41*104.6</f>
        <v>1.3075</v>
      </c>
      <c r="I43" s="3">
        <f>Pounds!I41*104.6</f>
        <v>0.8062700574474583</v>
      </c>
      <c r="J43" s="3">
        <f>Pounds!J41*104.6</f>
        <v>42.38083221175415</v>
      </c>
      <c r="K43" s="3">
        <f>Pounds!K41*104.6</f>
        <v>1.5254166666666666</v>
      </c>
      <c r="L43" s="3">
        <f>Pounds!L41*104.6</f>
        <v>13.946666666666665</v>
      </c>
    </row>
    <row r="44" spans="1:12" ht="13.5">
      <c r="A44" s="1">
        <v>1890</v>
      </c>
      <c r="B44" s="3">
        <f>Pounds!B42*104.6</f>
        <v>2.7239583333333335</v>
      </c>
      <c r="C44" s="3">
        <f>Pounds!C42*104.6</f>
        <v>8.062916666666666</v>
      </c>
      <c r="D44" s="3">
        <f>Pounds!D42*104.6</f>
        <v>2.209945123242687</v>
      </c>
      <c r="E44" s="3">
        <f>Pounds!E42*104.6</f>
        <v>7.409166666666666</v>
      </c>
      <c r="F44" s="3">
        <f>Pounds!F42*104.6</f>
        <v>0.040572051342919156</v>
      </c>
      <c r="G44" s="3">
        <f>Pounds!G42*104.6</f>
        <v>2.042453397860745</v>
      </c>
      <c r="H44" s="3">
        <f>Pounds!H42*104.6</f>
        <v>1.3075</v>
      </c>
      <c r="I44" s="3">
        <f>Pounds!I42*104.6</f>
        <v>0.856816238947223</v>
      </c>
      <c r="J44" s="3">
        <f>Pounds!J42*104.6</f>
        <v>45.02046882009869</v>
      </c>
      <c r="K44" s="3">
        <f>Pounds!K42*104.6</f>
        <v>1.5254166666666666</v>
      </c>
      <c r="L44" s="3">
        <f>Pounds!L42*104.6</f>
        <v>13.510833333333334</v>
      </c>
    </row>
    <row r="45" spans="1:12" ht="13.5">
      <c r="A45" s="1">
        <v>1891</v>
      </c>
      <c r="B45" s="3">
        <f>Pounds!B43*104.6</f>
        <v>2.8329166666666667</v>
      </c>
      <c r="C45" s="3">
        <f>Pounds!C43*104.6</f>
        <v>8.49875</v>
      </c>
      <c r="D45" s="3">
        <f>Pounds!D43*104.6</f>
        <v>2.2401126189081704</v>
      </c>
      <c r="E45" s="3">
        <f>Pounds!E43*104.6</f>
        <v>6.973333333333333</v>
      </c>
      <c r="F45" s="3">
        <f>Pounds!F43*104.6</f>
        <v>0.04667653598379468</v>
      </c>
      <c r="G45" s="3">
        <f>Pounds!G43*104.6</f>
        <v>1.807466829085457</v>
      </c>
      <c r="H45" s="3">
        <f>Pounds!H43*104.6</f>
        <v>1.3075</v>
      </c>
      <c r="I45" s="3">
        <f>Pounds!I43*104.6</f>
        <v>0.808220746090644</v>
      </c>
      <c r="J45" s="3">
        <f>Pounds!J43*104.6</f>
        <v>42.9674181247196</v>
      </c>
      <c r="K45" s="3">
        <f>Pounds!K43*104.6</f>
        <v>1.5254166666666666</v>
      </c>
      <c r="L45" s="3">
        <f>Pounds!L43*104.6</f>
        <v>14.3825</v>
      </c>
    </row>
    <row r="46" spans="1:12" ht="13.5">
      <c r="A46" s="1">
        <v>1892</v>
      </c>
      <c r="B46" s="3">
        <f>Pounds!B44*104.6</f>
        <v>2.3970833333333332</v>
      </c>
      <c r="C46" s="3">
        <f>Pounds!C44*104.6</f>
        <v>6.973333333333333</v>
      </c>
      <c r="D46" s="3">
        <f>Pounds!D44*104.6</f>
        <v>1.984012044629474</v>
      </c>
      <c r="E46" s="3">
        <f>Pounds!E44*104.6</f>
        <v>7.19125</v>
      </c>
      <c r="F46" s="3">
        <f>Pounds!F44*104.6</f>
        <v>0.046428632873091125</v>
      </c>
      <c r="G46" s="3">
        <f>Pounds!G44*104.6</f>
        <v>1.8949204141845035</v>
      </c>
      <c r="H46" s="3">
        <f>Pounds!H44*104.6</f>
        <v>1.3075</v>
      </c>
      <c r="I46" s="3">
        <f>Pounds!I44*104.6</f>
        <v>0.8267649271460246</v>
      </c>
      <c r="J46" s="3">
        <f>Pounds!J44*104.6</f>
        <v>40.03448855989233</v>
      </c>
      <c r="K46" s="3">
        <f>Pounds!K44*104.6</f>
        <v>1.5254166666666666</v>
      </c>
      <c r="L46" s="3">
        <f>Pounds!L44*104.6</f>
        <v>14.3825</v>
      </c>
    </row>
    <row r="47" spans="1:12" ht="13.5">
      <c r="A47" s="1">
        <v>1893</v>
      </c>
      <c r="B47" s="3">
        <f>Pounds!B45*104.6</f>
        <v>2.1791666666666663</v>
      </c>
      <c r="C47" s="3">
        <f>Pounds!C45*104.6</f>
        <v>6.973333333333333</v>
      </c>
      <c r="D47" s="3">
        <f>Pounds!D45*104.6</f>
        <v>1.944375021288779</v>
      </c>
      <c r="E47" s="3">
        <f>Pounds!E45*104.6</f>
        <v>6.973333333333333</v>
      </c>
      <c r="F47" s="3">
        <f>Pounds!F45*104.6</f>
        <v>0.04638028251922212</v>
      </c>
      <c r="G47" s="3">
        <f>Pounds!G45*104.6</f>
        <v>2.050195104892205</v>
      </c>
      <c r="H47" s="3">
        <f>Pounds!H45*104.6</f>
        <v>1.3075</v>
      </c>
      <c r="I47" s="3">
        <f>Pounds!I45*104.6</f>
        <v>0.7768295516241214</v>
      </c>
      <c r="J47" s="3">
        <f>Pounds!J45*104.6</f>
        <v>35.78174069089277</v>
      </c>
      <c r="K47" s="3">
        <f>Pounds!K45*104.6</f>
        <v>1.4164583333333334</v>
      </c>
      <c r="L47" s="3">
        <f>Pounds!L45*104.6</f>
        <v>13.510833333333334</v>
      </c>
    </row>
    <row r="48" spans="1:12" ht="13.5">
      <c r="A48" s="1">
        <v>1894</v>
      </c>
      <c r="B48" s="3">
        <f>Pounds!B46*104.6</f>
        <v>2.1791666666666663</v>
      </c>
      <c r="C48" s="3">
        <f>Pounds!C46*104.6</f>
        <v>6.5375</v>
      </c>
      <c r="D48" s="3">
        <f>Pounds!D46*104.6</f>
        <v>1.8397179552283016</v>
      </c>
      <c r="E48" s="3">
        <f>Pounds!E46*104.6</f>
        <v>7.19125</v>
      </c>
      <c r="F48" s="3">
        <f>Pounds!F46*104.6</f>
        <v>0.04625188262745107</v>
      </c>
      <c r="G48" s="3">
        <f>Pounds!G46*104.6</f>
        <v>1.550746896079773</v>
      </c>
      <c r="H48" s="3">
        <f>Pounds!H46*104.6</f>
        <v>1.3075</v>
      </c>
      <c r="I48" s="3">
        <f>Pounds!I46*104.6</f>
        <v>0.7974392876951113</v>
      </c>
      <c r="J48" s="3">
        <f>Pounds!J46*104.6</f>
        <v>35.78174069089277</v>
      </c>
      <c r="K48" s="3">
        <f>Pounds!K46*104.6</f>
        <v>1.4164583333333334</v>
      </c>
      <c r="L48" s="3">
        <f>Pounds!L46*104.6</f>
        <v>13.510833333333334</v>
      </c>
    </row>
    <row r="49" spans="1:12" ht="13.5">
      <c r="A49" s="1">
        <v>1895</v>
      </c>
      <c r="B49" s="3">
        <f>Pounds!B47*104.6</f>
        <v>2.1791666666666663</v>
      </c>
      <c r="C49" s="3">
        <f>Pounds!C47*104.6</f>
        <v>6.5375</v>
      </c>
      <c r="D49" s="3">
        <f>Pounds!D47*104.6</f>
        <v>1.7990362142837393</v>
      </c>
      <c r="E49" s="3">
        <f>Pounds!E47*104.6</f>
        <v>7.19125</v>
      </c>
      <c r="F49" s="3">
        <f>Pounds!F47*104.6</f>
        <v>0.046084044065596026</v>
      </c>
      <c r="G49" s="3">
        <f>Pounds!G47*104.6</f>
        <v>1.6857747282924103</v>
      </c>
      <c r="H49" s="3">
        <f>Pounds!H47*104.6</f>
        <v>1.3075</v>
      </c>
      <c r="I49" s="3">
        <f>Pounds!I47*104.6</f>
        <v>0.7648825205266659</v>
      </c>
      <c r="J49" s="3">
        <f>Pounds!J47*104.6</f>
        <v>35.78174069089277</v>
      </c>
      <c r="K49" s="3">
        <f>Pounds!K47*104.6</f>
        <v>1.4164583333333334</v>
      </c>
      <c r="L49" s="3">
        <f>Pounds!L47*104.6</f>
        <v>13.510833333333334</v>
      </c>
    </row>
    <row r="50" spans="1:12" ht="13.5">
      <c r="A50" s="1">
        <v>1896</v>
      </c>
      <c r="B50" s="3">
        <f>Pounds!B48*104.6</f>
        <v>2.3970833333333332</v>
      </c>
      <c r="C50" s="3">
        <f>Pounds!C48*104.6</f>
        <v>5.992708333333334</v>
      </c>
      <c r="D50" s="3">
        <f>Pounds!D48*104.6</f>
        <v>1.7583544733391767</v>
      </c>
      <c r="E50" s="3">
        <f>Pounds!E48*104.6</f>
        <v>7.845000000000001</v>
      </c>
      <c r="F50" s="3">
        <f>Pounds!F48*104.6</f>
        <v>0.04591620550374098</v>
      </c>
      <c r="G50" s="3">
        <f>Pounds!G48*104.6</f>
        <v>1.820802560505047</v>
      </c>
      <c r="H50" s="3">
        <f>Pounds!H48*104.6</f>
        <v>1.3075</v>
      </c>
      <c r="I50" s="3">
        <f>Pounds!I48*104.6</f>
        <v>0.7323257533582205</v>
      </c>
      <c r="J50" s="3">
        <f>Pounds!J48*104.6</f>
        <v>36.73494279946164</v>
      </c>
      <c r="K50" s="3">
        <f>Pounds!K48*104.6</f>
        <v>1.3075</v>
      </c>
      <c r="L50" s="3">
        <f>Pounds!L48*104.6</f>
        <v>13.946666666666665</v>
      </c>
    </row>
    <row r="51" spans="1:12" ht="13.5">
      <c r="A51" s="1">
        <v>1897</v>
      </c>
      <c r="B51" s="3">
        <f>Pounds!B49*104.6</f>
        <v>2.7239583333333335</v>
      </c>
      <c r="C51" s="3">
        <f>Pounds!C49*104.6</f>
        <v>6.6464583333333325</v>
      </c>
      <c r="D51" s="3">
        <f>Pounds!D49*104.6</f>
        <v>1.4198107519741632</v>
      </c>
      <c r="E51" s="3">
        <f>Pounds!E49*104.6</f>
        <v>7.409166666666666</v>
      </c>
      <c r="F51" s="3">
        <f>Pounds!F49*104.6</f>
        <v>0.0466180945265657</v>
      </c>
      <c r="G51" s="3">
        <f>Pounds!G49*104.6</f>
        <v>2.1867067536985427</v>
      </c>
      <c r="H51" s="3">
        <f>Pounds!H49*104.6</f>
        <v>1.1985416666666666</v>
      </c>
      <c r="I51" s="3">
        <f>Pounds!I49*104.6</f>
        <v>0.7284421109163887</v>
      </c>
      <c r="J51" s="3">
        <f>Pounds!J49*104.6</f>
        <v>38.89797835352176</v>
      </c>
      <c r="K51" s="3">
        <f>Pounds!K49*104.6</f>
        <v>1.3075</v>
      </c>
      <c r="L51" s="3">
        <f>Pounds!L49*104.6</f>
        <v>15.036249999999997</v>
      </c>
    </row>
    <row r="52" spans="1:12" ht="13.5">
      <c r="A52" s="1">
        <v>1898</v>
      </c>
      <c r="B52" s="3">
        <f>Pounds!B50*104.6</f>
        <v>3.9224999999999994</v>
      </c>
      <c r="C52" s="3">
        <f>Pounds!C50*104.6</f>
        <v>6.755416666666667</v>
      </c>
      <c r="D52" s="3">
        <f>Pounds!D50*104.6</f>
        <v>1.334442543430849</v>
      </c>
      <c r="E52" s="3">
        <f>Pounds!E50*104.6</f>
        <v>1.8522916666666664</v>
      </c>
      <c r="F52" s="3">
        <f>Pounds!F50*104.6</f>
        <v>0.046271692625914</v>
      </c>
      <c r="G52" s="3">
        <f>Pounds!G50*104.6</f>
        <v>1.5278761147633348</v>
      </c>
      <c r="H52" s="3">
        <f>Pounds!H50*104.6</f>
        <v>1.0895833333333331</v>
      </c>
      <c r="I52" s="3">
        <f>Pounds!I50*104.6</f>
        <v>0.7263270371385464</v>
      </c>
      <c r="J52" s="3">
        <f>Pounds!J50*104.6</f>
        <v>38.39619756345833</v>
      </c>
      <c r="K52" s="3">
        <f>Pounds!K50*104.6</f>
        <v>1.3075</v>
      </c>
      <c r="L52" s="3">
        <f>Pounds!L50*104.6</f>
        <v>14.818333333333332</v>
      </c>
    </row>
    <row r="53" spans="1:12" ht="13.5">
      <c r="A53" s="1">
        <v>1899</v>
      </c>
      <c r="B53" s="3">
        <f>Pounds!B51*104.6</f>
        <v>4.140416666666666</v>
      </c>
      <c r="C53" s="3">
        <f>Pounds!C51*104.6</f>
        <v>7.300208333333333</v>
      </c>
      <c r="D53" s="3">
        <f>Pounds!D51*104.6</f>
        <v>1.3444707559009499</v>
      </c>
      <c r="E53" s="3">
        <f>Pounds!E51*104.6</f>
        <v>4.4128125</v>
      </c>
      <c r="F53" s="3">
        <f>Pounds!F51*104.6</f>
        <v>0.044251295000305606</v>
      </c>
      <c r="G53" s="3">
        <f>Pounds!G51*104.6</f>
        <v>1.7963092858826006</v>
      </c>
      <c r="H53" s="3">
        <f>Pounds!H51*104.6</f>
        <v>1.1985416666666666</v>
      </c>
      <c r="I53" s="3">
        <f>Pounds!I51*104.6</f>
        <v>0.6530717700933942</v>
      </c>
      <c r="J53" s="3">
        <f>Pounds!J51*104.6</f>
        <v>38.39619756345833</v>
      </c>
      <c r="K53" s="3">
        <f>Pounds!K51*104.6</f>
        <v>1.3075</v>
      </c>
      <c r="L53" s="3">
        <f>Pounds!L51*104.6</f>
        <v>14.600416666666666</v>
      </c>
    </row>
    <row r="54" spans="1:12" ht="13.5">
      <c r="A54" s="1">
        <v>1900</v>
      </c>
      <c r="B54" s="3">
        <f>Pounds!B52*104.6</f>
        <v>4.3583333333333325</v>
      </c>
      <c r="C54" s="3">
        <f>Pounds!C52*104.6</f>
        <v>7.845000000000001</v>
      </c>
      <c r="D54" s="3">
        <f>Pounds!D52*104.6</f>
        <v>3.9224999999999994</v>
      </c>
      <c r="E54" s="3">
        <f>Pounds!E52*104.6</f>
        <v>6.973333333333333</v>
      </c>
      <c r="F54" s="3">
        <f>Pounds!F52*104.6</f>
        <v>0.03866767201977226</v>
      </c>
      <c r="G54" s="3">
        <f>Pounds!G52*104.6</f>
        <v>1.1990792655576574</v>
      </c>
      <c r="H54" s="3">
        <f>Pounds!H52*104.6</f>
        <v>1.3075</v>
      </c>
      <c r="I54" s="3">
        <f>Pounds!I52*104.6</f>
        <v>0.7749711917889899</v>
      </c>
      <c r="J54" s="3">
        <f>Pounds!J52*104.6</f>
        <v>38.39619756345833</v>
      </c>
      <c r="K54" s="3">
        <f>Pounds!K52*104.6</f>
        <v>1.3075</v>
      </c>
      <c r="L54" s="3">
        <f>Pounds!L52*104.6</f>
        <v>14.3825</v>
      </c>
    </row>
    <row r="55" spans="1:12" ht="13.5">
      <c r="A55" s="1">
        <v>1901</v>
      </c>
      <c r="B55" s="3">
        <f>Pounds!B53*104.6</f>
        <v>3.9224999999999994</v>
      </c>
      <c r="C55" s="3">
        <f>Pounds!C53*104.6</f>
        <v>6.5375</v>
      </c>
      <c r="D55" s="3">
        <f>Pounds!D53*104.6</f>
        <v>3.9224999999999994</v>
      </c>
      <c r="E55" s="3">
        <f>Pounds!E53*104.6</f>
        <v>6.5375</v>
      </c>
      <c r="F55" s="3">
        <f>Pounds!F53*104.6</f>
        <v>0.05086732291786771</v>
      </c>
      <c r="G55" s="3">
        <f>Pounds!G53*104.6</f>
        <v>1.5299525729037935</v>
      </c>
      <c r="H55" s="3">
        <f>Pounds!H53*104.6</f>
        <v>1.3075</v>
      </c>
      <c r="I55" s="3">
        <f>Pounds!I53*104.6</f>
        <v>0.833412118943882</v>
      </c>
      <c r="J55" s="3">
        <f>Pounds!J53*104.6</f>
        <v>41.85308402174999</v>
      </c>
      <c r="K55" s="3">
        <f>Pounds!K53*104.6</f>
        <v>1.0895833333333331</v>
      </c>
      <c r="L55" s="3">
        <f>Pounds!L53*104.6</f>
        <v>13.075</v>
      </c>
    </row>
    <row r="56" spans="1:12" ht="13.5">
      <c r="A56" s="1">
        <v>1902</v>
      </c>
      <c r="B56" s="3">
        <f>Pounds!B54*104.6</f>
        <v>4.7941666666666665</v>
      </c>
      <c r="C56" s="3">
        <f>Pounds!C54*104.6</f>
        <v>7.845000000000001</v>
      </c>
      <c r="D56" s="3">
        <f>Pounds!D54*104.6</f>
        <v>3.9224999999999994</v>
      </c>
      <c r="E56" s="3">
        <f>Pounds!E54*104.6</f>
        <v>6.973333333333333</v>
      </c>
      <c r="F56" s="3">
        <f>Pounds!F54*104.6</f>
        <v>0.05370365782922879</v>
      </c>
      <c r="G56" s="3">
        <f>Pounds!G54*104.6</f>
        <v>1.3928429295543294</v>
      </c>
      <c r="H56" s="3">
        <f>Pounds!H54*104.6</f>
        <v>1.3075</v>
      </c>
      <c r="I56" s="3">
        <f>Pounds!I54*104.6</f>
        <v>0.891853046098774</v>
      </c>
      <c r="J56" s="3">
        <f>Pounds!J54*104.6</f>
        <v>41.85308402174999</v>
      </c>
      <c r="K56" s="3">
        <f>Pounds!K54*104.6</f>
        <v>1.0895833333333331</v>
      </c>
      <c r="L56" s="3">
        <f>Pounds!L54*104.6</f>
        <v>13.075</v>
      </c>
    </row>
    <row r="57" spans="1:12" ht="13.5">
      <c r="A57" s="1">
        <v>1903</v>
      </c>
      <c r="B57" s="3">
        <f>Pounds!B55*104.6</f>
        <v>4.7941666666666665</v>
      </c>
      <c r="C57" s="3">
        <f>Pounds!C55*104.6</f>
        <v>7.845000000000001</v>
      </c>
      <c r="D57" s="3">
        <f>Pounds!D55*104.6</f>
        <v>3.9224999999999994</v>
      </c>
      <c r="E57" s="3">
        <f>Pounds!E55*104.6</f>
        <v>6.973333333333333</v>
      </c>
      <c r="F57" s="3">
        <f>Pounds!F55*104.6</f>
        <v>0.05165340493486715</v>
      </c>
      <c r="G57" s="3">
        <f>Pounds!G55*104.6</f>
        <v>1.3242881078795974</v>
      </c>
      <c r="H57" s="3">
        <f>Pounds!H55*104.6</f>
        <v>1.3075</v>
      </c>
      <c r="I57" s="3">
        <f>Pounds!I55*104.6</f>
        <v>0.9502939732536662</v>
      </c>
      <c r="J57" s="3">
        <f>Pounds!J55*104.6</f>
        <v>34.93931110516667</v>
      </c>
      <c r="K57" s="3">
        <f>Pounds!K55*104.6</f>
        <v>1.0895833333333331</v>
      </c>
      <c r="L57" s="3">
        <f>Pounds!L55*104.6</f>
        <v>13.075</v>
      </c>
    </row>
    <row r="58" spans="1:12" ht="13.5">
      <c r="A58" s="1">
        <v>1904</v>
      </c>
      <c r="B58" s="3">
        <f>Pounds!B56*104.6</f>
        <v>4.7941666666666665</v>
      </c>
      <c r="C58" s="3">
        <f>Pounds!C56*104.6</f>
        <v>7.845000000000001</v>
      </c>
      <c r="D58" s="3">
        <f>Pounds!D56*104.6</f>
        <v>3.4866666666666664</v>
      </c>
      <c r="E58" s="3">
        <f>Pounds!E56*104.6</f>
        <v>6.973333333333333</v>
      </c>
      <c r="F58" s="3">
        <f>Pounds!F56*104.6</f>
        <v>0.0496031520405055</v>
      </c>
      <c r="G58" s="3">
        <f>Pounds!G56*104.6</f>
        <v>1.2900106970422316</v>
      </c>
      <c r="H58" s="3">
        <f>Pounds!H56*104.6</f>
        <v>1.3075</v>
      </c>
      <c r="I58" s="3">
        <f>Pounds!I56*104.6</f>
        <v>1.0087349004085582</v>
      </c>
      <c r="J58" s="3">
        <f>Pounds!J56*104.6</f>
        <v>34.93931110516667</v>
      </c>
      <c r="K58" s="3">
        <f>Pounds!K56*104.6</f>
        <v>1.0895833333333331</v>
      </c>
      <c r="L58" s="3">
        <f>Pounds!L56*104.6</f>
        <v>13.075</v>
      </c>
    </row>
    <row r="59" spans="1:12" ht="13.5">
      <c r="A59" s="1">
        <v>1905</v>
      </c>
      <c r="B59" s="3">
        <f>Pounds!B57*104.6</f>
        <v>4.7941666666666665</v>
      </c>
      <c r="C59" s="3">
        <f>Pounds!C57*104.6</f>
        <v>7.845000000000001</v>
      </c>
      <c r="D59" s="3">
        <f>Pounds!D57*104.6</f>
        <v>3.4866666666666664</v>
      </c>
      <c r="E59" s="3">
        <f>Pounds!E57*104.6</f>
        <v>6.5375</v>
      </c>
      <c r="F59" s="3">
        <f>Pounds!F57*104.6</f>
        <v>0.04755289914614386</v>
      </c>
      <c r="G59" s="3">
        <f>Pounds!G57*104.6</f>
        <v>1.2728719916235487</v>
      </c>
      <c r="H59" s="3">
        <f>Pounds!H57*104.6</f>
        <v>1.0895833333333331</v>
      </c>
      <c r="I59" s="3">
        <f>Pounds!I57*104.6</f>
        <v>1.0188099813193394</v>
      </c>
      <c r="J59" s="3">
        <f>Pounds!J57*104.6</f>
        <v>34.93931110516667</v>
      </c>
      <c r="K59" s="3">
        <f>Pounds!K57*104.6</f>
        <v>1.1985416666666666</v>
      </c>
      <c r="L59" s="3">
        <f>Pounds!L57*104.6</f>
        <v>10.46</v>
      </c>
    </row>
    <row r="60" spans="1:12" ht="13.5">
      <c r="A60" s="1">
        <v>1906</v>
      </c>
      <c r="B60" s="3">
        <f>Pounds!B58*104.6</f>
        <v>3.9224999999999994</v>
      </c>
      <c r="C60" s="3">
        <f>Pounds!C58*104.6</f>
        <v>7.845000000000001</v>
      </c>
      <c r="D60" s="3">
        <f>Pounds!D58*104.6</f>
        <v>3.4866666666666664</v>
      </c>
      <c r="E60" s="3">
        <f>Pounds!E58*104.6</f>
        <v>6.5375</v>
      </c>
      <c r="F60" s="3">
        <f>Pounds!F58*104.6</f>
        <v>0.035172709415089216</v>
      </c>
      <c r="G60" s="3">
        <f>Pounds!G58*104.6</f>
        <v>1.2643026389142071</v>
      </c>
      <c r="H60" s="3">
        <f>Pounds!H58*104.6</f>
        <v>1.0895833333333331</v>
      </c>
      <c r="I60" s="3">
        <f>Pounds!I58*104.6</f>
        <v>1.0397913241133017</v>
      </c>
      <c r="J60" s="3">
        <f>Pounds!J58*104.6</f>
        <v>34.93931110516667</v>
      </c>
      <c r="K60" s="3">
        <f>Pounds!K58*104.6</f>
        <v>1.1985416666666666</v>
      </c>
      <c r="L60" s="3">
        <f>Pounds!L58*104.6</f>
        <v>10.46</v>
      </c>
    </row>
    <row r="61" spans="1:12" ht="13.5">
      <c r="A61" s="1">
        <v>1907</v>
      </c>
      <c r="B61" s="3">
        <f>Pounds!B59*104.6</f>
        <v>3.9224999999999994</v>
      </c>
      <c r="C61" s="3">
        <f>Pounds!C59*104.6</f>
        <v>7.845000000000001</v>
      </c>
      <c r="D61" s="3">
        <f>Pounds!D59*104.6</f>
        <v>3.4866666666666664</v>
      </c>
      <c r="E61" s="3">
        <f>Pounds!E59*104.6</f>
        <v>6.5375</v>
      </c>
      <c r="F61" s="3">
        <f>Pounds!F59*104.6</f>
        <v>0.03512258008624995</v>
      </c>
      <c r="G61" s="3">
        <f>Pounds!G59*104.6</f>
        <v>1.2600179625595362</v>
      </c>
      <c r="H61" s="3">
        <f>Pounds!H59*104.6</f>
        <v>1.0895833333333331</v>
      </c>
      <c r="I61" s="3">
        <f>Pounds!I59*104.6</f>
        <v>1.0607726669072641</v>
      </c>
      <c r="J61" s="3">
        <f>Pounds!J59*104.6</f>
        <v>34.93931110516667</v>
      </c>
      <c r="K61" s="3">
        <f>Pounds!K59*104.6</f>
        <v>1.1985416666666666</v>
      </c>
      <c r="L61" s="3">
        <f>Pounds!L59*104.6</f>
        <v>10.46</v>
      </c>
    </row>
    <row r="62" spans="1:12" ht="13.5">
      <c r="A62" s="1">
        <v>1908</v>
      </c>
      <c r="B62" s="3">
        <f>Pounds!B60*104.6</f>
        <v>3.4866666666666664</v>
      </c>
      <c r="C62" s="3">
        <f>Pounds!C60*104.6</f>
        <v>7.845000000000001</v>
      </c>
      <c r="D62" s="3">
        <f>Pounds!D60*104.6</f>
        <v>3.4866666666666664</v>
      </c>
      <c r="E62" s="3">
        <f>Pounds!E60*104.6</f>
        <v>6.5375</v>
      </c>
      <c r="F62" s="3">
        <f>Pounds!F60*104.6</f>
        <v>0.03507245075741069</v>
      </c>
      <c r="G62" s="3">
        <f>Pounds!G60*104.6</f>
        <v>1.257875624382201</v>
      </c>
      <c r="H62" s="3">
        <f>Pounds!H60*104.6</f>
        <v>1.0895833333333331</v>
      </c>
      <c r="I62" s="3">
        <f>Pounds!I60*104.6</f>
        <v>1.0817540097012268</v>
      </c>
      <c r="J62" s="3">
        <f>Pounds!J60*104.6</f>
        <v>40.12464079260417</v>
      </c>
      <c r="K62" s="3">
        <f>Pounds!K60*104.6</f>
        <v>1.4709374999999998</v>
      </c>
      <c r="L62" s="3">
        <f>Pounds!L60*104.6</f>
        <v>10.46</v>
      </c>
    </row>
    <row r="63" spans="1:12" ht="13.5">
      <c r="A63" s="1">
        <v>1909</v>
      </c>
      <c r="B63" s="3">
        <f>Pounds!B61*104.6</f>
        <v>3.0508333333333333</v>
      </c>
      <c r="C63" s="3">
        <f>Pounds!C61*104.6</f>
        <v>7.845000000000001</v>
      </c>
      <c r="D63" s="3">
        <f>Pounds!D61*104.6</f>
        <v>3.4866666666666664</v>
      </c>
      <c r="E63" s="3">
        <f>Pounds!E61*104.6</f>
        <v>6.5375</v>
      </c>
      <c r="F63" s="3">
        <f>Pounds!F61*104.6</f>
        <v>0.03502232142857143</v>
      </c>
      <c r="G63" s="3">
        <f>Pounds!G61*104.6</f>
        <v>1.2568044552935334</v>
      </c>
      <c r="H63" s="3">
        <f>Pounds!H61*104.6</f>
        <v>1.0895833333333331</v>
      </c>
      <c r="I63" s="3">
        <f>Pounds!I61*104.6</f>
        <v>1.083199759787151</v>
      </c>
      <c r="J63" s="3">
        <f>Pounds!J61*104.6</f>
        <v>40.12464079260417</v>
      </c>
      <c r="K63" s="3">
        <f>Pounds!K61*104.6</f>
        <v>1.7433333333333332</v>
      </c>
      <c r="L63" s="3">
        <f>Pounds!L61*104.6</f>
        <v>10.46</v>
      </c>
    </row>
    <row r="64" spans="1:12" ht="13.5">
      <c r="A64" s="1">
        <v>1910</v>
      </c>
      <c r="B64" s="3">
        <f>Pounds!B62*104.6</f>
        <v>3.9224999999999994</v>
      </c>
      <c r="C64" s="3">
        <f>Pounds!C62*104.6</f>
        <v>7.845000000000001</v>
      </c>
      <c r="D64" s="3">
        <f>Pounds!D62*104.6</f>
        <v>3.4866666666666664</v>
      </c>
      <c r="E64" s="3">
        <f>Pounds!E62*104.6</f>
        <v>6.5375</v>
      </c>
      <c r="F64" s="3">
        <f>Pounds!F62*104.6</f>
        <v>0.07845</v>
      </c>
      <c r="G64" s="3">
        <f>Pounds!G62*104.6</f>
        <v>1.2562688707491996</v>
      </c>
      <c r="H64" s="3">
        <f>Pounds!H62*104.6</f>
        <v>1.0895833333333331</v>
      </c>
      <c r="I64" s="3">
        <f>Pounds!I62*104.6</f>
        <v>1.1330212137350557</v>
      </c>
      <c r="J64" s="3">
        <f>Pounds!J62*104.6</f>
        <v>40.12464079260417</v>
      </c>
      <c r="K64" s="3">
        <f>Pounds!K62*104.6</f>
        <v>1.7433333333333332</v>
      </c>
      <c r="L64" s="3">
        <f>Pounds!L62*104.6</f>
        <v>10.46</v>
      </c>
    </row>
    <row r="65" spans="1:12" ht="13.5">
      <c r="A65" s="1">
        <v>1911</v>
      </c>
      <c r="B65" s="3">
        <f>Pounds!B63*104.6</f>
        <v>3.9224999999999994</v>
      </c>
      <c r="C65" s="3">
        <f>Pounds!C63*104.6</f>
        <v>7.845000000000001</v>
      </c>
      <c r="D65" s="3">
        <f>Pounds!D63*104.6</f>
        <v>3.4866666666666664</v>
      </c>
      <c r="E65" s="3">
        <f>Pounds!E63*104.6</f>
        <v>6.5375</v>
      </c>
      <c r="F65" s="3">
        <f>Pounds!F63*104.6</f>
        <v>0.07845</v>
      </c>
      <c r="G65" s="3">
        <f>Pounds!G63*104.6</f>
        <v>1.2560010784770326</v>
      </c>
      <c r="H65" s="3">
        <f>Pounds!H63*104.6</f>
        <v>1.0895833333333331</v>
      </c>
      <c r="I65" s="3">
        <f>Pounds!I63*104.6</f>
        <v>1.1149711324189462</v>
      </c>
      <c r="J65" s="3">
        <f>Pounds!J63*104.6</f>
        <v>40.12464079260417</v>
      </c>
      <c r="K65" s="3">
        <f>Pounds!K63*104.6</f>
        <v>1.7433333333333332</v>
      </c>
      <c r="L65" s="3">
        <f>Pounds!L63*104.6</f>
        <v>10.46</v>
      </c>
    </row>
    <row r="66" spans="1:12" ht="13.5">
      <c r="A66" s="1">
        <v>1912</v>
      </c>
      <c r="B66" s="3">
        <f>Pounds!B64*104.6</f>
        <v>3.9224999999999994</v>
      </c>
      <c r="C66" s="3">
        <f>Pounds!C64*104.6</f>
        <v>7.845000000000001</v>
      </c>
      <c r="D66" s="3">
        <f>Pounds!D64*104.6</f>
        <v>3.4866666666666664</v>
      </c>
      <c r="E66" s="3">
        <f>Pounds!E64*104.6</f>
        <v>6.5375</v>
      </c>
      <c r="F66" s="3">
        <f>Pounds!F64*104.6</f>
        <v>0.07845</v>
      </c>
      <c r="G66" s="3">
        <f>Pounds!G64*104.6</f>
        <v>1.255867182340949</v>
      </c>
      <c r="H66" s="3">
        <f>Pounds!H64*104.6</f>
        <v>1.0895833333333331</v>
      </c>
      <c r="I66" s="3">
        <f>Pounds!I64*104.6</f>
        <v>0.9080674935116521</v>
      </c>
      <c r="J66" s="3">
        <f>Pounds!J64*104.6</f>
        <v>40.12464079260417</v>
      </c>
      <c r="K66" s="3">
        <f>Pounds!K64*104.6</f>
        <v>1.7433333333333332</v>
      </c>
      <c r="L66" s="3">
        <f>Pounds!L64*104.6</f>
        <v>10.46</v>
      </c>
    </row>
    <row r="67" spans="1:12" ht="13.5">
      <c r="A67" s="1">
        <v>1913</v>
      </c>
      <c r="B67" s="3">
        <f>Pounds!B65*104.6</f>
        <v>3.9224999999999994</v>
      </c>
      <c r="C67" s="3">
        <f>Pounds!C65*104.6</f>
        <v>7.845000000000001</v>
      </c>
      <c r="D67" s="3">
        <f>Pounds!D65*104.6</f>
        <v>3.4866666666666664</v>
      </c>
      <c r="E67" s="3">
        <f>Pounds!E65*104.6</f>
        <v>6.5375</v>
      </c>
      <c r="F67" s="3">
        <f>Pounds!F65*104.6</f>
        <v>0.07845</v>
      </c>
      <c r="G67" s="3">
        <f>Pounds!G65*104.6</f>
        <v>1.2558002342729073</v>
      </c>
      <c r="H67" s="3">
        <f>Pounds!H65*104.6</f>
        <v>1.0895833333333331</v>
      </c>
      <c r="I67" s="3">
        <f>Pounds!I65*104.6</f>
        <v>0.9080674935116521</v>
      </c>
      <c r="J67" s="3">
        <f>Pounds!J65*104.6</f>
        <v>40.12464079260417</v>
      </c>
      <c r="K67" s="3">
        <f>Pounds!K65*104.6</f>
        <v>1.7433333333333332</v>
      </c>
      <c r="L67" s="3">
        <f>Pounds!L65*104.6</f>
        <v>10.46</v>
      </c>
    </row>
  </sheetData>
  <sheetProtection/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3.8515625" style="4" customWidth="1"/>
    <col min="2" max="2" width="10.7109375" style="26" customWidth="1"/>
    <col min="3" max="12" width="12.8515625" style="26" customWidth="1"/>
    <col min="13" max="16384" width="9.140625" style="11" customWidth="1"/>
  </cols>
  <sheetData>
    <row r="1" ht="15">
      <c r="B1" s="25"/>
    </row>
    <row r="2" ht="16.5">
      <c r="B2" s="28" t="s">
        <v>15</v>
      </c>
    </row>
    <row r="3" ht="15">
      <c r="A3" s="12" t="s">
        <v>16</v>
      </c>
    </row>
    <row r="4" spans="1:12" ht="15">
      <c r="A4" s="12" t="s">
        <v>17</v>
      </c>
      <c r="B4" s="29" t="s">
        <v>18</v>
      </c>
      <c r="C4" s="29" t="s">
        <v>19</v>
      </c>
      <c r="D4" s="29" t="s">
        <v>20</v>
      </c>
      <c r="E4" s="29" t="s">
        <v>21</v>
      </c>
      <c r="F4" s="29" t="s">
        <v>22</v>
      </c>
      <c r="G4" s="29" t="s">
        <v>28</v>
      </c>
      <c r="H4" s="29" t="s">
        <v>23</v>
      </c>
      <c r="I4" s="29" t="s">
        <v>24</v>
      </c>
      <c r="J4" s="29" t="s">
        <v>25</v>
      </c>
      <c r="K4" s="29" t="s">
        <v>26</v>
      </c>
      <c r="L4" s="29" t="s">
        <v>27</v>
      </c>
    </row>
    <row r="5" spans="1:12" ht="15">
      <c r="A5" s="27">
        <v>1852</v>
      </c>
      <c r="B5" s="26">
        <f>Silver!B6*2.2046</f>
        <v>2.402095416666666</v>
      </c>
      <c r="C5" s="26">
        <f>Silver!C6*2.2046</f>
        <v>11.530058000000002</v>
      </c>
      <c r="D5" s="26">
        <f>Silver!D6*2.2046</f>
        <v>7.766271206037646</v>
      </c>
      <c r="E5" s="26">
        <f>Silver!E6*2.2046</f>
        <v>14.4125725</v>
      </c>
      <c r="F5" s="26">
        <f>Silver!F6/0.0125</f>
        <v>3.521564732621467</v>
      </c>
      <c r="G5" s="26">
        <f>Silver!G6*0.9144</f>
        <v>2.551414238106973</v>
      </c>
      <c r="H5" s="26">
        <f>Silver!H6*2.2046</f>
        <v>1.9216763333333333</v>
      </c>
      <c r="I5" s="26">
        <f>Silver!I6*2.2046</f>
        <v>1.8650042417929755</v>
      </c>
      <c r="J5" s="26">
        <f>Silver!J6/27.2154</f>
        <v>1.9217060928738876</v>
      </c>
      <c r="K5" s="26">
        <f>Silver!K6*2.2046</f>
        <v>3.8433526666666666</v>
      </c>
      <c r="L5" s="26">
        <f>Silver!L6*0.94635</f>
        <v>4.949410500000001</v>
      </c>
    </row>
    <row r="6" spans="1:12" ht="15">
      <c r="A6" s="27">
        <v>1853</v>
      </c>
      <c r="B6" s="26">
        <f>Silver!B7*2.2046</f>
        <v>1.9216763333333333</v>
      </c>
      <c r="C6" s="26">
        <f>Silver!C7*2.2046</f>
        <v>9.608381666666665</v>
      </c>
      <c r="D6" s="26">
        <f>Silver!D7*2.2046</f>
        <v>9.168638798627002</v>
      </c>
      <c r="E6" s="26">
        <f>Silver!E7*2.2046</f>
        <v>8.6475435</v>
      </c>
      <c r="F6" s="26">
        <f>Silver!F7/0.0125</f>
        <v>3.521564732621467</v>
      </c>
      <c r="G6" s="26">
        <f>Silver!G7*0.9144</f>
        <v>2.4707032402177416</v>
      </c>
      <c r="H6" s="26">
        <f>Silver!H7*2.2046</f>
        <v>2.8825145000000005</v>
      </c>
      <c r="I6" s="26">
        <f>Silver!I7*2.2046</f>
        <v>1.8650049368810044</v>
      </c>
      <c r="J6" s="26">
        <f>Silver!J7/27.2154</f>
        <v>1.9217060928738876</v>
      </c>
      <c r="K6" s="26">
        <f>Silver!K7*2.2046</f>
        <v>3.8433526666666666</v>
      </c>
      <c r="L6" s="26">
        <f>Silver!L7*0.94635</f>
        <v>4.949410500000001</v>
      </c>
    </row>
    <row r="7" spans="1:12" ht="15">
      <c r="A7" s="27">
        <v>1854</v>
      </c>
      <c r="B7" s="26">
        <f>Silver!B8*2.2046</f>
        <v>1.9216763333333333</v>
      </c>
      <c r="C7" s="26">
        <f>Silver!C8*2.2046</f>
        <v>9.608381666666665</v>
      </c>
      <c r="D7" s="26">
        <f>Silver!D8*2.2046</f>
        <v>11.669877202187525</v>
      </c>
      <c r="E7" s="26">
        <f>Silver!E8*2.2046</f>
        <v>14.4125725</v>
      </c>
      <c r="F7" s="26">
        <f>Silver!F8/0.0125</f>
        <v>3.521564732621467</v>
      </c>
      <c r="G7" s="26">
        <f>Silver!G8*0.9144</f>
        <v>2.588660559022265</v>
      </c>
      <c r="H7" s="26">
        <f>Silver!H8*2.2046</f>
        <v>1.9216763333333333</v>
      </c>
      <c r="I7" s="26">
        <f>Silver!I8*2.2046</f>
        <v>1.8650063270570623</v>
      </c>
      <c r="J7" s="26">
        <f>Silver!J8/27.2154</f>
        <v>1.9217060928738876</v>
      </c>
      <c r="K7" s="26">
        <f>Silver!K8*2.2046</f>
        <v>2.8825145000000005</v>
      </c>
      <c r="L7" s="26">
        <f>Silver!L8*0.94635</f>
        <v>4.949410500000001</v>
      </c>
    </row>
    <row r="8" spans="1:12" ht="15">
      <c r="A8" s="27">
        <v>1855</v>
      </c>
      <c r="B8" s="26">
        <f>Silver!B9*2.2046</f>
        <v>1.6814667916666668</v>
      </c>
      <c r="C8" s="26">
        <f>Silver!C9*2.2046</f>
        <v>11.530058000000002</v>
      </c>
      <c r="D8" s="26">
        <f>Silver!D9*2.2046</f>
        <v>10.729022391578948</v>
      </c>
      <c r="E8" s="26">
        <f>Silver!E9*2.2046</f>
        <v>14.4125725</v>
      </c>
      <c r="F8" s="26">
        <f>Silver!F9/0.0125</f>
        <v>3.521564732621467</v>
      </c>
      <c r="G8" s="26">
        <f>Silver!G9*0.9144</f>
        <v>2.217941441955412</v>
      </c>
      <c r="H8" s="26">
        <f>Silver!H9*2.2046</f>
        <v>2.8825145000000005</v>
      </c>
      <c r="I8" s="26">
        <f>Silver!I9*2.2046</f>
        <v>1.865009107409178</v>
      </c>
      <c r="J8" s="26">
        <f>Silver!J9/27.2154</f>
        <v>1.729535483586499</v>
      </c>
      <c r="K8" s="26">
        <f>Silver!K9*2.2046</f>
        <v>2.8825145000000005</v>
      </c>
      <c r="L8" s="26">
        <f>Silver!L9*0.94635</f>
        <v>6.186763125</v>
      </c>
    </row>
    <row r="9" spans="1:12" ht="15">
      <c r="A9" s="27">
        <v>1856</v>
      </c>
      <c r="B9" s="26">
        <f>Silver!B10*2.2046</f>
        <v>1.6814667916666668</v>
      </c>
      <c r="C9" s="26">
        <f>Silver!C10*2.2046</f>
        <v>9.127962583333332</v>
      </c>
      <c r="D9" s="26">
        <f>Silver!D10*2.2046</f>
        <v>10.478292989336069</v>
      </c>
      <c r="E9" s="26">
        <f>Silver!E10*2.2046</f>
        <v>11.530058000000002</v>
      </c>
      <c r="F9" s="26">
        <f>Silver!F10/0.0125</f>
        <v>3.521564732621467</v>
      </c>
      <c r="G9" s="26">
        <f>Silver!G10*0.9144</f>
        <v>1.8655661955383238</v>
      </c>
      <c r="H9" s="26">
        <f>Silver!H10*2.2046</f>
        <v>3.122724041666667</v>
      </c>
      <c r="I9" s="26">
        <f>Silver!I10*2.2046</f>
        <v>1.8650146681134083</v>
      </c>
      <c r="J9" s="26">
        <f>Silver!J10/27.2154</f>
        <v>1.9697487451957347</v>
      </c>
      <c r="K9" s="26">
        <f>Silver!K10*2.2046</f>
        <v>3.8433526666666666</v>
      </c>
      <c r="L9" s="26">
        <f>Silver!L10*0.94635</f>
        <v>7.011664874999999</v>
      </c>
    </row>
    <row r="10" spans="1:12" ht="15">
      <c r="A10" s="27">
        <v>1857</v>
      </c>
      <c r="B10" s="26">
        <f>Silver!B11*2.2046</f>
        <v>2.8825145000000005</v>
      </c>
      <c r="C10" s="26">
        <f>Silver!C11*2.2046</f>
        <v>12.97131525</v>
      </c>
      <c r="D10" s="26">
        <f>Silver!D11*2.2046</f>
        <v>10.227563587093192</v>
      </c>
      <c r="E10" s="26">
        <f>Silver!E11*2.2046</f>
        <v>11.530058000000002</v>
      </c>
      <c r="F10" s="26">
        <f>Silver!F11/0.0125</f>
        <v>3.521564732621467</v>
      </c>
      <c r="G10" s="26">
        <f>Silver!G11*0.9144</f>
        <v>1.5131909491212352</v>
      </c>
      <c r="H10" s="26">
        <f>Silver!H11*2.2046</f>
        <v>2.8825145000000005</v>
      </c>
      <c r="I10" s="26">
        <f>Silver!I11*2.2046</f>
        <v>1.8650257895218696</v>
      </c>
      <c r="J10" s="26">
        <f>Silver!J11/27.2154</f>
        <v>1.9217060928738876</v>
      </c>
      <c r="K10" s="26">
        <f>Silver!K11*2.2046</f>
        <v>3.122724041666667</v>
      </c>
      <c r="L10" s="26">
        <f>Silver!L11*0.94635</f>
        <v>6.599214</v>
      </c>
    </row>
    <row r="11" spans="1:12" ht="15">
      <c r="A11" s="27">
        <v>1858</v>
      </c>
      <c r="B11" s="26">
        <f>Silver!B12*2.2046</f>
        <v>3.3629335833333336</v>
      </c>
      <c r="C11" s="26">
        <f>Silver!C12*2.2046</f>
        <v>15.133201125000001</v>
      </c>
      <c r="D11" s="26">
        <f>Silver!D12*2.2046</f>
        <v>9.976834184850315</v>
      </c>
      <c r="E11" s="26">
        <f>Silver!E12*2.2046</f>
        <v>11.530058000000002</v>
      </c>
      <c r="F11" s="26">
        <f>Silver!F12/0.0125</f>
        <v>5.118789220128786</v>
      </c>
      <c r="G11" s="26">
        <f>Silver!G12*0.9144</f>
        <v>1.6902424734945194</v>
      </c>
      <c r="H11" s="26">
        <f>Silver!H12*2.2046</f>
        <v>3.8433526666666666</v>
      </c>
      <c r="I11" s="26">
        <f>Silver!I12*2.2046</f>
        <v>1.8650480323387912</v>
      </c>
      <c r="J11" s="26">
        <f>Silver!J12/27.2154</f>
        <v>2.241990441686202</v>
      </c>
      <c r="K11" s="26">
        <f>Silver!K12*2.2046</f>
        <v>3.0026192708333337</v>
      </c>
      <c r="L11" s="26">
        <f>Silver!L12*0.94635</f>
        <v>7.836566624999999</v>
      </c>
    </row>
    <row r="12" spans="1:12" ht="15">
      <c r="A12" s="27">
        <v>1859</v>
      </c>
      <c r="B12" s="26">
        <f>Silver!B13*2.2046</f>
        <v>3.8433526666666666</v>
      </c>
      <c r="C12" s="26">
        <f>Silver!C13*2.2046</f>
        <v>17.295087000000002</v>
      </c>
      <c r="D12" s="26">
        <f>Silver!D13*2.2046</f>
        <v>9.726104782607438</v>
      </c>
      <c r="E12" s="26">
        <f>Silver!E13*2.2046</f>
        <v>11.530058000000002</v>
      </c>
      <c r="F12" s="26">
        <f>Silver!F13/0.0125</f>
        <v>4.332192224866826</v>
      </c>
      <c r="G12" s="26">
        <f>Silver!G13*0.9144</f>
        <v>1.8672939978678036</v>
      </c>
      <c r="H12" s="26">
        <f>Silver!H13*2.2046</f>
        <v>4.804190833333332</v>
      </c>
      <c r="I12" s="26">
        <f>Silver!I13*2.2046</f>
        <v>1.8650925179726352</v>
      </c>
      <c r="J12" s="26">
        <f>Silver!J13/27.2154</f>
        <v>2.562274790498517</v>
      </c>
      <c r="K12" s="26">
        <f>Silver!K13*2.2046</f>
        <v>2.8825145000000005</v>
      </c>
      <c r="L12" s="26">
        <f>Silver!L13*0.94635</f>
        <v>9.07391925</v>
      </c>
    </row>
    <row r="13" spans="1:12" ht="15">
      <c r="A13" s="27">
        <v>1860</v>
      </c>
      <c r="B13" s="26">
        <f>Silver!B14*2.2046</f>
        <v>4.804190833333332</v>
      </c>
      <c r="C13" s="26">
        <f>Silver!C14*2.2046</f>
        <v>14.4125725</v>
      </c>
      <c r="D13" s="26">
        <f>Silver!D14*2.2046</f>
        <v>9.47537538036456</v>
      </c>
      <c r="E13" s="26">
        <f>Silver!E14*2.2046</f>
        <v>13.451734333333334</v>
      </c>
      <c r="F13" s="26">
        <f>Silver!F14/0.0125</f>
        <v>5.252074562279475</v>
      </c>
      <c r="G13" s="26">
        <f>Silver!G14*0.9144</f>
        <v>1.9429799451510692</v>
      </c>
      <c r="H13" s="26">
        <f>Silver!H14*2.2046</f>
        <v>2.8825145000000005</v>
      </c>
      <c r="I13" s="26">
        <f>Silver!I14*2.2046</f>
        <v>1.865181489240323</v>
      </c>
      <c r="J13" s="26">
        <f>Silver!J14/27.2154</f>
        <v>2.882559139310831</v>
      </c>
      <c r="K13" s="26">
        <f>Silver!K14*2.2046</f>
        <v>2.8825145000000005</v>
      </c>
      <c r="L13" s="26">
        <f>Silver!L14*0.94635</f>
        <v>7.424115750000001</v>
      </c>
    </row>
    <row r="14" spans="1:12" ht="15">
      <c r="A14" s="27">
        <v>1861</v>
      </c>
      <c r="B14" s="26">
        <f>Silver!B15*2.2046</f>
        <v>5.765029000000001</v>
      </c>
      <c r="C14" s="26">
        <f>Silver!C15*2.2046</f>
        <v>11.530058000000002</v>
      </c>
      <c r="D14" s="26">
        <f>Silver!D15*2.2046</f>
        <v>9.224645978121682</v>
      </c>
      <c r="E14" s="26">
        <f>Silver!E15*2.2046</f>
        <v>20.177601499999998</v>
      </c>
      <c r="F14" s="26">
        <f>Silver!F15/0.0125</f>
        <v>4.3862381374161705</v>
      </c>
      <c r="G14" s="26">
        <f>Silver!G15*0.9144</f>
        <v>1.9362470779561076</v>
      </c>
      <c r="H14" s="26">
        <f>Silver!H15*2.2046</f>
        <v>3.603143125</v>
      </c>
      <c r="I14" s="26">
        <f>Silver!I15*2.2046</f>
        <v>1.8653594317756983</v>
      </c>
      <c r="J14" s="26">
        <f>Silver!J15/27.2154</f>
        <v>2.1138767021612765</v>
      </c>
      <c r="K14" s="26">
        <f>Silver!K15*2.2046</f>
        <v>3.8433526666666666</v>
      </c>
      <c r="L14" s="26">
        <f>Silver!L15*0.94635</f>
        <v>8.2490175</v>
      </c>
    </row>
    <row r="15" spans="1:12" ht="15">
      <c r="A15" s="27">
        <v>1862</v>
      </c>
      <c r="B15" s="26">
        <f>Silver!B16*2.2046</f>
        <v>5.284609916666667</v>
      </c>
      <c r="C15" s="26">
        <f>Silver!C16*2.2046</f>
        <v>13.932153416666667</v>
      </c>
      <c r="D15" s="26">
        <f>Silver!D16*2.2046</f>
        <v>9.379176876119438</v>
      </c>
      <c r="E15" s="26">
        <f>Silver!E16*2.2046</f>
        <v>15.373410666666667</v>
      </c>
      <c r="F15" s="26">
        <f>Silver!F16/0.0125</f>
        <v>3.4699886296804547</v>
      </c>
      <c r="G15" s="26">
        <f>Silver!G16*0.9144</f>
        <v>2.27216556133394</v>
      </c>
      <c r="H15" s="26">
        <f>Silver!H16*2.2046</f>
        <v>4.32377175</v>
      </c>
      <c r="I15" s="26">
        <f>Silver!I16*2.2046</f>
        <v>1.865715316846449</v>
      </c>
      <c r="J15" s="26">
        <f>Silver!J16/27.2154</f>
        <v>2.4021326160923597</v>
      </c>
      <c r="K15" s="26">
        <f>Silver!K16*2.2046</f>
        <v>4.563981291666666</v>
      </c>
      <c r="L15" s="26">
        <f>Silver!L16*0.94635</f>
        <v>12.37352625</v>
      </c>
    </row>
    <row r="16" spans="1:12" ht="15">
      <c r="A16" s="27">
        <v>1863</v>
      </c>
      <c r="B16" s="26">
        <f>Silver!B17*2.2046</f>
        <v>5.284609916666667</v>
      </c>
      <c r="C16" s="26">
        <f>Silver!C17*2.2046</f>
        <v>11.049638916666666</v>
      </c>
      <c r="D16" s="26">
        <f>Silver!D17*2.2046</f>
        <v>8.723187173635925</v>
      </c>
      <c r="E16" s="26">
        <f>Silver!E17*2.2046</f>
        <v>13.451734333333334</v>
      </c>
      <c r="F16" s="26">
        <f>Silver!F17/0.0125</f>
        <v>4.152158603974794</v>
      </c>
      <c r="G16" s="26">
        <f>Silver!G17*0.9144</f>
        <v>2.60020571370774</v>
      </c>
      <c r="H16" s="26">
        <f>Silver!H17*2.2046</f>
        <v>4.32377175</v>
      </c>
      <c r="I16" s="26">
        <f>Silver!I17*2.2046</f>
        <v>1.8664270869879496</v>
      </c>
      <c r="J16" s="26">
        <f>Silver!J17/27.2154</f>
        <v>1.8576492231114248</v>
      </c>
      <c r="K16" s="26">
        <f>Silver!K17*2.2046</f>
        <v>3.8433526666666666</v>
      </c>
      <c r="L16" s="26">
        <f>Silver!L17*0.94635</f>
        <v>13.198428</v>
      </c>
    </row>
    <row r="17" spans="1:12" ht="15">
      <c r="A17" s="27">
        <v>1864</v>
      </c>
      <c r="B17" s="26">
        <f>Silver!B18*2.2046</f>
        <v>4.804190833333332</v>
      </c>
      <c r="C17" s="26">
        <f>Silver!C18*2.2046</f>
        <v>11.530058000000002</v>
      </c>
      <c r="D17" s="26">
        <f>Silver!D18*2.2046</f>
        <v>26.357349708692396</v>
      </c>
      <c r="E17" s="26">
        <f>Silver!E18*2.2046</f>
        <v>18.255925166666664</v>
      </c>
      <c r="F17" s="26">
        <f>Silver!F18/0.0125</f>
        <v>4.276873248274419</v>
      </c>
      <c r="G17" s="26">
        <f>Silver!G18*0.9144</f>
        <v>3.0550893674416826</v>
      </c>
      <c r="H17" s="26">
        <f>Silver!H18*2.2046</f>
        <v>4.32377175</v>
      </c>
      <c r="I17" s="26">
        <f>Silver!I18*2.2046</f>
        <v>1.8678506272709514</v>
      </c>
      <c r="J17" s="26">
        <f>Silver!J18/27.2154</f>
        <v>2.306047311448665</v>
      </c>
      <c r="K17" s="26">
        <f>Silver!K18*2.2046</f>
        <v>3.8433526666666666</v>
      </c>
      <c r="L17" s="26">
        <f>Silver!L18*0.94635</f>
        <v>14.848231499999999</v>
      </c>
    </row>
    <row r="18" spans="1:12" ht="15">
      <c r="A18" s="27">
        <v>1865</v>
      </c>
      <c r="B18" s="26">
        <f>Silver!B19*2.2046</f>
        <v>4.804190833333332</v>
      </c>
      <c r="C18" s="26">
        <f>Silver!C19*2.2046</f>
        <v>13.451734333333334</v>
      </c>
      <c r="D18" s="26">
        <f>Silver!D19*2.2046</f>
        <v>7.486939989653898</v>
      </c>
      <c r="E18" s="26">
        <f>Silver!E19*2.2046</f>
        <v>14.4125725</v>
      </c>
      <c r="F18" s="26">
        <f>Silver!F19/0.0125</f>
        <v>4.1728647560936025</v>
      </c>
      <c r="G18" s="26">
        <f>Silver!G19*0.9144</f>
        <v>2.6687904841586234</v>
      </c>
      <c r="H18" s="26">
        <f>Silver!H19*2.2046</f>
        <v>4.32377175</v>
      </c>
      <c r="I18" s="26">
        <f>Silver!I19*2.2046</f>
        <v>1.870697707836954</v>
      </c>
      <c r="J18" s="26">
        <f>Silver!J19/27.2154</f>
        <v>2.145905137042508</v>
      </c>
      <c r="K18" s="26">
        <f>Silver!K19*2.2046</f>
        <v>3.3629335833333336</v>
      </c>
      <c r="L18" s="26">
        <f>Silver!L19*0.94635</f>
        <v>14.023329749999998</v>
      </c>
    </row>
    <row r="19" spans="1:12" ht="15">
      <c r="A19" s="27">
        <v>1866</v>
      </c>
      <c r="B19" s="26">
        <f>Silver!B20*2.2046</f>
        <v>4.32377175</v>
      </c>
      <c r="C19" s="26">
        <f>Silver!C20*2.2046</f>
        <v>11.770267541666668</v>
      </c>
      <c r="D19" s="26">
        <f>Silver!D20*2.2046</f>
        <v>7.926861566348078</v>
      </c>
      <c r="E19" s="26">
        <f>Silver!E20*2.2046</f>
        <v>14.4125725</v>
      </c>
      <c r="F19" s="26">
        <f>Silver!F20/0.0125</f>
        <v>3.8345697968998236</v>
      </c>
      <c r="G19" s="26">
        <f>Silver!G20*0.9144</f>
        <v>2.8487689347428535</v>
      </c>
      <c r="H19" s="26">
        <f>Silver!H20*2.2046</f>
        <v>4.804190833333332</v>
      </c>
      <c r="I19" s="26">
        <f>Silver!I20*2.2046</f>
        <v>1.8763918689689603</v>
      </c>
      <c r="J19" s="26">
        <f>Silver!J20/27.2154</f>
        <v>2.38211484429159</v>
      </c>
      <c r="K19" s="26">
        <f>Silver!K20*2.2046</f>
        <v>5.0444003749999995</v>
      </c>
      <c r="L19" s="26">
        <f>Silver!L20*0.94635</f>
        <v>14.848231499999999</v>
      </c>
    </row>
    <row r="20" spans="1:12" ht="15">
      <c r="A20" s="27">
        <v>1867</v>
      </c>
      <c r="B20" s="26">
        <f>Silver!B21*2.2046</f>
        <v>3.603143125</v>
      </c>
      <c r="C20" s="26">
        <f>Silver!C21*2.2046</f>
        <v>11.049638916666666</v>
      </c>
      <c r="D20" s="26">
        <f>Silver!D21*2.2046</f>
        <v>8.366783143042257</v>
      </c>
      <c r="E20" s="26">
        <f>Silver!E21*2.2046</f>
        <v>12.250686625000002</v>
      </c>
      <c r="F20" s="26">
        <f>Silver!F21/0.0125</f>
        <v>4.190395953194918</v>
      </c>
      <c r="G20" s="26">
        <f>Silver!G21*0.9144</f>
        <v>2.239556290094647</v>
      </c>
      <c r="H20" s="26">
        <f>Silver!H21*2.2046</f>
        <v>4.563981291666666</v>
      </c>
      <c r="I20" s="26">
        <f>Silver!I21*2.2046</f>
        <v>1.8877801912329721</v>
      </c>
      <c r="J20" s="26">
        <f>Silver!J21/27.2154</f>
        <v>1.2811373952492582</v>
      </c>
      <c r="K20" s="26">
        <f>Silver!K21*2.2046</f>
        <v>3.603143125</v>
      </c>
      <c r="L20" s="26">
        <f>Silver!L21*0.94635</f>
        <v>14.229555187499997</v>
      </c>
    </row>
    <row r="21" spans="1:12" ht="15">
      <c r="A21" s="27">
        <v>1868</v>
      </c>
      <c r="B21" s="26">
        <f>Silver!B22*2.2046</f>
        <v>3.603143125</v>
      </c>
      <c r="C21" s="26">
        <f>Silver!C22*2.2046</f>
        <v>9.127962583333332</v>
      </c>
      <c r="D21" s="26">
        <f>Silver!D22*2.2046</f>
        <v>8.718850784187856</v>
      </c>
      <c r="E21" s="26">
        <f>Silver!E22*2.2046</f>
        <v>12.490896166666667</v>
      </c>
      <c r="F21" s="26">
        <f>Silver!F22/0.0125</f>
        <v>4.271175121733563</v>
      </c>
      <c r="G21" s="26">
        <f>Silver!G22*0.9144</f>
        <v>2.1286055664352843</v>
      </c>
      <c r="H21" s="26">
        <f>Silver!H22*2.2046</f>
        <v>3.603143125</v>
      </c>
      <c r="I21" s="26">
        <f>Silver!I22*2.2046</f>
        <v>1.910556835760996</v>
      </c>
      <c r="J21" s="26">
        <f>Silver!J22/27.2154</f>
        <v>1.2891445039695661</v>
      </c>
      <c r="K21" s="26">
        <f>Silver!K22*2.2046</f>
        <v>3.8433526666666666</v>
      </c>
      <c r="L21" s="26">
        <f>Silver!L22*0.94635</f>
        <v>12.579751687499998</v>
      </c>
    </row>
    <row r="22" spans="1:12" ht="15">
      <c r="A22" s="27">
        <v>1869</v>
      </c>
      <c r="B22" s="26">
        <f>Silver!B23*2.2046</f>
        <v>3.603143125</v>
      </c>
      <c r="C22" s="26">
        <f>Silver!C23*2.2046</f>
        <v>8.6475435</v>
      </c>
      <c r="D22" s="26">
        <f>Silver!D23*2.2046</f>
        <v>6.519002935282261</v>
      </c>
      <c r="E22" s="26">
        <f>Silver!E23*2.2046</f>
        <v>10.809429374999999</v>
      </c>
      <c r="F22" s="26">
        <f>Silver!F23/0.0125</f>
        <v>3.7062729004116233</v>
      </c>
      <c r="G22" s="26">
        <f>Silver!G23*0.9144</f>
        <v>1.935281286453483</v>
      </c>
      <c r="H22" s="26">
        <f>Silver!H23*2.2046</f>
        <v>4.083562208333333</v>
      </c>
      <c r="I22" s="26">
        <f>Silver!I23*2.2046</f>
        <v>2.125508862127713</v>
      </c>
      <c r="J22" s="26">
        <f>Silver!J23/27.2154</f>
        <v>1.2352680496908865</v>
      </c>
      <c r="K22" s="26">
        <f>Silver!K23*2.2046</f>
        <v>3.603143125</v>
      </c>
      <c r="L22" s="26">
        <f>Silver!L23*0.94635</f>
        <v>14.848231499999999</v>
      </c>
    </row>
    <row r="23" spans="1:12" ht="15">
      <c r="A23" s="27">
        <v>1870</v>
      </c>
      <c r="B23" s="26">
        <f>Silver!B24*2.2046</f>
        <v>3.122724041666667</v>
      </c>
      <c r="C23" s="26">
        <f>Silver!C24*2.2046</f>
        <v>7.446495791666668</v>
      </c>
      <c r="D23" s="26">
        <f>Silver!D24*2.2046</f>
        <v>8.19016834111046</v>
      </c>
      <c r="E23" s="26">
        <f>Silver!E24*2.2046</f>
        <v>11.289848458333333</v>
      </c>
      <c r="F23" s="26">
        <f>Silver!F24/0.0125</f>
        <v>3.968880607315389</v>
      </c>
      <c r="G23" s="26">
        <f>Silver!G24*0.9144</f>
        <v>2.201992739910008</v>
      </c>
      <c r="H23" s="26">
        <f>Silver!H24*2.2046</f>
        <v>3.8433526666666666</v>
      </c>
      <c r="I23" s="26">
        <f>Silver!I24*2.2046</f>
        <v>2.45928816468254</v>
      </c>
      <c r="J23" s="26">
        <f>Silver!J24/27.2154</f>
        <v>1.1813915954122067</v>
      </c>
      <c r="K23" s="26">
        <f>Silver!K24*2.2046</f>
        <v>2.8825145000000005</v>
      </c>
      <c r="L23" s="26">
        <f>Silver!L24*0.94635</f>
        <v>12.682864406250001</v>
      </c>
    </row>
    <row r="24" spans="1:12" ht="15">
      <c r="A24" s="27">
        <v>1871</v>
      </c>
      <c r="B24" s="26">
        <f>Silver!B25*2.2046</f>
        <v>3.3629335833333336</v>
      </c>
      <c r="C24" s="26">
        <f>Silver!C25*2.2046</f>
        <v>8.6475435</v>
      </c>
      <c r="D24" s="26">
        <f>Silver!D25*2.2046</f>
        <v>7.645225159409502</v>
      </c>
      <c r="E24" s="26">
        <f>Silver!E25*2.2046</f>
        <v>10.088800749999999</v>
      </c>
      <c r="F24" s="26">
        <f>Silver!F25/0.0125</f>
        <v>3.76209276622167</v>
      </c>
      <c r="G24" s="26">
        <f>Silver!G25*0.9144</f>
        <v>1.842086485961451</v>
      </c>
      <c r="H24" s="26">
        <f>Silver!H25*2.2046</f>
        <v>3.8433526666666666</v>
      </c>
      <c r="I24" s="26">
        <f>Silver!I25*2.2046</f>
        <v>2.4235022781698996</v>
      </c>
      <c r="J24" s="26">
        <f>Silver!J25/27.2154</f>
        <v>1.1275151411335267</v>
      </c>
      <c r="K24" s="26">
        <f>Silver!K25*2.2046</f>
        <v>4.32377175</v>
      </c>
      <c r="L24" s="26">
        <f>Silver!L25*0.94635</f>
        <v>11.5486245</v>
      </c>
    </row>
    <row r="25" spans="1:12" ht="15">
      <c r="A25" s="27">
        <v>1872</v>
      </c>
      <c r="B25" s="26">
        <f>Silver!B26*2.2046</f>
        <v>3.8433526666666666</v>
      </c>
      <c r="C25" s="26">
        <f>Silver!C26*2.2046</f>
        <v>9.848591208333334</v>
      </c>
      <c r="D25" s="26">
        <f>Silver!D26*2.2046</f>
        <v>7.863604445717604</v>
      </c>
      <c r="E25" s="26">
        <f>Silver!E26*2.2046</f>
        <v>13.211524791666669</v>
      </c>
      <c r="F25" s="26">
        <f>Silver!F26/0.0125</f>
        <v>4.5718858165548095</v>
      </c>
      <c r="G25" s="26">
        <f>Silver!G26*0.9144</f>
        <v>1.9341367229676887</v>
      </c>
      <c r="H25" s="26">
        <f>Silver!H26*2.2046</f>
        <v>4.083562208333333</v>
      </c>
      <c r="I25" s="26">
        <f>Silver!I26*2.2046</f>
        <v>2.387716391657259</v>
      </c>
      <c r="J25" s="26">
        <f>Silver!J26/27.2154</f>
        <v>1.6178562538845467</v>
      </c>
      <c r="K25" s="26">
        <f>Silver!K26*2.2046</f>
        <v>3.8433526666666666</v>
      </c>
      <c r="L25" s="26">
        <f>Silver!L26*0.94635</f>
        <v>12.579751687499998</v>
      </c>
    </row>
    <row r="26" spans="1:12" ht="15">
      <c r="A26" s="27">
        <v>1873</v>
      </c>
      <c r="B26" s="26">
        <f>Silver!B27*2.2046</f>
        <v>5.0444003749999995</v>
      </c>
      <c r="C26" s="26">
        <f>Silver!C27*2.2046</f>
        <v>14.4125725</v>
      </c>
      <c r="D26" s="26">
        <f>Silver!D27*2.2046</f>
        <v>7.590377184941555</v>
      </c>
      <c r="E26" s="26">
        <f>Silver!E27*2.2046</f>
        <v>14.892991583333336</v>
      </c>
      <c r="F26" s="26">
        <f>Silver!F27/0.0125</f>
        <v>6.716829311211663</v>
      </c>
      <c r="G26" s="26">
        <f>Silver!G27*0.9144</f>
        <v>1.9942265373298844</v>
      </c>
      <c r="H26" s="26">
        <f>Silver!H27*2.2046</f>
        <v>4.083562208333333</v>
      </c>
      <c r="I26" s="26">
        <f>Silver!I27*2.2046</f>
        <v>2.3519305051446184</v>
      </c>
      <c r="J26" s="26">
        <f>Silver!J27/27.2154</f>
        <v>1.8239611721562667</v>
      </c>
      <c r="K26" s="26">
        <f>Silver!K27*2.2046</f>
        <v>3.507059308333333</v>
      </c>
      <c r="L26" s="26">
        <f>Silver!L27*0.94635</f>
        <v>11.5486245</v>
      </c>
    </row>
    <row r="27" spans="1:12" ht="15">
      <c r="A27" s="27">
        <v>1874</v>
      </c>
      <c r="B27" s="26">
        <f>Silver!B28*2.2046</f>
        <v>5.765029000000001</v>
      </c>
      <c r="C27" s="26">
        <f>Silver!C28*2.2046</f>
        <v>15.373410666666667</v>
      </c>
      <c r="D27" s="26">
        <f>Silver!D28*2.2046</f>
        <v>7.724987820807423</v>
      </c>
      <c r="E27" s="26">
        <f>Silver!E28*2.2046</f>
        <v>17.054877458333333</v>
      </c>
      <c r="F27" s="26">
        <f>Silver!F28/0.0125</f>
        <v>7.148806468753609</v>
      </c>
      <c r="G27" s="26">
        <f>Silver!G28*0.9144</f>
        <v>2.057805438261619</v>
      </c>
      <c r="H27" s="26">
        <f>Silver!H28*2.2046</f>
        <v>4.32377175</v>
      </c>
      <c r="I27" s="26">
        <f>Silver!I28*2.2046</f>
        <v>2.316144618631978</v>
      </c>
      <c r="J27" s="26">
        <f>Silver!J28/27.2154</f>
        <v>1.9209517219311938</v>
      </c>
      <c r="K27" s="26">
        <f>Silver!K28*2.2046</f>
        <v>5.524819458333333</v>
      </c>
      <c r="L27" s="26">
        <f>Silver!L28*0.94635</f>
        <v>12.06418809375</v>
      </c>
    </row>
    <row r="28" spans="1:12" ht="15">
      <c r="A28" s="27">
        <v>1875</v>
      </c>
      <c r="B28" s="26">
        <f>Silver!B29*2.2046</f>
        <v>6.245448083333334</v>
      </c>
      <c r="C28" s="26">
        <f>Silver!C29*2.2046</f>
        <v>13.932153416666667</v>
      </c>
      <c r="D28" s="26">
        <f>Silver!D29*2.2046</f>
        <v>7.602320039510495</v>
      </c>
      <c r="E28" s="26">
        <f>Silver!E29*2.2046</f>
        <v>15.133201125000001</v>
      </c>
      <c r="F28" s="26">
        <f>Silver!F29/0.0125</f>
        <v>4.894925494251959</v>
      </c>
      <c r="G28" s="26">
        <f>Silver!G29*0.9144</f>
        <v>2.0027980476023273</v>
      </c>
      <c r="H28" s="26">
        <f>Silver!H29*2.2046</f>
        <v>4.083562208333333</v>
      </c>
      <c r="I28" s="26">
        <f>Silver!I29*2.2046</f>
        <v>2.2803587321193377</v>
      </c>
      <c r="J28" s="26">
        <f>Silver!J29/27.2154</f>
        <v>1.7889368069597655</v>
      </c>
      <c r="K28" s="26">
        <f>Silver!K29*2.2046</f>
        <v>4.083562208333333</v>
      </c>
      <c r="L28" s="26">
        <f>Silver!L29*0.94635</f>
        <v>12.37352625</v>
      </c>
    </row>
    <row r="29" spans="1:12" ht="15">
      <c r="A29" s="27">
        <v>1876</v>
      </c>
      <c r="B29" s="26">
        <f>Silver!B30*2.2046</f>
        <v>6.201773621212121</v>
      </c>
      <c r="C29" s="26">
        <f>Silver!C30*2.2046</f>
        <v>20.5269971969697</v>
      </c>
      <c r="D29" s="26">
        <f>Silver!D30*2.2046</f>
        <v>8.134388318936994</v>
      </c>
      <c r="E29" s="26">
        <f>Silver!E30*2.2046</f>
        <v>15.133201125000001</v>
      </c>
      <c r="F29" s="26">
        <f>Silver!F30/0.0125</f>
        <v>4.385221516597439</v>
      </c>
      <c r="G29" s="26">
        <f>Silver!G30*0.9144</f>
        <v>1.872720554701448</v>
      </c>
      <c r="H29" s="26">
        <f>Silver!H30*2.2046</f>
        <v>4.018050515151515</v>
      </c>
      <c r="I29" s="26">
        <f>Silver!I30*2.2046</f>
        <v>2.244572845606697</v>
      </c>
      <c r="J29" s="26">
        <f>Silver!J30/27.2154</f>
        <v>1.4693044501764931</v>
      </c>
      <c r="K29" s="26">
        <f>Silver!K30*2.2046</f>
        <v>4.483911444444445</v>
      </c>
      <c r="L29" s="26">
        <f>Silver!L30*0.94635</f>
        <v>11.773597704545455</v>
      </c>
    </row>
    <row r="30" spans="1:12" ht="15">
      <c r="A30" s="27">
        <v>1877</v>
      </c>
      <c r="B30" s="26">
        <f>Silver!B31*2.2046</f>
        <v>5.092442283333334</v>
      </c>
      <c r="C30" s="26">
        <f>Silver!C31*2.2046</f>
        <v>14.316488683333333</v>
      </c>
      <c r="D30" s="26">
        <f>Silver!D31*2.2046</f>
        <v>7.9382434152339085</v>
      </c>
      <c r="E30" s="26">
        <f>Silver!E31*2.2046</f>
        <v>14.761968196969699</v>
      </c>
      <c r="F30" s="26">
        <f>Silver!F31/0.0125</f>
        <v>4.170837791377295</v>
      </c>
      <c r="G30" s="26">
        <f>Silver!G31*0.9144</f>
        <v>1.734674923350655</v>
      </c>
      <c r="H30" s="26">
        <f>Silver!H31*2.2046</f>
        <v>4.32377175</v>
      </c>
      <c r="I30" s="26">
        <f>Silver!I31*2.2046</f>
        <v>2.208786959094057</v>
      </c>
      <c r="J30" s="26">
        <f>Silver!J31/27.2154</f>
        <v>1.639855865919051</v>
      </c>
      <c r="K30" s="26">
        <f>Silver!K31*2.2046</f>
        <v>4.083562208333333</v>
      </c>
      <c r="L30" s="26">
        <f>Silver!L31*0.94635</f>
        <v>13.2396730875</v>
      </c>
    </row>
    <row r="31" spans="1:12" ht="15">
      <c r="A31" s="27">
        <v>1878</v>
      </c>
      <c r="B31" s="26">
        <f>Silver!B32*2.2046</f>
        <v>5.957196633333333</v>
      </c>
      <c r="C31" s="26">
        <f>Silver!C32*2.2046</f>
        <v>16.9347726875</v>
      </c>
      <c r="D31" s="26">
        <f>Silver!D32*2.2046</f>
        <v>7.925091944005834</v>
      </c>
      <c r="E31" s="26">
        <f>Silver!E32*2.2046</f>
        <v>16.47151142857143</v>
      </c>
      <c r="F31" s="26">
        <f>Silver!F32/0.0125</f>
        <v>3.390993501833065</v>
      </c>
      <c r="G31" s="26">
        <f>Silver!G32*0.9144</f>
        <v>1.6970327517782469</v>
      </c>
      <c r="H31" s="26">
        <f>Silver!H32*2.2046</f>
        <v>4.964330527777777</v>
      </c>
      <c r="I31" s="26">
        <f>Silver!I32*2.2046</f>
        <v>2.1730010725814166</v>
      </c>
      <c r="J31" s="26">
        <f>Silver!J32/27.2154</f>
        <v>1.9892028941350346</v>
      </c>
      <c r="K31" s="26">
        <f>Silver!K32*2.2046</f>
        <v>4.724120986111111</v>
      </c>
      <c r="L31" s="26">
        <f>Silver!L32*0.94635</f>
        <v>14.160813375</v>
      </c>
    </row>
    <row r="32" spans="1:12" ht="15">
      <c r="A32" s="27">
        <v>1879</v>
      </c>
      <c r="B32" s="26">
        <f>Silver!B33*2.2046</f>
        <v>6.725867166666667</v>
      </c>
      <c r="C32" s="26">
        <f>Silver!C33*2.2046</f>
        <v>18.57620455555556</v>
      </c>
      <c r="D32" s="26">
        <f>Silver!D33*2.2046</f>
        <v>6.990084819317295</v>
      </c>
      <c r="E32" s="26">
        <f>Silver!E33*2.2046</f>
        <v>17.295087000000002</v>
      </c>
      <c r="F32" s="26">
        <f>Silver!F33/0.0125</f>
        <v>3.7741906097992683</v>
      </c>
      <c r="G32" s="26">
        <f>Silver!G33*0.9144</f>
        <v>1.6230859547781127</v>
      </c>
      <c r="H32" s="26">
        <f>Silver!H33*2.2046</f>
        <v>3.8433526666666666</v>
      </c>
      <c r="I32" s="26">
        <f>Silver!I33*2.2046</f>
        <v>2.137215186068776</v>
      </c>
      <c r="J32" s="26">
        <f>Silver!J33/27.2154</f>
        <v>2.3385499223510187</v>
      </c>
      <c r="K32" s="26">
        <f>Silver!K33*2.2046</f>
        <v>4.32377175</v>
      </c>
      <c r="L32" s="26">
        <f>Silver!L33*0.94635</f>
        <v>13.198428</v>
      </c>
    </row>
    <row r="33" spans="1:12" ht="15">
      <c r="A33" s="27">
        <v>1880</v>
      </c>
      <c r="B33" s="26">
        <f>Silver!B34*2.2046</f>
        <v>6.725867166666667</v>
      </c>
      <c r="C33" s="26">
        <f>Silver!C34*2.2046</f>
        <v>17.295087000000002</v>
      </c>
      <c r="D33" s="26">
        <f>Silver!D34*2.2046</f>
        <v>7.164755151610238</v>
      </c>
      <c r="E33" s="26">
        <f>Silver!E34*2.2046</f>
        <v>20.177601499999998</v>
      </c>
      <c r="F33" s="26">
        <f>Silver!F34/0.0125</f>
        <v>4.145804910735017</v>
      </c>
      <c r="G33" s="26">
        <f>Silver!G34*0.9144</f>
        <v>1.661549184831084</v>
      </c>
      <c r="H33" s="26">
        <f>Silver!H34*2.2046</f>
        <v>3.8433526666666666</v>
      </c>
      <c r="I33" s="26">
        <f>Silver!I34*2.2046</f>
        <v>2.1014292995561354</v>
      </c>
      <c r="J33" s="26">
        <f>Silver!J34/27.2154</f>
        <v>1.9883062703860046</v>
      </c>
      <c r="K33" s="26">
        <f>Silver!K34*2.2046</f>
        <v>4.483911444444445</v>
      </c>
      <c r="L33" s="26">
        <f>Silver!L34*0.94635</f>
        <v>13.610878875000001</v>
      </c>
    </row>
    <row r="34" spans="1:12" ht="15">
      <c r="A34" s="27">
        <v>1881</v>
      </c>
      <c r="B34" s="26">
        <f>Silver!B35*2.2046</f>
        <v>7.20628625</v>
      </c>
      <c r="C34" s="26">
        <f>Silver!C35*2.2046</f>
        <v>19.216763333333336</v>
      </c>
      <c r="D34" s="26">
        <f>Silver!D35*2.2046</f>
        <v>6.364676426414039</v>
      </c>
      <c r="E34" s="26">
        <f>Silver!E35*2.2046</f>
        <v>21.138439666666667</v>
      </c>
      <c r="F34" s="26">
        <f>Silver!F35/0.0125</f>
        <v>4.013269967429379</v>
      </c>
      <c r="G34" s="26">
        <f>Silver!G35*0.9144</f>
        <v>1.610460900530189</v>
      </c>
      <c r="H34" s="26">
        <f>Silver!H35*2.2046</f>
        <v>3.8433526666666666</v>
      </c>
      <c r="I34" s="26">
        <f>Silver!I35*2.2046</f>
        <v>2.065643413043495</v>
      </c>
      <c r="J34" s="26">
        <f>Silver!J35/27.2154</f>
        <v>2.096073547913701</v>
      </c>
      <c r="K34" s="26">
        <f>Silver!K35*2.2046</f>
        <v>4.804190833333332</v>
      </c>
      <c r="L34" s="26">
        <f>Silver!L35*0.94635</f>
        <v>13.610878875000001</v>
      </c>
    </row>
    <row r="35" spans="1:12" ht="15">
      <c r="A35" s="27">
        <v>1882</v>
      </c>
      <c r="B35" s="26">
        <f>Silver!B36*2.2046</f>
        <v>6.485657625</v>
      </c>
      <c r="C35" s="26">
        <f>Silver!C36*2.2046</f>
        <v>21.138439666666667</v>
      </c>
      <c r="D35" s="26">
        <f>Silver!D36*2.2046</f>
        <v>6.4668968559015685</v>
      </c>
      <c r="E35" s="26">
        <f>Silver!E36*2.2046</f>
        <v>17.295087000000002</v>
      </c>
      <c r="F35" s="26">
        <f>Silver!F36/0.0125</f>
        <v>3.6105627003707887</v>
      </c>
      <c r="G35" s="26">
        <f>Silver!G36*0.9144</f>
        <v>1.5859834159405617</v>
      </c>
      <c r="H35" s="26">
        <f>Silver!H36*2.2046</f>
        <v>3.8433526666666666</v>
      </c>
      <c r="I35" s="26">
        <f>Silver!I36*2.2046</f>
        <v>2.029857526530854</v>
      </c>
      <c r="J35" s="26">
        <f>Silver!J36/27.2154</f>
        <v>1.9667528148804645</v>
      </c>
      <c r="K35" s="26">
        <f>Silver!K36*2.2046</f>
        <v>4.083562208333333</v>
      </c>
      <c r="L35" s="26">
        <f>Silver!L36*0.94635</f>
        <v>13.8171043125</v>
      </c>
    </row>
    <row r="36" spans="1:12" ht="15">
      <c r="A36" s="27">
        <v>1883</v>
      </c>
      <c r="B36" s="26">
        <f>Silver!B37*2.2046</f>
        <v>6.245448083333334</v>
      </c>
      <c r="C36" s="26">
        <f>Silver!C37*2.2046</f>
        <v>15.853829750000001</v>
      </c>
      <c r="D36" s="26">
        <f>Silver!D37*2.2046</f>
        <v>6.8303136832707905</v>
      </c>
      <c r="E36" s="26">
        <f>Silver!E37*2.2046</f>
        <v>17.295087000000002</v>
      </c>
      <c r="F36" s="26">
        <f>Silver!F37/0.0125</f>
        <v>4.261395646669263</v>
      </c>
      <c r="G36" s="26">
        <f>Silver!G37*0.9144</f>
        <v>1.5540820256544372</v>
      </c>
      <c r="H36" s="26">
        <f>Silver!H37*2.2046</f>
        <v>3.122724041666667</v>
      </c>
      <c r="I36" s="26">
        <f>Silver!I37*2.2046</f>
        <v>1.9642444381987847</v>
      </c>
      <c r="J36" s="26">
        <f>Silver!J37/27.2154</f>
        <v>1.6757811655556838</v>
      </c>
      <c r="K36" s="26">
        <f>Silver!K37*2.2046</f>
        <v>3.3629335833333336</v>
      </c>
      <c r="L36" s="26">
        <f>Silver!L37*0.94635</f>
        <v>13.404653437500002</v>
      </c>
    </row>
    <row r="37" spans="1:12" ht="15">
      <c r="A37" s="27">
        <v>1884</v>
      </c>
      <c r="B37" s="26">
        <f>Silver!B38*2.2046</f>
        <v>5.765029000000001</v>
      </c>
      <c r="C37" s="26">
        <f>Silver!C38*2.2046</f>
        <v>15.373410666666667</v>
      </c>
      <c r="D37" s="26">
        <f>Silver!D38*2.2046</f>
        <v>7.056505912346704</v>
      </c>
      <c r="E37" s="26">
        <f>Silver!E38*2.2046</f>
        <v>17.295087000000002</v>
      </c>
      <c r="F37" s="26">
        <f>Silver!F38/0.0125</f>
        <v>4.238970962336199</v>
      </c>
      <c r="G37" s="26">
        <f>Silver!G38*0.9144</f>
        <v>1.4014029550199427</v>
      </c>
      <c r="H37" s="26">
        <f>Silver!H38*2.2046</f>
        <v>3.3629335833333336</v>
      </c>
      <c r="I37" s="26">
        <f>Silver!I38*2.2046</f>
        <v>1.849908558509545</v>
      </c>
      <c r="J37" s="26">
        <f>Silver!J38/27.2154</f>
        <v>1.6919462571848385</v>
      </c>
      <c r="K37" s="26">
        <f>Silver!K38*2.2046</f>
        <v>3.8433526666666666</v>
      </c>
      <c r="L37" s="26">
        <f>Silver!L38*0.94635</f>
        <v>13.610878875000001</v>
      </c>
    </row>
    <row r="38" spans="1:12" ht="15">
      <c r="A38" s="27">
        <v>1885</v>
      </c>
      <c r="B38" s="26">
        <f>Silver!B39*2.2046</f>
        <v>5.284609916666667</v>
      </c>
      <c r="C38" s="26">
        <f>Silver!C39*2.2046</f>
        <v>15.373410666666667</v>
      </c>
      <c r="D38" s="26">
        <f>Silver!D39*2.2046</f>
        <v>6.575607681182445</v>
      </c>
      <c r="E38" s="26">
        <f>Silver!E39*2.2046</f>
        <v>17.295087000000002</v>
      </c>
      <c r="F38" s="26">
        <f>Silver!F39/0.0125</f>
        <v>4.138089413822474</v>
      </c>
      <c r="G38" s="26">
        <f>Silver!G39*0.9144</f>
        <v>1.4074906289482294</v>
      </c>
      <c r="H38" s="26">
        <f>Silver!H39*2.2046</f>
        <v>3.3629335833333336</v>
      </c>
      <c r="I38" s="26">
        <f>Silver!I39*2.2046</f>
        <v>1.7026468443406901</v>
      </c>
      <c r="J38" s="26">
        <f>Silver!J39/27.2154</f>
        <v>1.5841789796571413</v>
      </c>
      <c r="K38" s="26">
        <f>Silver!K39*2.2046</f>
        <v>3.8433526666666666</v>
      </c>
      <c r="L38" s="26">
        <f>Silver!L39*0.94635</f>
        <v>13.610878875000001</v>
      </c>
    </row>
    <row r="39" spans="1:12" ht="15">
      <c r="A39" s="27">
        <v>1886</v>
      </c>
      <c r="B39" s="26">
        <f>Silver!B40*2.2046</f>
        <v>4.804190833333332</v>
      </c>
      <c r="C39" s="26">
        <f>Silver!C40*2.2046</f>
        <v>14.4125725</v>
      </c>
      <c r="D39" s="26">
        <f>Silver!D40*2.2046</f>
        <v>5.5868772764117285</v>
      </c>
      <c r="E39" s="26">
        <f>Silver!E40*2.2046</f>
        <v>16.334248833333334</v>
      </c>
      <c r="F39" s="26">
        <f>Silver!F40/0.0125</f>
        <v>3.8450395586511688</v>
      </c>
      <c r="G39" s="26">
        <f>Silver!G40*0.9144</f>
        <v>1.3700365984067249</v>
      </c>
      <c r="H39" s="26">
        <f>Silver!H40*2.2046</f>
        <v>2.8825145000000005</v>
      </c>
      <c r="I39" s="26">
        <f>Silver!I40*2.2046</f>
        <v>1.5870710656644842</v>
      </c>
      <c r="J39" s="26">
        <f>Silver!J40/27.2154</f>
        <v>1.4710233382530602</v>
      </c>
      <c r="K39" s="26">
        <f>Silver!K40*2.2046</f>
        <v>3.8433526666666666</v>
      </c>
      <c r="L39" s="26">
        <f>Silver!L40*0.94635</f>
        <v>11.136173625</v>
      </c>
    </row>
    <row r="40" spans="1:12" ht="15">
      <c r="A40" s="27">
        <v>1887</v>
      </c>
      <c r="B40" s="26">
        <f>Silver!B41*2.2046</f>
        <v>4.804190833333332</v>
      </c>
      <c r="C40" s="26">
        <f>Silver!C41*2.2046</f>
        <v>13.451734333333334</v>
      </c>
      <c r="D40" s="26">
        <f>Silver!D41*2.2046</f>
        <v>4.766067312916781</v>
      </c>
      <c r="E40" s="26">
        <f>Silver!E41*2.2046</f>
        <v>16.814667916666668</v>
      </c>
      <c r="F40" s="26">
        <f>Silver!F41/0.0125</f>
        <v>3.5770329600384296</v>
      </c>
      <c r="G40" s="26">
        <f>Silver!G41*0.9144</f>
        <v>1.361870335745489</v>
      </c>
      <c r="H40" s="26">
        <f>Silver!H41*2.2046</f>
        <v>2.8825145000000005</v>
      </c>
      <c r="I40" s="26">
        <f>Silver!I41*2.2046</f>
        <v>1.5232032509688425</v>
      </c>
      <c r="J40" s="26">
        <f>Silver!J41/27.2154</f>
        <v>1.3147607858378996</v>
      </c>
      <c r="K40" s="26">
        <f>Silver!K41*2.2046</f>
        <v>4.804190833333332</v>
      </c>
      <c r="L40" s="26">
        <f>Silver!L41*0.94635</f>
        <v>14.023329749999998</v>
      </c>
    </row>
    <row r="41" spans="1:12" ht="15">
      <c r="A41" s="27">
        <v>1888</v>
      </c>
      <c r="B41" s="26">
        <f>Silver!B42*2.2046</f>
        <v>4.563981291666666</v>
      </c>
      <c r="C41" s="26">
        <f>Silver!C42*2.2046</f>
        <v>14.4125725</v>
      </c>
      <c r="D41" s="26">
        <f>Silver!D42*2.2046</f>
        <v>4.51962372258612</v>
      </c>
      <c r="E41" s="26">
        <f>Silver!E42*2.2046</f>
        <v>16.334248833333334</v>
      </c>
      <c r="F41" s="26">
        <f>Silver!F42/0.0125</f>
        <v>3.2340137484836227</v>
      </c>
      <c r="G41" s="26">
        <f>Silver!G42*0.9144</f>
        <v>1.3121736744731702</v>
      </c>
      <c r="H41" s="26">
        <f>Silver!H42*2.2046</f>
        <v>2.6423049583333333</v>
      </c>
      <c r="I41" s="26">
        <f>Silver!I42*2.2046</f>
        <v>1.477888240378513</v>
      </c>
      <c r="J41" s="26">
        <f>Silver!J42/27.2154</f>
        <v>1.3686444246017482</v>
      </c>
      <c r="K41" s="26">
        <f>Silver!K42*2.2046</f>
        <v>3.3629335833333336</v>
      </c>
      <c r="L41" s="26">
        <f>Silver!L42*0.94635</f>
        <v>13.610878875000001</v>
      </c>
    </row>
    <row r="42" spans="1:12" ht="15">
      <c r="A42" s="27">
        <v>1889</v>
      </c>
      <c r="B42" s="26">
        <f>Silver!B43*2.2046</f>
        <v>5.765029000000001</v>
      </c>
      <c r="C42" s="26">
        <f>Silver!C43*2.2046</f>
        <v>15.853829750000001</v>
      </c>
      <c r="D42" s="26">
        <f>Silver!D43*2.2046</f>
        <v>4.474228220573918</v>
      </c>
      <c r="E42" s="26">
        <f>Silver!E43*2.2046</f>
        <v>15.853829750000001</v>
      </c>
      <c r="F42" s="26">
        <f>Silver!F43/0.0125</f>
        <v>3.6111970764230814</v>
      </c>
      <c r="G42" s="26">
        <f>Silver!G43*0.9144</f>
        <v>1.6466392200135427</v>
      </c>
      <c r="H42" s="26">
        <f>Silver!H43*2.2046</f>
        <v>2.8825145000000005</v>
      </c>
      <c r="I42" s="26">
        <f>Silver!I43*2.2046</f>
        <v>1.7775029686486665</v>
      </c>
      <c r="J42" s="26">
        <f>Silver!J43/27.2154</f>
        <v>1.5572371602752173</v>
      </c>
      <c r="K42" s="26">
        <f>Silver!K43*2.2046</f>
        <v>3.3629335833333336</v>
      </c>
      <c r="L42" s="26">
        <f>Silver!L43*0.94635</f>
        <v>13.198428</v>
      </c>
    </row>
    <row r="43" spans="1:12" ht="15">
      <c r="A43" s="27">
        <v>1890</v>
      </c>
      <c r="B43" s="26">
        <f>Silver!B44*2.2046</f>
        <v>6.005238541666667</v>
      </c>
      <c r="C43" s="26">
        <f>Silver!C44*2.2046</f>
        <v>17.775506083333333</v>
      </c>
      <c r="D43" s="26">
        <f>Silver!D44*2.2046</f>
        <v>4.872045018700828</v>
      </c>
      <c r="E43" s="26">
        <f>Silver!E44*2.2046</f>
        <v>16.334248833333334</v>
      </c>
      <c r="F43" s="26">
        <f>Silver!F44/0.0125</f>
        <v>3.245764107433532</v>
      </c>
      <c r="G43" s="26">
        <f>Silver!G44*0.9144</f>
        <v>1.867619387003865</v>
      </c>
      <c r="H43" s="26">
        <f>Silver!H44*2.2046</f>
        <v>2.8825145000000005</v>
      </c>
      <c r="I43" s="26">
        <f>Silver!I44*2.2046</f>
        <v>1.888937080383048</v>
      </c>
      <c r="J43" s="26">
        <f>Silver!J44/27.2154</f>
        <v>1.6542277100501441</v>
      </c>
      <c r="K43" s="26">
        <f>Silver!K44*2.2046</f>
        <v>3.3629335833333336</v>
      </c>
      <c r="L43" s="26">
        <f>Silver!L44*0.94635</f>
        <v>12.785977125</v>
      </c>
    </row>
    <row r="44" spans="1:12" ht="15">
      <c r="A44" s="27">
        <v>1891</v>
      </c>
      <c r="B44" s="26">
        <f>Silver!B45*2.2046</f>
        <v>6.245448083333334</v>
      </c>
      <c r="C44" s="26">
        <f>Silver!C45*2.2046</f>
        <v>18.73634425</v>
      </c>
      <c r="D44" s="26">
        <f>Silver!D45*2.2046</f>
        <v>4.938552279644953</v>
      </c>
      <c r="E44" s="26">
        <f>Silver!E45*2.2046</f>
        <v>15.373410666666667</v>
      </c>
      <c r="F44" s="26">
        <f>Silver!F45/0.0125</f>
        <v>3.7341228787035745</v>
      </c>
      <c r="G44" s="26">
        <f>Silver!G45*0.9144</f>
        <v>1.6527476685157418</v>
      </c>
      <c r="H44" s="26">
        <f>Silver!H45*2.2046</f>
        <v>2.8825145000000005</v>
      </c>
      <c r="I44" s="26">
        <f>Silver!I45*2.2046</f>
        <v>1.7818034568314338</v>
      </c>
      <c r="J44" s="26">
        <f>Silver!J45/27.2154</f>
        <v>1.5787906157807565</v>
      </c>
      <c r="K44" s="26">
        <f>Silver!K45*2.2046</f>
        <v>3.3629335833333336</v>
      </c>
      <c r="L44" s="26">
        <f>Silver!L45*0.94635</f>
        <v>13.610878875000001</v>
      </c>
    </row>
    <row r="45" spans="1:12" ht="15">
      <c r="A45" s="27">
        <v>1892</v>
      </c>
      <c r="B45" s="26">
        <f>Silver!B46*2.2046</f>
        <v>5.284609916666667</v>
      </c>
      <c r="C45" s="26">
        <f>Silver!C46*2.2046</f>
        <v>15.373410666666667</v>
      </c>
      <c r="D45" s="26">
        <f>Silver!D46*2.2046</f>
        <v>4.3739529535901385</v>
      </c>
      <c r="E45" s="26">
        <f>Silver!E46*2.2046</f>
        <v>15.853829750000001</v>
      </c>
      <c r="F45" s="26">
        <f>Silver!F46/0.0125</f>
        <v>3.71429062984729</v>
      </c>
      <c r="G45" s="26">
        <f>Silver!G46*0.9144</f>
        <v>1.73271522673031</v>
      </c>
      <c r="H45" s="26">
        <f>Silver!H46*2.2046</f>
        <v>2.8825145000000005</v>
      </c>
      <c r="I45" s="26">
        <f>Silver!I46*2.2046</f>
        <v>1.822685958386126</v>
      </c>
      <c r="J45" s="26">
        <f>Silver!J46/27.2154</f>
        <v>1.4710233382530602</v>
      </c>
      <c r="K45" s="26">
        <f>Silver!K46*2.2046</f>
        <v>3.3629335833333336</v>
      </c>
      <c r="L45" s="26">
        <f>Silver!L46*0.94635</f>
        <v>13.610878875000001</v>
      </c>
    </row>
    <row r="46" spans="1:12" ht="15">
      <c r="A46" s="27">
        <v>1893</v>
      </c>
      <c r="B46" s="26">
        <f>Silver!B47*2.2046</f>
        <v>4.804190833333332</v>
      </c>
      <c r="C46" s="26">
        <f>Silver!C47*2.2046</f>
        <v>15.373410666666667</v>
      </c>
      <c r="D46" s="26">
        <f>Silver!D47*2.2046</f>
        <v>4.286569171933242</v>
      </c>
      <c r="E46" s="26">
        <f>Silver!E47*2.2046</f>
        <v>15.373410666666667</v>
      </c>
      <c r="F46" s="26">
        <f>Silver!F47/0.0125</f>
        <v>3.7104226015377693</v>
      </c>
      <c r="G46" s="26">
        <f>Silver!G47*0.9144</f>
        <v>1.8746984039134325</v>
      </c>
      <c r="H46" s="26">
        <f>Silver!H47*2.2046</f>
        <v>2.8825145000000005</v>
      </c>
      <c r="I46" s="26">
        <f>Silver!I47*2.2046</f>
        <v>1.712598429510538</v>
      </c>
      <c r="J46" s="26">
        <f>Silver!J47/27.2154</f>
        <v>1.3147607858378996</v>
      </c>
      <c r="K46" s="26">
        <f>Silver!K47*2.2046</f>
        <v>3.122724041666667</v>
      </c>
      <c r="L46" s="26">
        <f>Silver!L47*0.94635</f>
        <v>12.785977125</v>
      </c>
    </row>
    <row r="47" spans="1:12" ht="15">
      <c r="A47" s="27">
        <v>1894</v>
      </c>
      <c r="B47" s="26">
        <f>Silver!B48*2.2046</f>
        <v>4.804190833333332</v>
      </c>
      <c r="C47" s="26">
        <f>Silver!C48*2.2046</f>
        <v>14.4125725</v>
      </c>
      <c r="D47" s="26">
        <f>Silver!D48*2.2046</f>
        <v>4.055842204096314</v>
      </c>
      <c r="E47" s="26">
        <f>Silver!E48*2.2046</f>
        <v>15.853829750000001</v>
      </c>
      <c r="F47" s="26">
        <f>Silver!F48/0.0125</f>
        <v>3.7001506101960855</v>
      </c>
      <c r="G47" s="26">
        <f>Silver!G48*0.9144</f>
        <v>1.4180029617753445</v>
      </c>
      <c r="H47" s="26">
        <f>Silver!H48*2.2046</f>
        <v>2.8825145000000005</v>
      </c>
      <c r="I47" s="26">
        <f>Silver!I48*2.2046</f>
        <v>1.7580346536526426</v>
      </c>
      <c r="J47" s="26">
        <f>Silver!J48/27.2154</f>
        <v>1.3147607858378996</v>
      </c>
      <c r="K47" s="26">
        <f>Silver!K48*2.2046</f>
        <v>3.122724041666667</v>
      </c>
      <c r="L47" s="26">
        <f>Silver!L48*0.94635</f>
        <v>12.785977125</v>
      </c>
    </row>
    <row r="48" spans="1:12" ht="15">
      <c r="A48" s="27">
        <v>1895</v>
      </c>
      <c r="B48" s="26">
        <f>Silver!B49*2.2046</f>
        <v>4.804190833333332</v>
      </c>
      <c r="C48" s="26">
        <f>Silver!C49*2.2046</f>
        <v>14.4125725</v>
      </c>
      <c r="D48" s="26">
        <f>Silver!D49*2.2046</f>
        <v>3.966155238009932</v>
      </c>
      <c r="E48" s="26">
        <f>Silver!E49*2.2046</f>
        <v>15.853829750000001</v>
      </c>
      <c r="F48" s="26">
        <f>Silver!F49/0.0125</f>
        <v>3.686723525247682</v>
      </c>
      <c r="G48" s="26">
        <f>Silver!G49*0.9144</f>
        <v>1.54147241155058</v>
      </c>
      <c r="H48" s="26">
        <f>Silver!H49*2.2046</f>
        <v>2.8825145000000005</v>
      </c>
      <c r="I48" s="26">
        <f>Silver!I49*2.2046</f>
        <v>1.6862600047530878</v>
      </c>
      <c r="J48" s="26">
        <f>Silver!J49/27.2154</f>
        <v>1.3147607858378996</v>
      </c>
      <c r="K48" s="26">
        <f>Silver!K49*2.2046</f>
        <v>3.122724041666667</v>
      </c>
      <c r="L48" s="26">
        <f>Silver!L49*0.94635</f>
        <v>12.785977125</v>
      </c>
    </row>
    <row r="49" spans="1:12" ht="15">
      <c r="A49" s="27">
        <v>1896</v>
      </c>
      <c r="B49" s="26">
        <f>Silver!B50*2.2046</f>
        <v>5.284609916666667</v>
      </c>
      <c r="C49" s="26">
        <f>Silver!C50*2.2046</f>
        <v>13.211524791666669</v>
      </c>
      <c r="D49" s="26">
        <f>Silver!D50*2.2046</f>
        <v>3.876468271923549</v>
      </c>
      <c r="E49" s="26">
        <f>Silver!E50*2.2046</f>
        <v>17.295087000000002</v>
      </c>
      <c r="F49" s="26">
        <f>Silver!F50/0.0125</f>
        <v>3.6732964402992785</v>
      </c>
      <c r="G49" s="26">
        <f>Silver!G50*0.9144</f>
        <v>1.6649418613258151</v>
      </c>
      <c r="H49" s="26">
        <f>Silver!H50*2.2046</f>
        <v>2.8825145000000005</v>
      </c>
      <c r="I49" s="26">
        <f>Silver!I50*2.2046</f>
        <v>1.614485355853533</v>
      </c>
      <c r="J49" s="26">
        <f>Silver!J50/27.2154</f>
        <v>1.3497851510344012</v>
      </c>
      <c r="K49" s="26">
        <f>Silver!K50*2.2046</f>
        <v>2.8825145000000005</v>
      </c>
      <c r="L49" s="26">
        <f>Silver!L50*0.94635</f>
        <v>13.198428</v>
      </c>
    </row>
    <row r="50" spans="1:12" ht="15">
      <c r="A50" s="27">
        <v>1897</v>
      </c>
      <c r="B50" s="26">
        <f>Silver!B51*2.2046</f>
        <v>6.005238541666667</v>
      </c>
      <c r="C50" s="26">
        <f>Silver!C51*2.2046</f>
        <v>14.652782041666665</v>
      </c>
      <c r="D50" s="26">
        <f>Silver!D51*2.2046</f>
        <v>3.1301147838022403</v>
      </c>
      <c r="E50" s="26">
        <f>Silver!E51*2.2046</f>
        <v>16.334248833333334</v>
      </c>
      <c r="F50" s="26">
        <f>Silver!F51/0.0125</f>
        <v>3.7294475621252556</v>
      </c>
      <c r="G50" s="26">
        <f>Silver!G51*0.9144</f>
        <v>1.9995246555819475</v>
      </c>
      <c r="H50" s="26">
        <f>Silver!H51*2.2046</f>
        <v>2.6423049583333333</v>
      </c>
      <c r="I50" s="26">
        <f>Silver!I51*2.2046</f>
        <v>1.6059234777262705</v>
      </c>
      <c r="J50" s="26">
        <f>Silver!J51/27.2154</f>
        <v>1.4292635182110776</v>
      </c>
      <c r="K50" s="26">
        <f>Silver!K51*2.2046</f>
        <v>2.8825145000000005</v>
      </c>
      <c r="L50" s="26">
        <f>Silver!L51*0.94635</f>
        <v>14.229555187499997</v>
      </c>
    </row>
    <row r="51" spans="1:12" ht="15">
      <c r="A51" s="27">
        <v>1898</v>
      </c>
      <c r="B51" s="26">
        <f>Silver!B52*2.2046</f>
        <v>8.6475435</v>
      </c>
      <c r="C51" s="26">
        <f>Silver!C52*2.2046</f>
        <v>14.892991583333336</v>
      </c>
      <c r="D51" s="26">
        <f>Silver!D52*2.2046</f>
        <v>2.9419120312476497</v>
      </c>
      <c r="E51" s="26">
        <f>Silver!E52*2.2046</f>
        <v>4.083562208333333</v>
      </c>
      <c r="F51" s="26">
        <f>Silver!F52/0.0125</f>
        <v>3.7017354100731197</v>
      </c>
      <c r="G51" s="26">
        <f>Silver!G52*0.9144</f>
        <v>1.3970899193395934</v>
      </c>
      <c r="H51" s="26">
        <f>Silver!H52*2.2046</f>
        <v>2.402095416666666</v>
      </c>
      <c r="I51" s="26">
        <f>Silver!I52*2.2046</f>
        <v>1.6012605860756395</v>
      </c>
      <c r="J51" s="26">
        <f>Silver!J52/27.2154</f>
        <v>1.4108261338601795</v>
      </c>
      <c r="K51" s="26">
        <f>Silver!K52*2.2046</f>
        <v>2.8825145000000005</v>
      </c>
      <c r="L51" s="26">
        <f>Silver!L52*0.94635</f>
        <v>14.023329749999998</v>
      </c>
    </row>
    <row r="52" spans="1:12" ht="15">
      <c r="A52" s="27">
        <v>1899</v>
      </c>
      <c r="B52" s="26">
        <f>Silver!B53*2.2046</f>
        <v>9.127962583333332</v>
      </c>
      <c r="C52" s="26">
        <f>Silver!C53*2.2046</f>
        <v>16.094039291666668</v>
      </c>
      <c r="D52" s="26">
        <f>Silver!D53*2.2046</f>
        <v>2.9640202284592343</v>
      </c>
      <c r="E52" s="26">
        <f>Silver!E53*2.2046</f>
        <v>9.7284864375</v>
      </c>
      <c r="F52" s="26">
        <f>Silver!F53/0.0125</f>
        <v>3.540103600024448</v>
      </c>
      <c r="G52" s="26">
        <f>Silver!G53*0.9144</f>
        <v>1.64254521101105</v>
      </c>
      <c r="H52" s="26">
        <f>Silver!H53*2.2046</f>
        <v>2.6423049583333333</v>
      </c>
      <c r="I52" s="26">
        <f>Silver!I53*2.2046</f>
        <v>1.439762024347897</v>
      </c>
      <c r="J52" s="26">
        <f>Silver!J53/27.2154</f>
        <v>1.4108261338601795</v>
      </c>
      <c r="K52" s="26">
        <f>Silver!K53*2.2046</f>
        <v>2.8825145000000005</v>
      </c>
      <c r="L52" s="26">
        <f>Silver!L53*0.94635</f>
        <v>13.8171043125</v>
      </c>
    </row>
    <row r="53" spans="1:12" ht="15">
      <c r="A53" s="27">
        <v>1900</v>
      </c>
      <c r="B53" s="26">
        <f>Silver!B54*2.2046</f>
        <v>9.608381666666665</v>
      </c>
      <c r="C53" s="26">
        <f>Silver!C54*2.2046</f>
        <v>17.295087000000002</v>
      </c>
      <c r="D53" s="26">
        <f>Silver!D54*2.2046</f>
        <v>8.6475435</v>
      </c>
      <c r="E53" s="26">
        <f>Silver!E54*2.2046</f>
        <v>15.373410666666667</v>
      </c>
      <c r="F53" s="26">
        <f>Silver!F54/0.0125</f>
        <v>3.0934137615817807</v>
      </c>
      <c r="G53" s="26">
        <f>Silver!G54*0.9144</f>
        <v>1.096438080425922</v>
      </c>
      <c r="H53" s="26">
        <f>Silver!H54*2.2046</f>
        <v>2.8825145000000005</v>
      </c>
      <c r="I53" s="26">
        <f>Silver!I54*2.2046</f>
        <v>1.7085014894180073</v>
      </c>
      <c r="J53" s="26">
        <f>Silver!J54/27.2154</f>
        <v>1.4108261338601795</v>
      </c>
      <c r="K53" s="26">
        <f>Silver!K54*2.2046</f>
        <v>2.8825145000000005</v>
      </c>
      <c r="L53" s="26">
        <f>Silver!L54*0.94635</f>
        <v>13.610878875000001</v>
      </c>
    </row>
    <row r="54" spans="1:12" ht="15">
      <c r="A54" s="27">
        <v>1901</v>
      </c>
      <c r="B54" s="26">
        <f>Silver!B55*2.2046</f>
        <v>8.6475435</v>
      </c>
      <c r="C54" s="26">
        <f>Silver!C55*2.2046</f>
        <v>14.4125725</v>
      </c>
      <c r="D54" s="26">
        <f>Silver!D55*2.2046</f>
        <v>8.6475435</v>
      </c>
      <c r="E54" s="26">
        <f>Silver!E55*2.2046</f>
        <v>14.4125725</v>
      </c>
      <c r="F54" s="26">
        <f>Silver!F55/0.0125</f>
        <v>4.069385833429417</v>
      </c>
      <c r="G54" s="26">
        <f>Silver!G55*0.9144</f>
        <v>1.3989886326632288</v>
      </c>
      <c r="H54" s="26">
        <f>Silver!H55*2.2046</f>
        <v>2.8825145000000005</v>
      </c>
      <c r="I54" s="26">
        <f>Silver!I55*2.2046</f>
        <v>1.8373403574236824</v>
      </c>
      <c r="J54" s="26">
        <f>Silver!J55/27.2154</f>
        <v>1.5378456323166294</v>
      </c>
      <c r="K54" s="26">
        <f>Silver!K55*2.2046</f>
        <v>2.402095416666666</v>
      </c>
      <c r="L54" s="26">
        <f>Silver!L55*0.94635</f>
        <v>12.37352625</v>
      </c>
    </row>
    <row r="55" spans="1:12" ht="15">
      <c r="A55" s="27">
        <v>1902</v>
      </c>
      <c r="B55" s="26">
        <f>Silver!B56*2.2046</f>
        <v>10.569219833333333</v>
      </c>
      <c r="C55" s="26">
        <f>Silver!C56*2.2046</f>
        <v>17.295087000000002</v>
      </c>
      <c r="D55" s="26">
        <f>Silver!D56*2.2046</f>
        <v>8.6475435</v>
      </c>
      <c r="E55" s="26">
        <f>Silver!E56*2.2046</f>
        <v>15.373410666666667</v>
      </c>
      <c r="F55" s="26">
        <f>Silver!F56/0.0125</f>
        <v>4.296292626338303</v>
      </c>
      <c r="G55" s="26">
        <f>Silver!G56*0.9144</f>
        <v>1.2736155747844788</v>
      </c>
      <c r="H55" s="26">
        <f>Silver!H56*2.2046</f>
        <v>2.8825145000000005</v>
      </c>
      <c r="I55" s="26">
        <f>Silver!I56*2.2046</f>
        <v>1.9661792254293573</v>
      </c>
      <c r="J55" s="26">
        <f>Silver!J56/27.2154</f>
        <v>1.5378456323166294</v>
      </c>
      <c r="K55" s="26">
        <f>Silver!K56*2.2046</f>
        <v>2.402095416666666</v>
      </c>
      <c r="L55" s="26">
        <f>Silver!L56*0.94635</f>
        <v>12.37352625</v>
      </c>
    </row>
    <row r="56" spans="1:12" ht="15">
      <c r="A56" s="27">
        <v>1903</v>
      </c>
      <c r="B56" s="26">
        <f>Silver!B57*2.2046</f>
        <v>10.569219833333333</v>
      </c>
      <c r="C56" s="26">
        <f>Silver!C57*2.2046</f>
        <v>17.295087000000002</v>
      </c>
      <c r="D56" s="26">
        <f>Silver!D57*2.2046</f>
        <v>8.6475435</v>
      </c>
      <c r="E56" s="26">
        <f>Silver!E57*2.2046</f>
        <v>15.373410666666667</v>
      </c>
      <c r="F56" s="26">
        <f>Silver!F57/0.0125</f>
        <v>4.132272394789371</v>
      </c>
      <c r="G56" s="26">
        <f>Silver!G57*0.9144</f>
        <v>1.2109290458451039</v>
      </c>
      <c r="H56" s="26">
        <f>Silver!H57*2.2046</f>
        <v>2.8825145000000005</v>
      </c>
      <c r="I56" s="26">
        <f>Silver!I57*2.2046</f>
        <v>2.0950180934350326</v>
      </c>
      <c r="J56" s="26">
        <f>Silver!J57/27.2154</f>
        <v>1.2838066354037299</v>
      </c>
      <c r="K56" s="26">
        <f>Silver!K57*2.2046</f>
        <v>2.402095416666666</v>
      </c>
      <c r="L56" s="26">
        <f>Silver!L57*0.94635</f>
        <v>12.37352625</v>
      </c>
    </row>
    <row r="57" spans="1:12" ht="15">
      <c r="A57" s="27">
        <v>1904</v>
      </c>
      <c r="B57" s="26">
        <f>Silver!B58*2.2046</f>
        <v>10.569219833333333</v>
      </c>
      <c r="C57" s="26">
        <f>Silver!C58*2.2046</f>
        <v>17.295087000000002</v>
      </c>
      <c r="D57" s="26">
        <f>Silver!D58*2.2046</f>
        <v>7.686705333333333</v>
      </c>
      <c r="E57" s="26">
        <f>Silver!E58*2.2046</f>
        <v>15.373410666666667</v>
      </c>
      <c r="F57" s="26">
        <f>Silver!F58/0.0125</f>
        <v>3.96825216324044</v>
      </c>
      <c r="G57" s="26">
        <f>Silver!G58*0.9144</f>
        <v>1.1795857813754165</v>
      </c>
      <c r="H57" s="26">
        <f>Silver!H58*2.2046</f>
        <v>2.8825145000000005</v>
      </c>
      <c r="I57" s="26">
        <f>Silver!I58*2.2046</f>
        <v>2.2238569614407075</v>
      </c>
      <c r="J57" s="26">
        <f>Silver!J58/27.2154</f>
        <v>1.2838066354037299</v>
      </c>
      <c r="K57" s="26">
        <f>Silver!K58*2.2046</f>
        <v>2.402095416666666</v>
      </c>
      <c r="L57" s="26">
        <f>Silver!L58*0.94635</f>
        <v>12.37352625</v>
      </c>
    </row>
    <row r="58" spans="1:12" ht="15">
      <c r="A58" s="27">
        <v>1905</v>
      </c>
      <c r="B58" s="26">
        <f>Silver!B59*2.2046</f>
        <v>10.569219833333333</v>
      </c>
      <c r="C58" s="26">
        <f>Silver!C59*2.2046</f>
        <v>17.295087000000002</v>
      </c>
      <c r="D58" s="26">
        <f>Silver!D59*2.2046</f>
        <v>7.686705333333333</v>
      </c>
      <c r="E58" s="26">
        <f>Silver!E59*2.2046</f>
        <v>14.4125725</v>
      </c>
      <c r="F58" s="26">
        <f>Silver!F59/0.0125</f>
        <v>3.8042319316915085</v>
      </c>
      <c r="G58" s="26">
        <f>Silver!G59*0.9144</f>
        <v>1.163914149140573</v>
      </c>
      <c r="H58" s="26">
        <f>Silver!H59*2.2046</f>
        <v>2.402095416666666</v>
      </c>
      <c r="I58" s="26">
        <f>Silver!I59*2.2046</f>
        <v>2.246068484816616</v>
      </c>
      <c r="J58" s="26">
        <f>Silver!J59/27.2154</f>
        <v>1.2838066354037299</v>
      </c>
      <c r="K58" s="26">
        <f>Silver!K59*2.2046</f>
        <v>2.6423049583333333</v>
      </c>
      <c r="L58" s="26">
        <f>Silver!L59*0.94635</f>
        <v>9.898821000000002</v>
      </c>
    </row>
    <row r="59" spans="1:12" ht="15">
      <c r="A59" s="27">
        <v>1906</v>
      </c>
      <c r="B59" s="26">
        <f>Silver!B60*2.2046</f>
        <v>8.6475435</v>
      </c>
      <c r="C59" s="26">
        <f>Silver!C60*2.2046</f>
        <v>17.295087000000002</v>
      </c>
      <c r="D59" s="26">
        <f>Silver!D60*2.2046</f>
        <v>7.686705333333333</v>
      </c>
      <c r="E59" s="26">
        <f>Silver!E60*2.2046</f>
        <v>14.4125725</v>
      </c>
      <c r="F59" s="26">
        <f>Silver!F60/0.0125</f>
        <v>2.813816753207137</v>
      </c>
      <c r="G59" s="26">
        <f>Silver!G60*0.9144</f>
        <v>1.156078333023151</v>
      </c>
      <c r="H59" s="26">
        <f>Silver!H60*2.2046</f>
        <v>2.402095416666666</v>
      </c>
      <c r="I59" s="26">
        <f>Silver!I60*2.2046</f>
        <v>2.292323953140185</v>
      </c>
      <c r="J59" s="26">
        <f>Silver!J60/27.2154</f>
        <v>1.2838066354037299</v>
      </c>
      <c r="K59" s="26">
        <f>Silver!K60*2.2046</f>
        <v>2.6423049583333333</v>
      </c>
      <c r="L59" s="26">
        <f>Silver!L60*0.94635</f>
        <v>9.898821000000002</v>
      </c>
    </row>
    <row r="60" spans="1:12" ht="15">
      <c r="A60" s="27">
        <v>1907</v>
      </c>
      <c r="B60" s="26">
        <f>Silver!B61*2.2046</f>
        <v>8.6475435</v>
      </c>
      <c r="C60" s="26">
        <f>Silver!C61*2.2046</f>
        <v>17.295087000000002</v>
      </c>
      <c r="D60" s="26">
        <f>Silver!D61*2.2046</f>
        <v>7.686705333333333</v>
      </c>
      <c r="E60" s="26">
        <f>Silver!E61*2.2046</f>
        <v>14.4125725</v>
      </c>
      <c r="F60" s="26">
        <f>Silver!F61/0.0125</f>
        <v>2.809806406899996</v>
      </c>
      <c r="G60" s="26">
        <f>Silver!G61*0.9144</f>
        <v>1.15216042496444</v>
      </c>
      <c r="H60" s="26">
        <f>Silver!H61*2.2046</f>
        <v>2.402095416666666</v>
      </c>
      <c r="I60" s="26">
        <f>Silver!I61*2.2046</f>
        <v>2.3385794214637547</v>
      </c>
      <c r="J60" s="26">
        <f>Silver!J61/27.2154</f>
        <v>1.2838066354037299</v>
      </c>
      <c r="K60" s="26">
        <f>Silver!K61*2.2046</f>
        <v>2.6423049583333333</v>
      </c>
      <c r="L60" s="26">
        <f>Silver!L61*0.94635</f>
        <v>9.898821000000002</v>
      </c>
    </row>
    <row r="61" spans="1:12" ht="15">
      <c r="A61" s="27">
        <v>1908</v>
      </c>
      <c r="B61" s="26">
        <f>Silver!B62*2.2046</f>
        <v>7.686705333333333</v>
      </c>
      <c r="C61" s="26">
        <f>Silver!C62*2.2046</f>
        <v>17.295087000000002</v>
      </c>
      <c r="D61" s="26">
        <f>Silver!D62*2.2046</f>
        <v>7.686705333333333</v>
      </c>
      <c r="E61" s="26">
        <f>Silver!E62*2.2046</f>
        <v>14.4125725</v>
      </c>
      <c r="F61" s="26">
        <f>Silver!F62/0.0125</f>
        <v>2.8057960605928547</v>
      </c>
      <c r="G61" s="26">
        <f>Silver!G62*0.9144</f>
        <v>1.1502014709350845</v>
      </c>
      <c r="H61" s="26">
        <f>Silver!H62*2.2046</f>
        <v>2.402095416666666</v>
      </c>
      <c r="I61" s="26">
        <f>Silver!I62*2.2046</f>
        <v>2.384834889787325</v>
      </c>
      <c r="J61" s="26">
        <f>Silver!J62/27.2154</f>
        <v>1.4743358830884048</v>
      </c>
      <c r="K61" s="26">
        <f>Silver!K62*2.2046</f>
        <v>3.2428288124999995</v>
      </c>
      <c r="L61" s="26">
        <f>Silver!L62*0.94635</f>
        <v>9.898821000000002</v>
      </c>
    </row>
    <row r="62" spans="1:12" ht="15">
      <c r="A62" s="27">
        <v>1909</v>
      </c>
      <c r="B62" s="26">
        <f>Silver!B63*2.2046</f>
        <v>6.725867166666667</v>
      </c>
      <c r="C62" s="26">
        <f>Silver!C63*2.2046</f>
        <v>17.295087000000002</v>
      </c>
      <c r="D62" s="26">
        <f>Silver!D63*2.2046</f>
        <v>7.686705333333333</v>
      </c>
      <c r="E62" s="26">
        <f>Silver!E63*2.2046</f>
        <v>14.4125725</v>
      </c>
      <c r="F62" s="26">
        <f>Silver!F63/0.0125</f>
        <v>2.8017857142857143</v>
      </c>
      <c r="G62" s="26">
        <f>Silver!G63*0.9144</f>
        <v>1.149221993920407</v>
      </c>
      <c r="H62" s="26">
        <f>Silver!H63*2.2046</f>
        <v>2.402095416666666</v>
      </c>
      <c r="I62" s="26">
        <f>Silver!I63*2.2046</f>
        <v>2.3880221904267533</v>
      </c>
      <c r="J62" s="26">
        <f>Silver!J63/27.2154</f>
        <v>1.4743358830884048</v>
      </c>
      <c r="K62" s="26">
        <f>Silver!K63*2.2046</f>
        <v>3.8433526666666666</v>
      </c>
      <c r="L62" s="26">
        <f>Silver!L63*0.94635</f>
        <v>9.898821000000002</v>
      </c>
    </row>
    <row r="63" spans="1:12" ht="15">
      <c r="A63" s="27">
        <v>1910</v>
      </c>
      <c r="B63" s="26">
        <f>Silver!B64*2.2046</f>
        <v>8.6475435</v>
      </c>
      <c r="C63" s="26">
        <f>Silver!C64*2.2046</f>
        <v>17.295087000000002</v>
      </c>
      <c r="D63" s="26">
        <f>Silver!D64*2.2046</f>
        <v>7.686705333333333</v>
      </c>
      <c r="E63" s="26">
        <f>Silver!E64*2.2046</f>
        <v>14.4125725</v>
      </c>
      <c r="F63" s="26">
        <f>Silver!F64/0.0125</f>
        <v>6.276</v>
      </c>
      <c r="G63" s="26">
        <f>Silver!G64*0.9144</f>
        <v>1.1487322554130681</v>
      </c>
      <c r="H63" s="26">
        <f>Silver!H64*2.2046</f>
        <v>2.402095416666666</v>
      </c>
      <c r="I63" s="26">
        <f>Silver!I64*2.2046</f>
        <v>2.497858567800304</v>
      </c>
      <c r="J63" s="26">
        <f>Silver!J64/27.2154</f>
        <v>1.4743358830884048</v>
      </c>
      <c r="K63" s="26">
        <f>Silver!K64*2.2046</f>
        <v>3.8433526666666666</v>
      </c>
      <c r="L63" s="26">
        <f>Silver!L64*0.94635</f>
        <v>9.898821000000002</v>
      </c>
    </row>
    <row r="64" spans="1:12" ht="15">
      <c r="A64" s="27">
        <v>1911</v>
      </c>
      <c r="B64" s="26">
        <f>Silver!B65*2.2046</f>
        <v>8.6475435</v>
      </c>
      <c r="C64" s="26">
        <f>Silver!C65*2.2046</f>
        <v>17.295087000000002</v>
      </c>
      <c r="D64" s="26">
        <f>Silver!D65*2.2046</f>
        <v>7.686705333333333</v>
      </c>
      <c r="E64" s="26">
        <f>Silver!E65*2.2046</f>
        <v>14.4125725</v>
      </c>
      <c r="F64" s="26">
        <f>Silver!F65/0.0125</f>
        <v>6.276</v>
      </c>
      <c r="G64" s="26">
        <f>Silver!G65*0.9144</f>
        <v>1.1484873861593985</v>
      </c>
      <c r="H64" s="26">
        <f>Silver!H65*2.2046</f>
        <v>2.402095416666666</v>
      </c>
      <c r="I64" s="26">
        <f>Silver!I65*2.2046</f>
        <v>2.458065358530809</v>
      </c>
      <c r="J64" s="26">
        <f>Silver!J65/27.2154</f>
        <v>1.4743358830884048</v>
      </c>
      <c r="K64" s="26">
        <f>Silver!K65*2.2046</f>
        <v>3.8433526666666666</v>
      </c>
      <c r="L64" s="26">
        <f>Silver!L65*0.94635</f>
        <v>9.898821000000002</v>
      </c>
    </row>
    <row r="65" spans="1:12" ht="15">
      <c r="A65" s="27">
        <v>1912</v>
      </c>
      <c r="B65" s="26">
        <f>Silver!B66*2.2046</f>
        <v>8.6475435</v>
      </c>
      <c r="C65" s="26">
        <f>Silver!C66*2.2046</f>
        <v>17.295087000000002</v>
      </c>
      <c r="D65" s="26">
        <f>Silver!D66*2.2046</f>
        <v>7.686705333333333</v>
      </c>
      <c r="E65" s="26">
        <f>Silver!E66*2.2046</f>
        <v>14.4125725</v>
      </c>
      <c r="F65" s="26">
        <f>Silver!F66/0.0125</f>
        <v>6.276</v>
      </c>
      <c r="G65" s="26">
        <f>Silver!G66*0.9144</f>
        <v>1.1483649515325638</v>
      </c>
      <c r="H65" s="26">
        <f>Silver!H66*2.2046</f>
        <v>2.402095416666666</v>
      </c>
      <c r="I65" s="26">
        <f>Silver!I66*2.2046</f>
        <v>2.0019255961957882</v>
      </c>
      <c r="J65" s="26">
        <f>Silver!J66/27.2154</f>
        <v>1.4743358830884048</v>
      </c>
      <c r="K65" s="26">
        <f>Silver!K66*2.2046</f>
        <v>3.8433526666666666</v>
      </c>
      <c r="L65" s="26">
        <f>Silver!L66*0.94635</f>
        <v>9.898821000000002</v>
      </c>
    </row>
    <row r="66" spans="1:12" ht="15">
      <c r="A66" s="27">
        <v>1913</v>
      </c>
      <c r="B66" s="26">
        <f>Silver!B67*2.2046</f>
        <v>8.6475435</v>
      </c>
      <c r="C66" s="26">
        <f>Silver!C67*2.2046</f>
        <v>17.295087000000002</v>
      </c>
      <c r="D66" s="26">
        <f>Silver!D67*2.2046</f>
        <v>7.686705333333333</v>
      </c>
      <c r="E66" s="26">
        <f>Silver!E67*2.2046</f>
        <v>14.4125725</v>
      </c>
      <c r="F66" s="26">
        <f>Silver!F67/0.0125</f>
        <v>6.276</v>
      </c>
      <c r="G66" s="26">
        <f>Silver!G67*0.9144</f>
        <v>1.1483037342191464</v>
      </c>
      <c r="H66" s="26">
        <f>Silver!H67*2.2046</f>
        <v>2.402095416666666</v>
      </c>
      <c r="I66" s="26">
        <f>Silver!I67*2.2046</f>
        <v>2.0019255961957882</v>
      </c>
      <c r="J66" s="26">
        <f>Silver!J67/27.2154</f>
        <v>1.4743358830884048</v>
      </c>
      <c r="K66" s="26">
        <f>Silver!K67*2.2046</f>
        <v>3.8433526666666666</v>
      </c>
      <c r="L66" s="26">
        <f>Silver!L67*0.94635</f>
        <v>9.898821000000002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pane ySplit="4800" topLeftCell="BM56" activePane="topLeft" state="split"/>
      <selection pane="topLeft" activeCell="A1" sqref="A1:A65536"/>
      <selection pane="bottomLeft" activeCell="P62" sqref="P62"/>
    </sheetView>
  </sheetViews>
  <sheetFormatPr defaultColWidth="9.140625" defaultRowHeight="15"/>
  <cols>
    <col min="1" max="1" width="10.00390625" style="27" customWidth="1"/>
    <col min="2" max="4" width="10.7109375" style="11" customWidth="1"/>
    <col min="5" max="5" width="9.421875" style="11" customWidth="1"/>
    <col min="6" max="7" width="8.7109375" style="11" customWidth="1"/>
    <col min="8" max="8" width="10.7109375" style="11" customWidth="1"/>
    <col min="9" max="9" width="8.28125" style="11" customWidth="1"/>
    <col min="10" max="10" width="8.7109375" style="11" customWidth="1"/>
    <col min="11" max="11" width="7.8515625" style="11" customWidth="1"/>
    <col min="12" max="12" width="6.28125" style="11" customWidth="1"/>
    <col min="13" max="13" width="3.8515625" style="11" customWidth="1"/>
    <col min="14" max="14" width="9.28125" style="11" customWidth="1"/>
    <col min="15" max="15" width="12.00390625" style="11" customWidth="1"/>
    <col min="16" max="16384" width="9.140625" style="11" customWidth="1"/>
  </cols>
  <sheetData>
    <row r="1" ht="16.5">
      <c r="B1" s="18" t="s">
        <v>7</v>
      </c>
    </row>
    <row r="2" spans="14:15" ht="15">
      <c r="N2" s="48" t="s">
        <v>11</v>
      </c>
      <c r="O2" s="34" t="s">
        <v>3</v>
      </c>
    </row>
    <row r="3" spans="2:15" ht="15">
      <c r="B3" s="32" t="s">
        <v>29</v>
      </c>
      <c r="N3" s="48" t="s">
        <v>12</v>
      </c>
      <c r="O3" s="35" t="s">
        <v>4</v>
      </c>
    </row>
    <row r="4" spans="2:15" ht="15">
      <c r="B4" s="33" t="s">
        <v>30</v>
      </c>
      <c r="C4" s="33" t="s">
        <v>32</v>
      </c>
      <c r="D4" s="33" t="s">
        <v>33</v>
      </c>
      <c r="E4" s="33" t="s">
        <v>34</v>
      </c>
      <c r="F4" s="33" t="s">
        <v>35</v>
      </c>
      <c r="G4" s="33" t="s">
        <v>36</v>
      </c>
      <c r="H4" s="33" t="s">
        <v>166</v>
      </c>
      <c r="I4" s="33" t="s">
        <v>167</v>
      </c>
      <c r="J4" s="33" t="s">
        <v>2</v>
      </c>
      <c r="K4" s="33" t="s">
        <v>31</v>
      </c>
      <c r="L4" s="33" t="s">
        <v>1</v>
      </c>
      <c r="M4" s="33"/>
      <c r="N4" s="47" t="s">
        <v>13</v>
      </c>
      <c r="O4" s="36" t="s">
        <v>6</v>
      </c>
    </row>
    <row r="5" spans="1:15" ht="15">
      <c r="A5" s="27">
        <v>1852</v>
      </c>
      <c r="B5" s="37">
        <f>'Silver, metric'!B5*5</f>
        <v>12.010477083333331</v>
      </c>
      <c r="C5" s="37">
        <f>'Silver, metric'!C5*3</f>
        <v>34.590174000000005</v>
      </c>
      <c r="D5" s="37">
        <f>'Silver, metric'!D5*2.6</f>
        <v>20.192305135697882</v>
      </c>
      <c r="E5" s="31">
        <f>'Silver, metric'!E5*0</f>
        <v>0</v>
      </c>
      <c r="F5" s="37">
        <f>'Silver, metric'!F5*3</f>
        <v>10.564694197864402</v>
      </c>
      <c r="G5" s="37">
        <f>'Silver, metric'!G5*3</f>
        <v>7.654242714320919</v>
      </c>
      <c r="H5" s="37">
        <f>'Silver, metric'!H5*186</f>
        <v>357.431798</v>
      </c>
      <c r="I5" s="37">
        <f>'Silver, metric'!I5*1.3</f>
        <v>2.4245055143308685</v>
      </c>
      <c r="J5" s="11">
        <f>'Silver, metric'!J5*0</f>
        <v>0</v>
      </c>
      <c r="K5" s="11">
        <f>'Silver, metric'!K5*0</f>
        <v>0</v>
      </c>
      <c r="L5" s="11">
        <f>'Silver, metric'!L5*0</f>
        <v>0</v>
      </c>
      <c r="N5" s="30">
        <f>SUM(B5:L5)</f>
        <v>444.8681966455474</v>
      </c>
      <c r="O5" s="30">
        <f>N5*3.15</f>
        <v>1401.3348194334744</v>
      </c>
    </row>
    <row r="6" spans="1:15" ht="15">
      <c r="A6" s="27">
        <v>1853</v>
      </c>
      <c r="B6" s="37">
        <f>'Silver, metric'!B6*5</f>
        <v>9.608381666666666</v>
      </c>
      <c r="C6" s="37">
        <f>'Silver, metric'!C6*3</f>
        <v>28.825144999999992</v>
      </c>
      <c r="D6" s="37">
        <f>'Silver, metric'!D6*2.6</f>
        <v>23.838460876430208</v>
      </c>
      <c r="E6" s="31">
        <f>'Silver, metric'!E6*0</f>
        <v>0</v>
      </c>
      <c r="F6" s="37">
        <f>'Silver, metric'!F6*3</f>
        <v>10.564694197864402</v>
      </c>
      <c r="G6" s="37">
        <f>'Silver, metric'!G6*3</f>
        <v>7.412109720653225</v>
      </c>
      <c r="H6" s="37">
        <f>'Silver, metric'!H6*186</f>
        <v>536.1476970000001</v>
      </c>
      <c r="I6" s="37">
        <f>'Silver, metric'!I6*1.3</f>
        <v>2.424506417945306</v>
      </c>
      <c r="J6" s="11">
        <f>'Silver, metric'!J6*0</f>
        <v>0</v>
      </c>
      <c r="K6" s="11">
        <f>'Silver, metric'!K6*0</f>
        <v>0</v>
      </c>
      <c r="L6" s="11">
        <f>'Silver, metric'!L6*0</f>
        <v>0</v>
      </c>
      <c r="N6" s="30">
        <f aca="true" t="shared" si="0" ref="N6:N66">SUM(B6:L6)</f>
        <v>618.8209948795599</v>
      </c>
      <c r="O6" s="30">
        <f aca="true" t="shared" si="1" ref="O6:O66">N6*3.15</f>
        <v>1949.2861338706134</v>
      </c>
    </row>
    <row r="7" spans="1:15" ht="15">
      <c r="A7" s="27">
        <v>1854</v>
      </c>
      <c r="B7" s="37">
        <f>'Silver, metric'!B7*5</f>
        <v>9.608381666666666</v>
      </c>
      <c r="C7" s="37">
        <f>'Silver, metric'!C7*3</f>
        <v>28.825144999999992</v>
      </c>
      <c r="D7" s="37">
        <f>'Silver, metric'!D7*2.6</f>
        <v>30.341680725687567</v>
      </c>
      <c r="E7" s="31">
        <f>'Silver, metric'!E7*0</f>
        <v>0</v>
      </c>
      <c r="F7" s="37">
        <f>'Silver, metric'!F7*3</f>
        <v>10.564694197864402</v>
      </c>
      <c r="G7" s="37">
        <f>'Silver, metric'!G7*3</f>
        <v>7.765981677066795</v>
      </c>
      <c r="H7" s="37">
        <f>'Silver, metric'!H7*186</f>
        <v>357.431798</v>
      </c>
      <c r="I7" s="37">
        <f>'Silver, metric'!I7*1.3</f>
        <v>2.424508225174181</v>
      </c>
      <c r="J7" s="11">
        <f>'Silver, metric'!J7*0</f>
        <v>0</v>
      </c>
      <c r="K7" s="11">
        <f>'Silver, metric'!K7*0</f>
        <v>0</v>
      </c>
      <c r="L7" s="11">
        <f>'Silver, metric'!L7*0</f>
        <v>0</v>
      </c>
      <c r="N7" s="30">
        <f t="shared" si="0"/>
        <v>446.9621894924596</v>
      </c>
      <c r="O7" s="30">
        <f t="shared" si="1"/>
        <v>1407.9308969012477</v>
      </c>
    </row>
    <row r="8" spans="1:15" ht="15">
      <c r="A8" s="27">
        <v>1855</v>
      </c>
      <c r="B8" s="37">
        <f>'Silver, metric'!B8*5</f>
        <v>8.407333958333334</v>
      </c>
      <c r="C8" s="37">
        <f>'Silver, metric'!C8*3</f>
        <v>34.590174000000005</v>
      </c>
      <c r="D8" s="37">
        <f>'Silver, metric'!D8*2.6</f>
        <v>27.895458218105265</v>
      </c>
      <c r="E8" s="31">
        <f>'Silver, metric'!E8*0</f>
        <v>0</v>
      </c>
      <c r="F8" s="37">
        <f>'Silver, metric'!F8*3</f>
        <v>10.564694197864402</v>
      </c>
      <c r="G8" s="37">
        <f>'Silver, metric'!G8*3</f>
        <v>6.6538243258662355</v>
      </c>
      <c r="H8" s="37">
        <f>'Silver, metric'!H8*186</f>
        <v>536.1476970000001</v>
      </c>
      <c r="I8" s="37">
        <f>'Silver, metric'!I8*1.3</f>
        <v>2.4245118396319314</v>
      </c>
      <c r="J8" s="11">
        <f>'Silver, metric'!J8*0</f>
        <v>0</v>
      </c>
      <c r="K8" s="11">
        <f>'Silver, metric'!K8*0</f>
        <v>0</v>
      </c>
      <c r="L8" s="11">
        <f>'Silver, metric'!L8*0</f>
        <v>0</v>
      </c>
      <c r="N8" s="30">
        <f t="shared" si="0"/>
        <v>626.6836935398013</v>
      </c>
      <c r="O8" s="30">
        <f t="shared" si="1"/>
        <v>1974.053634650374</v>
      </c>
    </row>
    <row r="9" spans="1:15" ht="15">
      <c r="A9" s="27">
        <v>1856</v>
      </c>
      <c r="B9" s="37">
        <f>'Silver, metric'!B9*5</f>
        <v>8.407333958333334</v>
      </c>
      <c r="C9" s="37">
        <f>'Silver, metric'!C9*3</f>
        <v>27.383887749999996</v>
      </c>
      <c r="D9" s="37">
        <f>'Silver, metric'!D9*2.6</f>
        <v>27.24356177227378</v>
      </c>
      <c r="E9" s="31">
        <f>'Silver, metric'!E9*0</f>
        <v>0</v>
      </c>
      <c r="F9" s="37">
        <f>'Silver, metric'!F9*3</f>
        <v>10.564694197864402</v>
      </c>
      <c r="G9" s="37">
        <f>'Silver, metric'!G9*3</f>
        <v>5.596698586614972</v>
      </c>
      <c r="H9" s="37">
        <f>'Silver, metric'!H9*186</f>
        <v>580.8266717500001</v>
      </c>
      <c r="I9" s="37">
        <f>'Silver, metric'!I9*1.3</f>
        <v>2.424519068547431</v>
      </c>
      <c r="J9" s="11">
        <f>'Silver, metric'!J9*0</f>
        <v>0</v>
      </c>
      <c r="K9" s="11">
        <f>'Silver, metric'!K9*0</f>
        <v>0</v>
      </c>
      <c r="L9" s="11">
        <f>'Silver, metric'!L9*0</f>
        <v>0</v>
      </c>
      <c r="N9" s="30">
        <f t="shared" si="0"/>
        <v>662.4473670836339</v>
      </c>
      <c r="O9" s="30">
        <f t="shared" si="1"/>
        <v>2086.709206313447</v>
      </c>
    </row>
    <row r="10" spans="1:15" ht="15">
      <c r="A10" s="27">
        <v>1857</v>
      </c>
      <c r="B10" s="37">
        <f>'Silver, metric'!B10*5</f>
        <v>14.412572500000003</v>
      </c>
      <c r="C10" s="37">
        <f>'Silver, metric'!C10*3</f>
        <v>38.913945749999996</v>
      </c>
      <c r="D10" s="37">
        <f>'Silver, metric'!D10*2.6</f>
        <v>26.5916653264423</v>
      </c>
      <c r="E10" s="31">
        <f>'Silver, metric'!E10*0</f>
        <v>0</v>
      </c>
      <c r="F10" s="37">
        <f>'Silver, metric'!F10*3</f>
        <v>10.564694197864402</v>
      </c>
      <c r="G10" s="37">
        <f>'Silver, metric'!G10*3</f>
        <v>4.539572847363706</v>
      </c>
      <c r="H10" s="37">
        <f>'Silver, metric'!H10*186</f>
        <v>536.1476970000001</v>
      </c>
      <c r="I10" s="37">
        <f>'Silver, metric'!I10*1.3</f>
        <v>2.4245335263784304</v>
      </c>
      <c r="J10" s="11">
        <f>'Silver, metric'!J10*0</f>
        <v>0</v>
      </c>
      <c r="K10" s="11">
        <f>'Silver, metric'!K10*0</f>
        <v>0</v>
      </c>
      <c r="L10" s="11">
        <f>'Silver, metric'!L10*0</f>
        <v>0</v>
      </c>
      <c r="N10" s="30">
        <f t="shared" si="0"/>
        <v>633.594681148049</v>
      </c>
      <c r="O10" s="30">
        <f t="shared" si="1"/>
        <v>1995.8232456163541</v>
      </c>
    </row>
    <row r="11" spans="1:15" ht="15">
      <c r="A11" s="27">
        <v>1858</v>
      </c>
      <c r="B11" s="37">
        <f>'Silver, metric'!B11*5</f>
        <v>16.814667916666668</v>
      </c>
      <c r="C11" s="37">
        <f>'Silver, metric'!C11*3</f>
        <v>45.399603375000005</v>
      </c>
      <c r="D11" s="37">
        <f>'Silver, metric'!D11*2.6</f>
        <v>25.93976888061082</v>
      </c>
      <c r="E11" s="31">
        <f>'Silver, metric'!E11*0</f>
        <v>0</v>
      </c>
      <c r="F11" s="37">
        <f>'Silver, metric'!F11*3</f>
        <v>15.356367660386358</v>
      </c>
      <c r="G11" s="37">
        <f>'Silver, metric'!G11*3</f>
        <v>5.070727420483558</v>
      </c>
      <c r="H11" s="37">
        <f>'Silver, metric'!H11*186</f>
        <v>714.863596</v>
      </c>
      <c r="I11" s="37">
        <f>'Silver, metric'!I11*1.3</f>
        <v>2.4245624420404286</v>
      </c>
      <c r="J11" s="11">
        <f>'Silver, metric'!J11*0</f>
        <v>0</v>
      </c>
      <c r="K11" s="11">
        <f>'Silver, metric'!K11*0</f>
        <v>0</v>
      </c>
      <c r="L11" s="11">
        <f>'Silver, metric'!L11*0</f>
        <v>0</v>
      </c>
      <c r="N11" s="30">
        <f t="shared" si="0"/>
        <v>825.8692936951878</v>
      </c>
      <c r="O11" s="30">
        <f t="shared" si="1"/>
        <v>2601.488275139842</v>
      </c>
    </row>
    <row r="12" spans="1:15" ht="15">
      <c r="A12" s="27">
        <v>1859</v>
      </c>
      <c r="B12" s="37">
        <f>'Silver, metric'!B12*5</f>
        <v>19.216763333333333</v>
      </c>
      <c r="C12" s="37">
        <f>'Silver, metric'!C12*3</f>
        <v>51.88526100000001</v>
      </c>
      <c r="D12" s="37">
        <f>'Silver, metric'!D12*2.6</f>
        <v>25.287872434779338</v>
      </c>
      <c r="E12" s="31">
        <f>'Silver, metric'!E12*0</f>
        <v>0</v>
      </c>
      <c r="F12" s="37">
        <f>'Silver, metric'!F12*3</f>
        <v>12.996576674600476</v>
      </c>
      <c r="G12" s="37">
        <f>'Silver, metric'!G12*3</f>
        <v>5.601881993603411</v>
      </c>
      <c r="H12" s="37">
        <f>'Silver, metric'!H12*186</f>
        <v>893.5794949999998</v>
      </c>
      <c r="I12" s="37">
        <f>'Silver, metric'!I12*1.3</f>
        <v>2.4246202733644258</v>
      </c>
      <c r="J12" s="11">
        <f>'Silver, metric'!J12*0</f>
        <v>0</v>
      </c>
      <c r="K12" s="11">
        <f>'Silver, metric'!K12*0</f>
        <v>0</v>
      </c>
      <c r="L12" s="11">
        <f>'Silver, metric'!L12*0</f>
        <v>0</v>
      </c>
      <c r="N12" s="30">
        <f t="shared" si="0"/>
        <v>1010.9924707096808</v>
      </c>
      <c r="O12" s="30">
        <f t="shared" si="1"/>
        <v>3184.6262827354944</v>
      </c>
    </row>
    <row r="13" spans="1:15" ht="15">
      <c r="A13" s="27">
        <v>1860</v>
      </c>
      <c r="B13" s="37">
        <f>'Silver, metric'!B13*5</f>
        <v>24.020954166666662</v>
      </c>
      <c r="C13" s="37">
        <f>'Silver, metric'!C13*3</f>
        <v>43.2377175</v>
      </c>
      <c r="D13" s="37">
        <f>'Silver, metric'!D13*2.6</f>
        <v>24.63597598894786</v>
      </c>
      <c r="E13" s="31">
        <f>'Silver, metric'!E13*0</f>
        <v>0</v>
      </c>
      <c r="F13" s="37">
        <f>'Silver, metric'!F13*3</f>
        <v>15.756223686838425</v>
      </c>
      <c r="G13" s="37">
        <f>'Silver, metric'!G13*3</f>
        <v>5.828939835453207</v>
      </c>
      <c r="H13" s="37">
        <f>'Silver, metric'!H13*186</f>
        <v>536.1476970000001</v>
      </c>
      <c r="I13" s="37">
        <f>'Silver, metric'!I13*1.3</f>
        <v>2.4247359360124197</v>
      </c>
      <c r="J13" s="11">
        <f>'Silver, metric'!J13*0</f>
        <v>0</v>
      </c>
      <c r="K13" s="11">
        <f>'Silver, metric'!K13*0</f>
        <v>0</v>
      </c>
      <c r="L13" s="11">
        <f>'Silver, metric'!L13*0</f>
        <v>0</v>
      </c>
      <c r="N13" s="30">
        <f t="shared" si="0"/>
        <v>652.0522441139187</v>
      </c>
      <c r="O13" s="30">
        <f t="shared" si="1"/>
        <v>2053.9645689588438</v>
      </c>
    </row>
    <row r="14" spans="1:15" ht="15">
      <c r="A14" s="27">
        <v>1861</v>
      </c>
      <c r="B14" s="37">
        <f>'Silver, metric'!B14*5</f>
        <v>28.825145000000006</v>
      </c>
      <c r="C14" s="37">
        <f>'Silver, metric'!C14*3</f>
        <v>34.590174000000005</v>
      </c>
      <c r="D14" s="37">
        <f>'Silver, metric'!D14*2.6</f>
        <v>23.984079543116373</v>
      </c>
      <c r="E14" s="31">
        <f>'Silver, metric'!E14*0</f>
        <v>0</v>
      </c>
      <c r="F14" s="37">
        <f>'Silver, metric'!F14*3</f>
        <v>13.15871441224851</v>
      </c>
      <c r="G14" s="37">
        <f>'Silver, metric'!G14*3</f>
        <v>5.808741233868323</v>
      </c>
      <c r="H14" s="37">
        <f>'Silver, metric'!H14*186</f>
        <v>670.18462125</v>
      </c>
      <c r="I14" s="37">
        <f>'Silver, metric'!I14*1.3</f>
        <v>2.424967261308408</v>
      </c>
      <c r="J14" s="11">
        <f>'Silver, metric'!J14*0</f>
        <v>0</v>
      </c>
      <c r="K14" s="11">
        <f>'Silver, metric'!K14*0</f>
        <v>0</v>
      </c>
      <c r="L14" s="11">
        <f>'Silver, metric'!L14*0</f>
        <v>0</v>
      </c>
      <c r="N14" s="30">
        <f t="shared" si="0"/>
        <v>778.9764427005416</v>
      </c>
      <c r="O14" s="30">
        <f t="shared" si="1"/>
        <v>2453.775794506706</v>
      </c>
    </row>
    <row r="15" spans="1:15" ht="15">
      <c r="A15" s="27">
        <v>1862</v>
      </c>
      <c r="B15" s="37">
        <f>'Silver, metric'!B15*5</f>
        <v>26.423049583333334</v>
      </c>
      <c r="C15" s="37">
        <f>'Silver, metric'!C15*3</f>
        <v>41.79646025</v>
      </c>
      <c r="D15" s="37">
        <f>'Silver, metric'!D15*2.6</f>
        <v>24.385859877910537</v>
      </c>
      <c r="E15" s="31">
        <f>'Silver, metric'!E15*0</f>
        <v>0</v>
      </c>
      <c r="F15" s="37">
        <f>'Silver, metric'!F15*3</f>
        <v>10.409965889041365</v>
      </c>
      <c r="G15" s="37">
        <f>'Silver, metric'!G15*3</f>
        <v>6.8164966840018195</v>
      </c>
      <c r="H15" s="37">
        <f>'Silver, metric'!H15*186</f>
        <v>804.2215454999999</v>
      </c>
      <c r="I15" s="37">
        <f>'Silver, metric'!I15*1.3</f>
        <v>2.425429911900384</v>
      </c>
      <c r="J15" s="11">
        <f>'Silver, metric'!J15*0</f>
        <v>0</v>
      </c>
      <c r="K15" s="11">
        <f>'Silver, metric'!K15*0</f>
        <v>0</v>
      </c>
      <c r="L15" s="11">
        <f>'Silver, metric'!L15*0</f>
        <v>0</v>
      </c>
      <c r="N15" s="30">
        <f t="shared" si="0"/>
        <v>916.4788076961875</v>
      </c>
      <c r="O15" s="30">
        <f t="shared" si="1"/>
        <v>2886.9082442429903</v>
      </c>
    </row>
    <row r="16" spans="1:15" ht="15">
      <c r="A16" s="27">
        <v>1863</v>
      </c>
      <c r="B16" s="37">
        <f>'Silver, metric'!B16*5</f>
        <v>26.423049583333334</v>
      </c>
      <c r="C16" s="37">
        <f>'Silver, metric'!C16*3</f>
        <v>33.14891675</v>
      </c>
      <c r="D16" s="37">
        <f>'Silver, metric'!D16*2.6</f>
        <v>22.680286651453404</v>
      </c>
      <c r="E16" s="31">
        <f>'Silver, metric'!E16*0</f>
        <v>0</v>
      </c>
      <c r="F16" s="37">
        <f>'Silver, metric'!F16*3</f>
        <v>12.456475811924381</v>
      </c>
      <c r="G16" s="37">
        <f>'Silver, metric'!G16*3</f>
        <v>7.80061714112322</v>
      </c>
      <c r="H16" s="37">
        <f>'Silver, metric'!H16*186</f>
        <v>804.2215454999999</v>
      </c>
      <c r="I16" s="37">
        <f>'Silver, metric'!I16*1.3</f>
        <v>2.4263552130843347</v>
      </c>
      <c r="J16" s="11">
        <f>'Silver, metric'!J16*0</f>
        <v>0</v>
      </c>
      <c r="K16" s="11">
        <f>'Silver, metric'!K16*0</f>
        <v>0</v>
      </c>
      <c r="L16" s="11">
        <f>'Silver, metric'!L16*0</f>
        <v>0</v>
      </c>
      <c r="N16" s="30">
        <f t="shared" si="0"/>
        <v>909.1572466509186</v>
      </c>
      <c r="O16" s="30">
        <f t="shared" si="1"/>
        <v>2863.8453269503934</v>
      </c>
    </row>
    <row r="17" spans="1:15" ht="15">
      <c r="A17" s="27">
        <v>1864</v>
      </c>
      <c r="B17" s="37">
        <f>'Silver, metric'!B17*5</f>
        <v>24.020954166666662</v>
      </c>
      <c r="C17" s="37">
        <f>'Silver, metric'!C17*3</f>
        <v>34.590174000000005</v>
      </c>
      <c r="D17" s="37">
        <f>'Silver, metric'!D17*2.6</f>
        <v>68.52910924260023</v>
      </c>
      <c r="E17" s="31">
        <f>'Silver, metric'!E17*0</f>
        <v>0</v>
      </c>
      <c r="F17" s="37">
        <f>'Silver, metric'!F17*3</f>
        <v>12.830619744823256</v>
      </c>
      <c r="G17" s="37">
        <f>'Silver, metric'!G17*3</f>
        <v>9.165268102325047</v>
      </c>
      <c r="H17" s="37">
        <f>'Silver, metric'!H17*186</f>
        <v>804.2215454999999</v>
      </c>
      <c r="I17" s="37">
        <f>'Silver, metric'!I17*1.3</f>
        <v>2.428205815452237</v>
      </c>
      <c r="J17" s="11">
        <f>'Silver, metric'!J17*0</f>
        <v>0</v>
      </c>
      <c r="K17" s="11">
        <f>'Silver, metric'!K17*0</f>
        <v>0</v>
      </c>
      <c r="L17" s="11">
        <f>'Silver, metric'!L17*0</f>
        <v>0</v>
      </c>
      <c r="N17" s="30">
        <f t="shared" si="0"/>
        <v>955.7858765718673</v>
      </c>
      <c r="O17" s="30">
        <f t="shared" si="1"/>
        <v>3010.7255112013822</v>
      </c>
    </row>
    <row r="18" spans="1:15" ht="15">
      <c r="A18" s="27">
        <v>1865</v>
      </c>
      <c r="B18" s="37">
        <f>'Silver, metric'!B18*5</f>
        <v>24.020954166666662</v>
      </c>
      <c r="C18" s="37">
        <f>'Silver, metric'!C18*3</f>
        <v>40.355203</v>
      </c>
      <c r="D18" s="37">
        <f>'Silver, metric'!D18*2.6</f>
        <v>19.466043973100135</v>
      </c>
      <c r="E18" s="31">
        <f>'Silver, metric'!E18*0</f>
        <v>0</v>
      </c>
      <c r="F18" s="37">
        <f>'Silver, metric'!F18*3</f>
        <v>12.518594268280808</v>
      </c>
      <c r="G18" s="37">
        <f>'Silver, metric'!G18*3</f>
        <v>8.00637145247587</v>
      </c>
      <c r="H18" s="37">
        <f>'Silver, metric'!H18*186</f>
        <v>804.2215454999999</v>
      </c>
      <c r="I18" s="37">
        <f>'Silver, metric'!I18*1.3</f>
        <v>2.4319070201880404</v>
      </c>
      <c r="J18" s="11">
        <f>'Silver, metric'!J18*0</f>
        <v>0</v>
      </c>
      <c r="K18" s="11">
        <f>'Silver, metric'!K18*0</f>
        <v>0</v>
      </c>
      <c r="L18" s="11">
        <f>'Silver, metric'!L18*0</f>
        <v>0</v>
      </c>
      <c r="N18" s="30">
        <f t="shared" si="0"/>
        <v>911.0206193807115</v>
      </c>
      <c r="O18" s="30">
        <f t="shared" si="1"/>
        <v>2869.7149510492413</v>
      </c>
    </row>
    <row r="19" spans="1:15" ht="15">
      <c r="A19" s="27">
        <v>1866</v>
      </c>
      <c r="B19" s="37">
        <f>'Silver, metric'!B19*5</f>
        <v>21.618858749999998</v>
      </c>
      <c r="C19" s="37">
        <f>'Silver, metric'!C19*3</f>
        <v>35.310802625</v>
      </c>
      <c r="D19" s="37">
        <f>'Silver, metric'!D19*2.6</f>
        <v>20.609840072505005</v>
      </c>
      <c r="E19" s="31">
        <f>'Silver, metric'!E19*0</f>
        <v>0</v>
      </c>
      <c r="F19" s="37">
        <f>'Silver, metric'!F19*3</f>
        <v>11.50370939069947</v>
      </c>
      <c r="G19" s="37">
        <f>'Silver, metric'!G19*3</f>
        <v>8.54630680422856</v>
      </c>
      <c r="H19" s="37">
        <f>'Silver, metric'!H19*186</f>
        <v>893.5794949999998</v>
      </c>
      <c r="I19" s="37">
        <f>'Silver, metric'!I19*1.3</f>
        <v>2.4393094296596485</v>
      </c>
      <c r="J19" s="11">
        <f>'Silver, metric'!J19*0</f>
        <v>0</v>
      </c>
      <c r="K19" s="11">
        <f>'Silver, metric'!K19*0</f>
        <v>0</v>
      </c>
      <c r="L19" s="11">
        <f>'Silver, metric'!L19*0</f>
        <v>0</v>
      </c>
      <c r="N19" s="30">
        <f t="shared" si="0"/>
        <v>993.6083220720925</v>
      </c>
      <c r="O19" s="30">
        <f t="shared" si="1"/>
        <v>3129.8662145270914</v>
      </c>
    </row>
    <row r="20" spans="1:15" ht="15">
      <c r="A20" s="27">
        <v>1867</v>
      </c>
      <c r="B20" s="37">
        <f>'Silver, metric'!B20*5</f>
        <v>18.015715625</v>
      </c>
      <c r="C20" s="37">
        <f>'Silver, metric'!C20*3</f>
        <v>33.14891675</v>
      </c>
      <c r="D20" s="37">
        <f>'Silver, metric'!D20*2.6</f>
        <v>21.753636171909868</v>
      </c>
      <c r="E20" s="31">
        <f>'Silver, metric'!E20*0</f>
        <v>0</v>
      </c>
      <c r="F20" s="37">
        <f>'Silver, metric'!F20*3</f>
        <v>12.571187859584754</v>
      </c>
      <c r="G20" s="37">
        <f>'Silver, metric'!G20*3</f>
        <v>6.71866887028394</v>
      </c>
      <c r="H20" s="37">
        <f>'Silver, metric'!H20*186</f>
        <v>848.9005202499999</v>
      </c>
      <c r="I20" s="37">
        <f>'Silver, metric'!I20*1.3</f>
        <v>2.4541142486028638</v>
      </c>
      <c r="J20" s="11">
        <f>'Silver, metric'!J20*0</f>
        <v>0</v>
      </c>
      <c r="K20" s="11">
        <f>'Silver, metric'!K20*0</f>
        <v>0</v>
      </c>
      <c r="L20" s="11">
        <f>'Silver, metric'!L20*0</f>
        <v>0</v>
      </c>
      <c r="N20" s="30">
        <f t="shared" si="0"/>
        <v>943.5627597753813</v>
      </c>
      <c r="O20" s="30">
        <f t="shared" si="1"/>
        <v>2972.222693292451</v>
      </c>
    </row>
    <row r="21" spans="1:15" ht="15">
      <c r="A21" s="27">
        <v>1868</v>
      </c>
      <c r="B21" s="37">
        <f>'Silver, metric'!B21*5</f>
        <v>18.015715625</v>
      </c>
      <c r="C21" s="37">
        <f>'Silver, metric'!C21*3</f>
        <v>27.383887749999996</v>
      </c>
      <c r="D21" s="37">
        <f>'Silver, metric'!D21*2.6</f>
        <v>22.669012038888425</v>
      </c>
      <c r="E21" s="31">
        <f>'Silver, metric'!E21*0</f>
        <v>0</v>
      </c>
      <c r="F21" s="37">
        <f>'Silver, metric'!F21*3</f>
        <v>12.81352536520069</v>
      </c>
      <c r="G21" s="37">
        <f>'Silver, metric'!G21*3</f>
        <v>6.3858166993058525</v>
      </c>
      <c r="H21" s="37">
        <f>'Silver, metric'!H21*186</f>
        <v>670.18462125</v>
      </c>
      <c r="I21" s="37">
        <f>'Silver, metric'!I21*1.3</f>
        <v>2.483723886489295</v>
      </c>
      <c r="J21" s="11">
        <f>'Silver, metric'!J21*0</f>
        <v>0</v>
      </c>
      <c r="K21" s="11">
        <f>'Silver, metric'!K21*0</f>
        <v>0</v>
      </c>
      <c r="L21" s="11">
        <f>'Silver, metric'!L21*0</f>
        <v>0</v>
      </c>
      <c r="N21" s="30">
        <f t="shared" si="0"/>
        <v>759.9363026148842</v>
      </c>
      <c r="O21" s="30">
        <f t="shared" si="1"/>
        <v>2393.799353236885</v>
      </c>
    </row>
    <row r="22" spans="1:15" ht="15">
      <c r="A22" s="27">
        <v>1869</v>
      </c>
      <c r="B22" s="37">
        <f>'Silver, metric'!B22*5</f>
        <v>18.015715625</v>
      </c>
      <c r="C22" s="37">
        <f>'Silver, metric'!C22*3</f>
        <v>25.9426305</v>
      </c>
      <c r="D22" s="37">
        <f>'Silver, metric'!D22*2.6</f>
        <v>16.94940763173388</v>
      </c>
      <c r="E22" s="31">
        <f>'Silver, metric'!E22*0</f>
        <v>0</v>
      </c>
      <c r="F22" s="37">
        <f>'Silver, metric'!F22*3</f>
        <v>11.11881870123487</v>
      </c>
      <c r="G22" s="37">
        <f>'Silver, metric'!G22*3</f>
        <v>5.805843859360449</v>
      </c>
      <c r="H22" s="37">
        <f>'Silver, metric'!H22*186</f>
        <v>759.54257075</v>
      </c>
      <c r="I22" s="37">
        <f>'Silver, metric'!I22*1.3</f>
        <v>2.7631615207660274</v>
      </c>
      <c r="J22" s="11">
        <f>'Silver, metric'!J22*0</f>
        <v>0</v>
      </c>
      <c r="K22" s="11">
        <f>'Silver, metric'!K22*0</f>
        <v>0</v>
      </c>
      <c r="L22" s="11">
        <f>'Silver, metric'!L22*0</f>
        <v>0</v>
      </c>
      <c r="N22" s="30">
        <f t="shared" si="0"/>
        <v>840.1381485880952</v>
      </c>
      <c r="O22" s="30">
        <f t="shared" si="1"/>
        <v>2646.4351680524996</v>
      </c>
    </row>
    <row r="23" spans="1:15" ht="15">
      <c r="A23" s="27">
        <v>1870</v>
      </c>
      <c r="B23" s="37">
        <f>'Silver, metric'!B23*5</f>
        <v>15.613620208333334</v>
      </c>
      <c r="C23" s="37">
        <f>'Silver, metric'!C23*3</f>
        <v>22.339487375000004</v>
      </c>
      <c r="D23" s="37">
        <f>'Silver, metric'!D23*2.6</f>
        <v>21.2944376868872</v>
      </c>
      <c r="E23" s="31">
        <f>'Silver, metric'!E23*0</f>
        <v>0</v>
      </c>
      <c r="F23" s="37">
        <f>'Silver, metric'!F23*3</f>
        <v>11.906641821946167</v>
      </c>
      <c r="G23" s="37">
        <f>'Silver, metric'!G23*3</f>
        <v>6.605978219730025</v>
      </c>
      <c r="H23" s="37">
        <f>'Silver, metric'!H23*186</f>
        <v>714.863596</v>
      </c>
      <c r="I23" s="37">
        <f>'Silver, metric'!I23*1.3</f>
        <v>3.197074614087302</v>
      </c>
      <c r="J23" s="11">
        <f>'Silver, metric'!J23*0</f>
        <v>0</v>
      </c>
      <c r="K23" s="11">
        <f>'Silver, metric'!K23*0</f>
        <v>0</v>
      </c>
      <c r="L23" s="11">
        <f>'Silver, metric'!L23*0</f>
        <v>0</v>
      </c>
      <c r="N23" s="30">
        <f t="shared" si="0"/>
        <v>795.820835925984</v>
      </c>
      <c r="O23" s="30">
        <f t="shared" si="1"/>
        <v>2506.8356331668497</v>
      </c>
    </row>
    <row r="24" spans="1:15" ht="15">
      <c r="A24" s="27">
        <v>1871</v>
      </c>
      <c r="B24" s="37">
        <f>'Silver, metric'!B24*5</f>
        <v>16.814667916666668</v>
      </c>
      <c r="C24" s="37">
        <f>'Silver, metric'!C24*3</f>
        <v>25.9426305</v>
      </c>
      <c r="D24" s="37">
        <f>'Silver, metric'!D24*2.6</f>
        <v>19.877585414464708</v>
      </c>
      <c r="E24" s="31">
        <f>'Silver, metric'!E24*0</f>
        <v>0</v>
      </c>
      <c r="F24" s="37">
        <f>'Silver, metric'!F24*3</f>
        <v>11.28627829866501</v>
      </c>
      <c r="G24" s="37">
        <f>'Silver, metric'!G24*3</f>
        <v>5.526259457884353</v>
      </c>
      <c r="H24" s="37">
        <f>'Silver, metric'!H24*186</f>
        <v>714.863596</v>
      </c>
      <c r="I24" s="37">
        <f>'Silver, metric'!I24*1.3</f>
        <v>3.1505529616208694</v>
      </c>
      <c r="J24" s="11">
        <f>'Silver, metric'!J24*0</f>
        <v>0</v>
      </c>
      <c r="K24" s="11">
        <f>'Silver, metric'!K24*0</f>
        <v>0</v>
      </c>
      <c r="L24" s="11">
        <f>'Silver, metric'!L24*0</f>
        <v>0</v>
      </c>
      <c r="N24" s="30">
        <f t="shared" si="0"/>
        <v>797.4615705493017</v>
      </c>
      <c r="O24" s="30">
        <f t="shared" si="1"/>
        <v>2512.0039472303</v>
      </c>
    </row>
    <row r="25" spans="1:15" ht="15">
      <c r="A25" s="27">
        <v>1872</v>
      </c>
      <c r="B25" s="37">
        <f>'Silver, metric'!B25*5</f>
        <v>19.216763333333333</v>
      </c>
      <c r="C25" s="37">
        <f>'Silver, metric'!C25*3</f>
        <v>29.545773625000002</v>
      </c>
      <c r="D25" s="37">
        <f>'Silver, metric'!D25*2.6</f>
        <v>20.44537155886577</v>
      </c>
      <c r="E25" s="31">
        <f>'Silver, metric'!E25*0</f>
        <v>0</v>
      </c>
      <c r="F25" s="37">
        <f>'Silver, metric'!F25*3</f>
        <v>13.715657449664429</v>
      </c>
      <c r="G25" s="37">
        <f>'Silver, metric'!G25*3</f>
        <v>5.802410168903066</v>
      </c>
      <c r="H25" s="37">
        <f>'Silver, metric'!H25*186</f>
        <v>759.54257075</v>
      </c>
      <c r="I25" s="37">
        <f>'Silver, metric'!I25*1.3</f>
        <v>3.1040313091544367</v>
      </c>
      <c r="J25" s="11">
        <f>'Silver, metric'!J25*0</f>
        <v>0</v>
      </c>
      <c r="K25" s="11">
        <f>'Silver, metric'!K25*0</f>
        <v>0</v>
      </c>
      <c r="L25" s="11">
        <f>'Silver, metric'!L25*0</f>
        <v>0</v>
      </c>
      <c r="N25" s="30">
        <f t="shared" si="0"/>
        <v>851.3725781949211</v>
      </c>
      <c r="O25" s="30">
        <f t="shared" si="1"/>
        <v>2681.8236213140012</v>
      </c>
    </row>
    <row r="26" spans="1:15" ht="15">
      <c r="A26" s="27">
        <v>1873</v>
      </c>
      <c r="B26" s="37">
        <f>'Silver, metric'!B26*5</f>
        <v>25.222001874999997</v>
      </c>
      <c r="C26" s="37">
        <f>'Silver, metric'!C26*3</f>
        <v>43.2377175</v>
      </c>
      <c r="D26" s="37">
        <f>'Silver, metric'!D26*2.6</f>
        <v>19.734980680848043</v>
      </c>
      <c r="E26" s="31">
        <f>'Silver, metric'!E26*0</f>
        <v>0</v>
      </c>
      <c r="F26" s="37">
        <f>'Silver, metric'!F26*3</f>
        <v>20.15048793363499</v>
      </c>
      <c r="G26" s="37">
        <f>'Silver, metric'!G26*3</f>
        <v>5.982679611989653</v>
      </c>
      <c r="H26" s="37">
        <f>'Silver, metric'!H26*186</f>
        <v>759.54257075</v>
      </c>
      <c r="I26" s="37">
        <f>'Silver, metric'!I26*1.3</f>
        <v>3.057509656688004</v>
      </c>
      <c r="J26" s="11">
        <f>'Silver, metric'!J26*0</f>
        <v>0</v>
      </c>
      <c r="K26" s="11">
        <f>'Silver, metric'!K26*0</f>
        <v>0</v>
      </c>
      <c r="L26" s="11">
        <f>'Silver, metric'!L26*0</f>
        <v>0</v>
      </c>
      <c r="N26" s="30">
        <f t="shared" si="0"/>
        <v>876.9279480081607</v>
      </c>
      <c r="O26" s="30">
        <f t="shared" si="1"/>
        <v>2762.323036225706</v>
      </c>
    </row>
    <row r="27" spans="1:15" ht="15">
      <c r="A27" s="27">
        <v>1874</v>
      </c>
      <c r="B27" s="37">
        <f>'Silver, metric'!B27*5</f>
        <v>28.825145000000006</v>
      </c>
      <c r="C27" s="37">
        <f>'Silver, metric'!C27*3</f>
        <v>46.120232</v>
      </c>
      <c r="D27" s="37">
        <f>'Silver, metric'!D27*2.6</f>
        <v>20.0849683340993</v>
      </c>
      <c r="E27" s="31">
        <f>'Silver, metric'!E27*0</f>
        <v>0</v>
      </c>
      <c r="F27" s="37">
        <f>'Silver, metric'!F27*3</f>
        <v>21.446419406260826</v>
      </c>
      <c r="G27" s="37">
        <f>'Silver, metric'!G27*3</f>
        <v>6.173416314784857</v>
      </c>
      <c r="H27" s="37">
        <f>'Silver, metric'!H27*186</f>
        <v>804.2215454999999</v>
      </c>
      <c r="I27" s="37">
        <f>'Silver, metric'!I27*1.3</f>
        <v>3.0109880042215718</v>
      </c>
      <c r="J27" s="11">
        <f>'Silver, metric'!J27*0</f>
        <v>0</v>
      </c>
      <c r="K27" s="11">
        <f>'Silver, metric'!K27*0</f>
        <v>0</v>
      </c>
      <c r="L27" s="11">
        <f>'Silver, metric'!L27*0</f>
        <v>0</v>
      </c>
      <c r="N27" s="30">
        <f t="shared" si="0"/>
        <v>929.8827145593665</v>
      </c>
      <c r="O27" s="30">
        <f t="shared" si="1"/>
        <v>2929.1305508620044</v>
      </c>
    </row>
    <row r="28" spans="1:15" ht="15">
      <c r="A28" s="27">
        <v>1875</v>
      </c>
      <c r="B28" s="37">
        <f>'Silver, metric'!B28*5</f>
        <v>31.227240416666667</v>
      </c>
      <c r="C28" s="37">
        <f>'Silver, metric'!C28*3</f>
        <v>41.79646025</v>
      </c>
      <c r="D28" s="37">
        <f>'Silver, metric'!D28*2.6</f>
        <v>19.766032102727287</v>
      </c>
      <c r="E28" s="31">
        <f>'Silver, metric'!E28*0</f>
        <v>0</v>
      </c>
      <c r="F28" s="37">
        <f>'Silver, metric'!F28*3</f>
        <v>14.684776482755877</v>
      </c>
      <c r="G28" s="37">
        <f>'Silver, metric'!G28*3</f>
        <v>6.008394142806981</v>
      </c>
      <c r="H28" s="37">
        <f>'Silver, metric'!H28*186</f>
        <v>759.54257075</v>
      </c>
      <c r="I28" s="37">
        <f>'Silver, metric'!I28*1.3</f>
        <v>2.964466351755139</v>
      </c>
      <c r="J28" s="11">
        <f>'Silver, metric'!J28*0</f>
        <v>0</v>
      </c>
      <c r="K28" s="11">
        <f>'Silver, metric'!K28*0</f>
        <v>0</v>
      </c>
      <c r="L28" s="11">
        <f>'Silver, metric'!L28*0</f>
        <v>0</v>
      </c>
      <c r="N28" s="30">
        <f t="shared" si="0"/>
        <v>875.9899404967119</v>
      </c>
      <c r="O28" s="30">
        <f t="shared" si="1"/>
        <v>2759.3683125646426</v>
      </c>
    </row>
    <row r="29" spans="1:15" ht="15">
      <c r="A29" s="27">
        <v>1876</v>
      </c>
      <c r="B29" s="37">
        <f>'Silver, metric'!B29*5</f>
        <v>31.008868106060604</v>
      </c>
      <c r="C29" s="37">
        <f>'Silver, metric'!C29*3</f>
        <v>61.58099159090909</v>
      </c>
      <c r="D29" s="37">
        <f>'Silver, metric'!D29*2.6</f>
        <v>21.149409629236185</v>
      </c>
      <c r="E29" s="31">
        <f>'Silver, metric'!E29*0</f>
        <v>0</v>
      </c>
      <c r="F29" s="37">
        <f>'Silver, metric'!F29*3</f>
        <v>13.155664549792316</v>
      </c>
      <c r="G29" s="37">
        <f>'Silver, metric'!G29*3</f>
        <v>5.618161664104344</v>
      </c>
      <c r="H29" s="37">
        <f>'Silver, metric'!H29*186</f>
        <v>747.3573958181818</v>
      </c>
      <c r="I29" s="37">
        <f>'Silver, metric'!I29*1.3</f>
        <v>2.917944699288706</v>
      </c>
      <c r="J29" s="11">
        <f>'Silver, metric'!J29*0</f>
        <v>0</v>
      </c>
      <c r="K29" s="11">
        <f>'Silver, metric'!K29*0</f>
        <v>0</v>
      </c>
      <c r="L29" s="11">
        <f>'Silver, metric'!L29*0</f>
        <v>0</v>
      </c>
      <c r="N29" s="30">
        <f t="shared" si="0"/>
        <v>882.788436057573</v>
      </c>
      <c r="O29" s="30">
        <f t="shared" si="1"/>
        <v>2780.7835735813546</v>
      </c>
    </row>
    <row r="30" spans="1:15" ht="15">
      <c r="A30" s="27">
        <v>1877</v>
      </c>
      <c r="B30" s="37">
        <f>'Silver, metric'!B30*5</f>
        <v>25.46221141666667</v>
      </c>
      <c r="C30" s="37">
        <f>'Silver, metric'!C30*3</f>
        <v>42.94946605</v>
      </c>
      <c r="D30" s="37">
        <f>'Silver, metric'!D30*2.6</f>
        <v>20.63943287960816</v>
      </c>
      <c r="E30" s="31">
        <f>'Silver, metric'!E30*0</f>
        <v>0</v>
      </c>
      <c r="F30" s="37">
        <f>'Silver, metric'!F30*3</f>
        <v>12.512513374131885</v>
      </c>
      <c r="G30" s="37">
        <f>'Silver, metric'!G30*3</f>
        <v>5.204024770051966</v>
      </c>
      <c r="H30" s="37">
        <f>'Silver, metric'!H30*186</f>
        <v>804.2215454999999</v>
      </c>
      <c r="I30" s="37">
        <f>'Silver, metric'!I30*1.3</f>
        <v>2.871423046822274</v>
      </c>
      <c r="J30" s="11">
        <f>'Silver, metric'!J30*0</f>
        <v>0</v>
      </c>
      <c r="K30" s="11">
        <f>'Silver, metric'!K30*0</f>
        <v>0</v>
      </c>
      <c r="L30" s="11">
        <f>'Silver, metric'!L30*0</f>
        <v>0</v>
      </c>
      <c r="N30" s="30">
        <f t="shared" si="0"/>
        <v>913.8606170372809</v>
      </c>
      <c r="O30" s="30">
        <f t="shared" si="1"/>
        <v>2878.660943667435</v>
      </c>
    </row>
    <row r="31" spans="1:15" ht="15">
      <c r="A31" s="27">
        <v>1878</v>
      </c>
      <c r="B31" s="37">
        <f>'Silver, metric'!B31*5</f>
        <v>29.785983166666664</v>
      </c>
      <c r="C31" s="37">
        <f>'Silver, metric'!C31*3</f>
        <v>50.8043180625</v>
      </c>
      <c r="D31" s="37">
        <f>'Silver, metric'!D31*2.6</f>
        <v>20.60523905441517</v>
      </c>
      <c r="E31" s="31">
        <f>'Silver, metric'!E31*0</f>
        <v>0</v>
      </c>
      <c r="F31" s="37">
        <f>'Silver, metric'!F31*3</f>
        <v>10.172980505499194</v>
      </c>
      <c r="G31" s="37">
        <f>'Silver, metric'!G31*3</f>
        <v>5.091098255334741</v>
      </c>
      <c r="H31" s="37">
        <f>'Silver, metric'!H31*186</f>
        <v>923.3654781666665</v>
      </c>
      <c r="I31" s="37">
        <f>'Silver, metric'!I31*1.3</f>
        <v>2.824901394355842</v>
      </c>
      <c r="J31" s="11">
        <f>'Silver, metric'!J31*0</f>
        <v>0</v>
      </c>
      <c r="K31" s="11">
        <f>'Silver, metric'!K31*0</f>
        <v>0</v>
      </c>
      <c r="L31" s="11">
        <f>'Silver, metric'!L31*0</f>
        <v>0</v>
      </c>
      <c r="N31" s="30">
        <f t="shared" si="0"/>
        <v>1042.6499986054382</v>
      </c>
      <c r="O31" s="30">
        <f t="shared" si="1"/>
        <v>3284.3474956071304</v>
      </c>
    </row>
    <row r="32" spans="1:15" ht="15">
      <c r="A32" s="27">
        <v>1879</v>
      </c>
      <c r="B32" s="37">
        <f>'Silver, metric'!B32*5</f>
        <v>33.629335833333336</v>
      </c>
      <c r="C32" s="37">
        <f>'Silver, metric'!C32*3</f>
        <v>55.728613666666675</v>
      </c>
      <c r="D32" s="37">
        <f>'Silver, metric'!D32*2.6</f>
        <v>18.174220530224968</v>
      </c>
      <c r="E32" s="31">
        <f>'Silver, metric'!E32*0</f>
        <v>0</v>
      </c>
      <c r="F32" s="37">
        <f>'Silver, metric'!F32*3</f>
        <v>11.322571829397805</v>
      </c>
      <c r="G32" s="37">
        <f>'Silver, metric'!G32*3</f>
        <v>4.8692578643343385</v>
      </c>
      <c r="H32" s="37">
        <f>'Silver, metric'!H32*186</f>
        <v>714.863596</v>
      </c>
      <c r="I32" s="37">
        <f>'Silver, metric'!I32*1.3</f>
        <v>2.7783797418894087</v>
      </c>
      <c r="J32" s="11">
        <f>'Silver, metric'!J32*0</f>
        <v>0</v>
      </c>
      <c r="K32" s="11">
        <f>'Silver, metric'!K32*0</f>
        <v>0</v>
      </c>
      <c r="L32" s="11">
        <f>'Silver, metric'!L32*0</f>
        <v>0</v>
      </c>
      <c r="N32" s="30">
        <f t="shared" si="0"/>
        <v>841.3659754658465</v>
      </c>
      <c r="O32" s="30">
        <f t="shared" si="1"/>
        <v>2650.3028227174163</v>
      </c>
    </row>
    <row r="33" spans="1:15" ht="15">
      <c r="A33" s="27">
        <v>1880</v>
      </c>
      <c r="B33" s="37">
        <f>'Silver, metric'!B33*5</f>
        <v>33.629335833333336</v>
      </c>
      <c r="C33" s="37">
        <f>'Silver, metric'!C33*3</f>
        <v>51.88526100000001</v>
      </c>
      <c r="D33" s="37">
        <f>'Silver, metric'!D33*2.6</f>
        <v>18.628363394186618</v>
      </c>
      <c r="E33" s="31">
        <f>'Silver, metric'!E33*0</f>
        <v>0</v>
      </c>
      <c r="F33" s="37">
        <f>'Silver, metric'!F33*3</f>
        <v>12.437414732205053</v>
      </c>
      <c r="G33" s="37">
        <f>'Silver, metric'!G33*3</f>
        <v>4.984647554493252</v>
      </c>
      <c r="H33" s="37">
        <f>'Silver, metric'!H33*186</f>
        <v>714.863596</v>
      </c>
      <c r="I33" s="37">
        <f>'Silver, metric'!I33*1.3</f>
        <v>2.731858089422976</v>
      </c>
      <c r="J33" s="11">
        <f>'Silver, metric'!J33*0</f>
        <v>0</v>
      </c>
      <c r="K33" s="11">
        <f>'Silver, metric'!K33*0</f>
        <v>0</v>
      </c>
      <c r="L33" s="11">
        <f>'Silver, metric'!L33*0</f>
        <v>0</v>
      </c>
      <c r="N33" s="30">
        <f t="shared" si="0"/>
        <v>839.1604766036413</v>
      </c>
      <c r="O33" s="30">
        <f t="shared" si="1"/>
        <v>2643.35550130147</v>
      </c>
    </row>
    <row r="34" spans="1:15" ht="15">
      <c r="A34" s="27">
        <v>1881</v>
      </c>
      <c r="B34" s="37">
        <f>'Silver, metric'!B34*5</f>
        <v>36.03143125</v>
      </c>
      <c r="C34" s="37">
        <f>'Silver, metric'!C34*3</f>
        <v>57.65029000000001</v>
      </c>
      <c r="D34" s="37">
        <f>'Silver, metric'!D34*2.6</f>
        <v>16.548158708676503</v>
      </c>
      <c r="E34" s="31">
        <f>'Silver, metric'!E34*0</f>
        <v>0</v>
      </c>
      <c r="F34" s="37">
        <f>'Silver, metric'!F34*3</f>
        <v>12.039809902288136</v>
      </c>
      <c r="G34" s="37">
        <f>'Silver, metric'!G34*3</f>
        <v>4.8313827015905675</v>
      </c>
      <c r="H34" s="37">
        <f>'Silver, metric'!H34*186</f>
        <v>714.863596</v>
      </c>
      <c r="I34" s="37">
        <f>'Silver, metric'!I34*1.3</f>
        <v>2.685336436956544</v>
      </c>
      <c r="J34" s="11">
        <f>'Silver, metric'!J34*0</f>
        <v>0</v>
      </c>
      <c r="K34" s="11">
        <f>'Silver, metric'!K34*0</f>
        <v>0</v>
      </c>
      <c r="L34" s="11">
        <f>'Silver, metric'!L34*0</f>
        <v>0</v>
      </c>
      <c r="N34" s="30">
        <f t="shared" si="0"/>
        <v>844.6500049995118</v>
      </c>
      <c r="O34" s="30">
        <f t="shared" si="1"/>
        <v>2660.647515748462</v>
      </c>
    </row>
    <row r="35" spans="1:15" ht="15">
      <c r="A35" s="27">
        <v>1882</v>
      </c>
      <c r="B35" s="37">
        <f>'Silver, metric'!B35*5</f>
        <v>32.428288125</v>
      </c>
      <c r="C35" s="37">
        <f>'Silver, metric'!C35*3</f>
        <v>63.415319</v>
      </c>
      <c r="D35" s="37">
        <f>'Silver, metric'!D35*2.6</f>
        <v>16.813931825344078</v>
      </c>
      <c r="E35" s="31">
        <f>'Silver, metric'!E35*0</f>
        <v>0</v>
      </c>
      <c r="F35" s="37">
        <f>'Silver, metric'!F35*3</f>
        <v>10.831688101112366</v>
      </c>
      <c r="G35" s="37">
        <f>'Silver, metric'!G35*3</f>
        <v>4.757950247821685</v>
      </c>
      <c r="H35" s="37">
        <f>'Silver, metric'!H35*186</f>
        <v>714.863596</v>
      </c>
      <c r="I35" s="37">
        <f>'Silver, metric'!I35*1.3</f>
        <v>2.63881478449011</v>
      </c>
      <c r="J35" s="11">
        <f>'Silver, metric'!J35*0</f>
        <v>0</v>
      </c>
      <c r="K35" s="11">
        <f>'Silver, metric'!K35*0</f>
        <v>0</v>
      </c>
      <c r="L35" s="11">
        <f>'Silver, metric'!L35*0</f>
        <v>0</v>
      </c>
      <c r="N35" s="30">
        <f t="shared" si="0"/>
        <v>845.7495880837683</v>
      </c>
      <c r="O35" s="30">
        <f t="shared" si="1"/>
        <v>2664.11120246387</v>
      </c>
    </row>
    <row r="36" spans="1:15" ht="15">
      <c r="A36" s="27">
        <v>1883</v>
      </c>
      <c r="B36" s="37">
        <f>'Silver, metric'!B36*5</f>
        <v>31.227240416666667</v>
      </c>
      <c r="C36" s="37">
        <f>'Silver, metric'!C36*3</f>
        <v>47.56148925</v>
      </c>
      <c r="D36" s="37">
        <f>'Silver, metric'!D36*2.6</f>
        <v>17.758815576504055</v>
      </c>
      <c r="E36" s="31">
        <f>'Silver, metric'!E36*0</f>
        <v>0</v>
      </c>
      <c r="F36" s="37">
        <f>'Silver, metric'!F36*3</f>
        <v>12.784186940007789</v>
      </c>
      <c r="G36" s="37">
        <f>'Silver, metric'!G36*3</f>
        <v>4.662246076963312</v>
      </c>
      <c r="H36" s="37">
        <f>'Silver, metric'!H36*186</f>
        <v>580.8266717500001</v>
      </c>
      <c r="I36" s="37">
        <f>'Silver, metric'!I36*1.3</f>
        <v>2.5535177696584204</v>
      </c>
      <c r="J36" s="11">
        <f>'Silver, metric'!J36*0</f>
        <v>0</v>
      </c>
      <c r="K36" s="11">
        <f>'Silver, metric'!K36*0</f>
        <v>0</v>
      </c>
      <c r="L36" s="11">
        <f>'Silver, metric'!L36*0</f>
        <v>0</v>
      </c>
      <c r="N36" s="30">
        <f t="shared" si="0"/>
        <v>697.3741677798004</v>
      </c>
      <c r="O36" s="30">
        <f t="shared" si="1"/>
        <v>2196.728628506371</v>
      </c>
    </row>
    <row r="37" spans="1:15" ht="15">
      <c r="A37" s="27">
        <v>1884</v>
      </c>
      <c r="B37" s="37">
        <f>'Silver, metric'!B37*5</f>
        <v>28.825145000000006</v>
      </c>
      <c r="C37" s="37">
        <f>'Silver, metric'!C37*3</f>
        <v>46.120232</v>
      </c>
      <c r="D37" s="37">
        <f>'Silver, metric'!D37*2.6</f>
        <v>18.34691537210143</v>
      </c>
      <c r="E37" s="31">
        <f>'Silver, metric'!E37*0</f>
        <v>0</v>
      </c>
      <c r="F37" s="37">
        <f>'Silver, metric'!F37*3</f>
        <v>12.716912887008597</v>
      </c>
      <c r="G37" s="37">
        <f>'Silver, metric'!G37*3</f>
        <v>4.204208865059828</v>
      </c>
      <c r="H37" s="37">
        <f>'Silver, metric'!H37*186</f>
        <v>625.5056465</v>
      </c>
      <c r="I37" s="37">
        <f>'Silver, metric'!I37*1.3</f>
        <v>2.4048811260624086</v>
      </c>
      <c r="J37" s="11">
        <f>'Silver, metric'!J37*0</f>
        <v>0</v>
      </c>
      <c r="K37" s="11">
        <f>'Silver, metric'!K37*0</f>
        <v>0</v>
      </c>
      <c r="L37" s="11">
        <f>'Silver, metric'!L37*0</f>
        <v>0</v>
      </c>
      <c r="N37" s="30">
        <f t="shared" si="0"/>
        <v>738.1239417502322</v>
      </c>
      <c r="O37" s="30">
        <f t="shared" si="1"/>
        <v>2325.0904165132315</v>
      </c>
    </row>
    <row r="38" spans="1:15" ht="15">
      <c r="A38" s="27">
        <v>1885</v>
      </c>
      <c r="B38" s="37">
        <f>'Silver, metric'!B38*5</f>
        <v>26.423049583333334</v>
      </c>
      <c r="C38" s="37">
        <f>'Silver, metric'!C38*3</f>
        <v>46.120232</v>
      </c>
      <c r="D38" s="37">
        <f>'Silver, metric'!D38*2.6</f>
        <v>17.09657997107436</v>
      </c>
      <c r="E38" s="31">
        <f>'Silver, metric'!E38*0</f>
        <v>0</v>
      </c>
      <c r="F38" s="37">
        <f>'Silver, metric'!F38*3</f>
        <v>12.414268241467422</v>
      </c>
      <c r="G38" s="37">
        <f>'Silver, metric'!G38*3</f>
        <v>4.222471886844688</v>
      </c>
      <c r="H38" s="37">
        <f>'Silver, metric'!H38*186</f>
        <v>625.5056465</v>
      </c>
      <c r="I38" s="37">
        <f>'Silver, metric'!I38*1.3</f>
        <v>2.213440897642897</v>
      </c>
      <c r="J38" s="11">
        <f>'Silver, metric'!J38*0</f>
        <v>0</v>
      </c>
      <c r="K38" s="11">
        <f>'Silver, metric'!K38*0</f>
        <v>0</v>
      </c>
      <c r="L38" s="11">
        <f>'Silver, metric'!L38*0</f>
        <v>0</v>
      </c>
      <c r="N38" s="30">
        <f t="shared" si="0"/>
        <v>733.9956890803628</v>
      </c>
      <c r="O38" s="30">
        <f t="shared" si="1"/>
        <v>2312.086420603143</v>
      </c>
    </row>
    <row r="39" spans="1:15" ht="15">
      <c r="A39" s="27">
        <v>1886</v>
      </c>
      <c r="B39" s="37">
        <f>'Silver, metric'!B39*5</f>
        <v>24.020954166666662</v>
      </c>
      <c r="C39" s="37">
        <f>'Silver, metric'!C39*3</f>
        <v>43.2377175</v>
      </c>
      <c r="D39" s="37">
        <f>'Silver, metric'!D39*2.6</f>
        <v>14.525880918670495</v>
      </c>
      <c r="E39" s="31">
        <f>'Silver, metric'!E39*0</f>
        <v>0</v>
      </c>
      <c r="F39" s="37">
        <f>'Silver, metric'!F39*3</f>
        <v>11.535118675953505</v>
      </c>
      <c r="G39" s="37">
        <f>'Silver, metric'!G39*3</f>
        <v>4.110109795220175</v>
      </c>
      <c r="H39" s="37">
        <f>'Silver, metric'!H39*186</f>
        <v>536.1476970000001</v>
      </c>
      <c r="I39" s="37">
        <f>'Silver, metric'!I39*1.3</f>
        <v>2.0631923853638297</v>
      </c>
      <c r="J39" s="11">
        <f>'Silver, metric'!J39*0</f>
        <v>0</v>
      </c>
      <c r="K39" s="11">
        <f>'Silver, metric'!K39*0</f>
        <v>0</v>
      </c>
      <c r="L39" s="11">
        <f>'Silver, metric'!L39*0</f>
        <v>0</v>
      </c>
      <c r="N39" s="30">
        <f t="shared" si="0"/>
        <v>635.6406704418747</v>
      </c>
      <c r="O39" s="30">
        <f t="shared" si="1"/>
        <v>2002.2681118919052</v>
      </c>
    </row>
    <row r="40" spans="1:15" ht="15">
      <c r="A40" s="27">
        <v>1887</v>
      </c>
      <c r="B40" s="37">
        <f>'Silver, metric'!B40*5</f>
        <v>24.020954166666662</v>
      </c>
      <c r="C40" s="37">
        <f>'Silver, metric'!C40*3</f>
        <v>40.355203</v>
      </c>
      <c r="D40" s="37">
        <f>'Silver, metric'!D40*2.6</f>
        <v>12.391775013583631</v>
      </c>
      <c r="E40" s="31">
        <f>'Silver, metric'!E40*0</f>
        <v>0</v>
      </c>
      <c r="F40" s="37">
        <f>'Silver, metric'!F40*3</f>
        <v>10.731098880115288</v>
      </c>
      <c r="G40" s="37">
        <f>'Silver, metric'!G40*3</f>
        <v>4.0856110072364675</v>
      </c>
      <c r="H40" s="37">
        <f>'Silver, metric'!H40*186</f>
        <v>536.1476970000001</v>
      </c>
      <c r="I40" s="37">
        <f>'Silver, metric'!I40*1.3</f>
        <v>1.9801642262594952</v>
      </c>
      <c r="J40" s="11">
        <f>'Silver, metric'!J40*0</f>
        <v>0</v>
      </c>
      <c r="K40" s="11">
        <f>'Silver, metric'!K40*0</f>
        <v>0</v>
      </c>
      <c r="L40" s="11">
        <f>'Silver, metric'!L40*0</f>
        <v>0</v>
      </c>
      <c r="N40" s="30">
        <f t="shared" si="0"/>
        <v>629.7125032938617</v>
      </c>
      <c r="O40" s="30">
        <f t="shared" si="1"/>
        <v>1983.5943853756642</v>
      </c>
    </row>
    <row r="41" spans="1:15" ht="15">
      <c r="A41" s="27">
        <v>1888</v>
      </c>
      <c r="B41" s="37">
        <f>'Silver, metric'!B41*5</f>
        <v>22.819906458333328</v>
      </c>
      <c r="C41" s="37">
        <f>'Silver, metric'!C41*3</f>
        <v>43.2377175</v>
      </c>
      <c r="D41" s="37">
        <f>'Silver, metric'!D41*2.6</f>
        <v>11.751021678723912</v>
      </c>
      <c r="E41" s="31">
        <f>'Silver, metric'!E41*0</f>
        <v>0</v>
      </c>
      <c r="F41" s="37">
        <f>'Silver, metric'!F41*3</f>
        <v>9.702041245450868</v>
      </c>
      <c r="G41" s="37">
        <f>'Silver, metric'!G41*3</f>
        <v>3.9365210234195107</v>
      </c>
      <c r="H41" s="37">
        <f>'Silver, metric'!H41*186</f>
        <v>491.46872225</v>
      </c>
      <c r="I41" s="37">
        <f>'Silver, metric'!I41*1.3</f>
        <v>1.921254712492067</v>
      </c>
      <c r="J41" s="11">
        <f>'Silver, metric'!J41*0</f>
        <v>0</v>
      </c>
      <c r="K41" s="11">
        <f>'Silver, metric'!K41*0</f>
        <v>0</v>
      </c>
      <c r="L41" s="11">
        <f>'Silver, metric'!L41*0</f>
        <v>0</v>
      </c>
      <c r="N41" s="30">
        <f t="shared" si="0"/>
        <v>584.8371848684197</v>
      </c>
      <c r="O41" s="30">
        <f t="shared" si="1"/>
        <v>1842.2371323355221</v>
      </c>
    </row>
    <row r="42" spans="1:15" ht="15">
      <c r="A42" s="27">
        <v>1889</v>
      </c>
      <c r="B42" s="37">
        <f>'Silver, metric'!B42*5</f>
        <v>28.825145000000006</v>
      </c>
      <c r="C42" s="37">
        <f>'Silver, metric'!C42*3</f>
        <v>47.56148925</v>
      </c>
      <c r="D42" s="37">
        <f>'Silver, metric'!D42*2.6</f>
        <v>11.632993373492187</v>
      </c>
      <c r="E42" s="31">
        <f>'Silver, metric'!E42*0</f>
        <v>0</v>
      </c>
      <c r="F42" s="37">
        <f>'Silver, metric'!F42*3</f>
        <v>10.833591229269244</v>
      </c>
      <c r="G42" s="37">
        <f>'Silver, metric'!G42*3</f>
        <v>4.939917660040628</v>
      </c>
      <c r="H42" s="37">
        <f>'Silver, metric'!H42*186</f>
        <v>536.1476970000001</v>
      </c>
      <c r="I42" s="37">
        <f>'Silver, metric'!I42*1.3</f>
        <v>2.3107538592432664</v>
      </c>
      <c r="J42" s="11">
        <f>'Silver, metric'!J42*0</f>
        <v>0</v>
      </c>
      <c r="K42" s="11">
        <f>'Silver, metric'!K42*0</f>
        <v>0</v>
      </c>
      <c r="L42" s="11">
        <f>'Silver, metric'!L42*0</f>
        <v>0</v>
      </c>
      <c r="N42" s="30">
        <f t="shared" si="0"/>
        <v>642.2515873720455</v>
      </c>
      <c r="O42" s="30">
        <f t="shared" si="1"/>
        <v>2023.0925002219433</v>
      </c>
    </row>
    <row r="43" spans="1:15" ht="15">
      <c r="A43" s="27">
        <v>1890</v>
      </c>
      <c r="B43" s="37">
        <f>'Silver, metric'!B43*5</f>
        <v>30.026192708333337</v>
      </c>
      <c r="C43" s="37">
        <f>'Silver, metric'!C43*3</f>
        <v>53.32651825</v>
      </c>
      <c r="D43" s="37">
        <f>'Silver, metric'!D43*2.6</f>
        <v>12.667317048622154</v>
      </c>
      <c r="E43" s="31">
        <f>'Silver, metric'!E43*0</f>
        <v>0</v>
      </c>
      <c r="F43" s="37">
        <f>'Silver, metric'!F43*3</f>
        <v>9.737292322300597</v>
      </c>
      <c r="G43" s="37">
        <f>'Silver, metric'!G43*3</f>
        <v>5.6028581610115955</v>
      </c>
      <c r="H43" s="37">
        <f>'Silver, metric'!H43*186</f>
        <v>536.1476970000001</v>
      </c>
      <c r="I43" s="37">
        <f>'Silver, metric'!I43*1.3</f>
        <v>2.4556182044979624</v>
      </c>
      <c r="J43" s="11">
        <f>'Silver, metric'!J43*0</f>
        <v>0</v>
      </c>
      <c r="K43" s="11">
        <f>'Silver, metric'!K43*0</f>
        <v>0</v>
      </c>
      <c r="L43" s="11">
        <f>'Silver, metric'!L43*0</f>
        <v>0</v>
      </c>
      <c r="N43" s="30">
        <f t="shared" si="0"/>
        <v>649.9634936947657</v>
      </c>
      <c r="O43" s="30">
        <f t="shared" si="1"/>
        <v>2047.3850051385118</v>
      </c>
    </row>
    <row r="44" spans="1:15" ht="15">
      <c r="A44" s="27">
        <v>1891</v>
      </c>
      <c r="B44" s="37">
        <f>'Silver, metric'!B44*5</f>
        <v>31.227240416666667</v>
      </c>
      <c r="C44" s="37">
        <f>'Silver, metric'!C44*3</f>
        <v>56.20903274999999</v>
      </c>
      <c r="D44" s="37">
        <f>'Silver, metric'!D44*2.6</f>
        <v>12.840235927076879</v>
      </c>
      <c r="E44" s="31">
        <f>'Silver, metric'!E44*0</f>
        <v>0</v>
      </c>
      <c r="F44" s="37">
        <f>'Silver, metric'!F44*3</f>
        <v>11.202368636110723</v>
      </c>
      <c r="G44" s="37">
        <f>'Silver, metric'!G44*3</f>
        <v>4.958243005547225</v>
      </c>
      <c r="H44" s="37">
        <f>'Silver, metric'!H44*186</f>
        <v>536.1476970000001</v>
      </c>
      <c r="I44" s="37">
        <f>'Silver, metric'!I44*1.3</f>
        <v>2.316344493880864</v>
      </c>
      <c r="J44" s="11">
        <f>'Silver, metric'!J44*0</f>
        <v>0</v>
      </c>
      <c r="K44" s="11">
        <f>'Silver, metric'!K44*0</f>
        <v>0</v>
      </c>
      <c r="L44" s="11">
        <f>'Silver, metric'!L44*0</f>
        <v>0</v>
      </c>
      <c r="N44" s="30">
        <f t="shared" si="0"/>
        <v>654.9011622292825</v>
      </c>
      <c r="O44" s="30">
        <f t="shared" si="1"/>
        <v>2062.9386610222396</v>
      </c>
    </row>
    <row r="45" spans="1:15" ht="15">
      <c r="A45" s="27">
        <v>1892</v>
      </c>
      <c r="B45" s="37">
        <f>'Silver, metric'!B45*5</f>
        <v>26.423049583333334</v>
      </c>
      <c r="C45" s="37">
        <f>'Silver, metric'!C45*3</f>
        <v>46.120232</v>
      </c>
      <c r="D45" s="37">
        <f>'Silver, metric'!D45*2.6</f>
        <v>11.37227767933436</v>
      </c>
      <c r="E45" s="31">
        <f>'Silver, metric'!E45*0</f>
        <v>0</v>
      </c>
      <c r="F45" s="37">
        <f>'Silver, metric'!F45*3</f>
        <v>11.142871889541869</v>
      </c>
      <c r="G45" s="37">
        <f>'Silver, metric'!G45*3</f>
        <v>5.1981456801909305</v>
      </c>
      <c r="H45" s="37">
        <f>'Silver, metric'!H45*186</f>
        <v>536.1476970000001</v>
      </c>
      <c r="I45" s="37">
        <f>'Silver, metric'!I45*1.3</f>
        <v>2.3694917459019638</v>
      </c>
      <c r="J45" s="11">
        <f>'Silver, metric'!J45*0</f>
        <v>0</v>
      </c>
      <c r="K45" s="11">
        <f>'Silver, metric'!K45*0</f>
        <v>0</v>
      </c>
      <c r="L45" s="11">
        <f>'Silver, metric'!L45*0</f>
        <v>0</v>
      </c>
      <c r="N45" s="30">
        <f t="shared" si="0"/>
        <v>638.7737655783026</v>
      </c>
      <c r="O45" s="30">
        <f t="shared" si="1"/>
        <v>2012.137361571653</v>
      </c>
    </row>
    <row r="46" spans="1:15" ht="15">
      <c r="A46" s="27">
        <v>1893</v>
      </c>
      <c r="B46" s="37">
        <f>'Silver, metric'!B46*5</f>
        <v>24.020954166666662</v>
      </c>
      <c r="C46" s="37">
        <f>'Silver, metric'!C46*3</f>
        <v>46.120232</v>
      </c>
      <c r="D46" s="37">
        <f>'Silver, metric'!D46*2.6</f>
        <v>11.14507984702643</v>
      </c>
      <c r="E46" s="31">
        <f>'Silver, metric'!E46*0</f>
        <v>0</v>
      </c>
      <c r="F46" s="37">
        <f>'Silver, metric'!F46*3</f>
        <v>11.131267804613309</v>
      </c>
      <c r="G46" s="37">
        <f>'Silver, metric'!G46*3</f>
        <v>5.624095211740297</v>
      </c>
      <c r="H46" s="37">
        <f>'Silver, metric'!H46*186</f>
        <v>536.1476970000001</v>
      </c>
      <c r="I46" s="37">
        <f>'Silver, metric'!I46*1.3</f>
        <v>2.2263779583637</v>
      </c>
      <c r="J46" s="11">
        <f>'Silver, metric'!J46*0</f>
        <v>0</v>
      </c>
      <c r="K46" s="11">
        <f>'Silver, metric'!K46*0</f>
        <v>0</v>
      </c>
      <c r="L46" s="11">
        <f>'Silver, metric'!L46*0</f>
        <v>0</v>
      </c>
      <c r="N46" s="30">
        <f t="shared" si="0"/>
        <v>636.4157039884105</v>
      </c>
      <c r="O46" s="30">
        <f t="shared" si="1"/>
        <v>2004.7094675634933</v>
      </c>
    </row>
    <row r="47" spans="1:15" ht="15">
      <c r="A47" s="27">
        <v>1894</v>
      </c>
      <c r="B47" s="37">
        <f>'Silver, metric'!B47*5</f>
        <v>24.020954166666662</v>
      </c>
      <c r="C47" s="37">
        <f>'Silver, metric'!C47*3</f>
        <v>43.2377175</v>
      </c>
      <c r="D47" s="37">
        <f>'Silver, metric'!D47*2.6</f>
        <v>10.545189730650417</v>
      </c>
      <c r="E47" s="31">
        <f>'Silver, metric'!E47*0</f>
        <v>0</v>
      </c>
      <c r="F47" s="37">
        <f>'Silver, metric'!F47*3</f>
        <v>11.100451830588256</v>
      </c>
      <c r="G47" s="37">
        <f>'Silver, metric'!G47*3</f>
        <v>4.254008885326034</v>
      </c>
      <c r="H47" s="37">
        <f>'Silver, metric'!H47*186</f>
        <v>536.1476970000001</v>
      </c>
      <c r="I47" s="37">
        <f>'Silver, metric'!I47*1.3</f>
        <v>2.2854450497484353</v>
      </c>
      <c r="J47" s="11">
        <f>'Silver, metric'!J47*0</f>
        <v>0</v>
      </c>
      <c r="K47" s="11">
        <f>'Silver, metric'!K47*0</f>
        <v>0</v>
      </c>
      <c r="L47" s="11">
        <f>'Silver, metric'!L47*0</f>
        <v>0</v>
      </c>
      <c r="N47" s="30">
        <f t="shared" si="0"/>
        <v>631.59146416298</v>
      </c>
      <c r="O47" s="30">
        <f t="shared" si="1"/>
        <v>1989.5131121133868</v>
      </c>
    </row>
    <row r="48" spans="1:15" ht="15">
      <c r="A48" s="27">
        <v>1895</v>
      </c>
      <c r="B48" s="37">
        <f>'Silver, metric'!B48*5</f>
        <v>24.020954166666662</v>
      </c>
      <c r="C48" s="37">
        <f>'Silver, metric'!C48*3</f>
        <v>43.2377175</v>
      </c>
      <c r="D48" s="37">
        <f>'Silver, metric'!D48*2.6</f>
        <v>10.312003618825823</v>
      </c>
      <c r="E48" s="31">
        <f>'Silver, metric'!E48*0</f>
        <v>0</v>
      </c>
      <c r="F48" s="37">
        <f>'Silver, metric'!F48*3</f>
        <v>11.060170575743046</v>
      </c>
      <c r="G48" s="37">
        <f>'Silver, metric'!G48*3</f>
        <v>4.62441723465174</v>
      </c>
      <c r="H48" s="37">
        <f>'Silver, metric'!H48*186</f>
        <v>536.1476970000001</v>
      </c>
      <c r="I48" s="37">
        <f>'Silver, metric'!I48*1.3</f>
        <v>2.192138006179014</v>
      </c>
      <c r="J48" s="11">
        <f>'Silver, metric'!J48*0</f>
        <v>0</v>
      </c>
      <c r="K48" s="11">
        <f>'Silver, metric'!K48*0</f>
        <v>0</v>
      </c>
      <c r="L48" s="11">
        <f>'Silver, metric'!L48*0</f>
        <v>0</v>
      </c>
      <c r="N48" s="30">
        <f t="shared" si="0"/>
        <v>631.5950981020663</v>
      </c>
      <c r="O48" s="30">
        <f t="shared" si="1"/>
        <v>1989.5245590215088</v>
      </c>
    </row>
    <row r="49" spans="1:15" ht="15">
      <c r="A49" s="27">
        <v>1896</v>
      </c>
      <c r="B49" s="37">
        <f>'Silver, metric'!B49*5</f>
        <v>26.423049583333334</v>
      </c>
      <c r="C49" s="37">
        <f>'Silver, metric'!C49*3</f>
        <v>39.63457437500001</v>
      </c>
      <c r="D49" s="37">
        <f>'Silver, metric'!D49*2.6</f>
        <v>10.078817507001228</v>
      </c>
      <c r="E49" s="31">
        <f>'Silver, metric'!E49*0</f>
        <v>0</v>
      </c>
      <c r="F49" s="37">
        <f>'Silver, metric'!F49*3</f>
        <v>11.019889320897835</v>
      </c>
      <c r="G49" s="37">
        <f>'Silver, metric'!G49*3</f>
        <v>4.994825583977446</v>
      </c>
      <c r="H49" s="37">
        <f>'Silver, metric'!H49*186</f>
        <v>536.1476970000001</v>
      </c>
      <c r="I49" s="37">
        <f>'Silver, metric'!I49*1.3</f>
        <v>2.098830962609593</v>
      </c>
      <c r="J49" s="11">
        <f>'Silver, metric'!J49*0</f>
        <v>0</v>
      </c>
      <c r="K49" s="11">
        <f>'Silver, metric'!K49*0</f>
        <v>0</v>
      </c>
      <c r="L49" s="11">
        <f>'Silver, metric'!L49*0</f>
        <v>0</v>
      </c>
      <c r="N49" s="30">
        <f t="shared" si="0"/>
        <v>630.3976843328195</v>
      </c>
      <c r="O49" s="30">
        <f t="shared" si="1"/>
        <v>1985.7527056483814</v>
      </c>
    </row>
    <row r="50" spans="1:15" ht="15">
      <c r="A50" s="27">
        <v>1897</v>
      </c>
      <c r="B50" s="37">
        <f>'Silver, metric'!B50*5</f>
        <v>30.026192708333337</v>
      </c>
      <c r="C50" s="37">
        <f>'Silver, metric'!C50*3</f>
        <v>43.95834612499999</v>
      </c>
      <c r="D50" s="37">
        <f>'Silver, metric'!D50*2.6</f>
        <v>8.138298437885824</v>
      </c>
      <c r="E50" s="31">
        <f>'Silver, metric'!E50*0</f>
        <v>0</v>
      </c>
      <c r="F50" s="37">
        <f>'Silver, metric'!F50*3</f>
        <v>11.188342686375767</v>
      </c>
      <c r="G50" s="37">
        <f>'Silver, metric'!G50*3</f>
        <v>5.998573966745843</v>
      </c>
      <c r="H50" s="37">
        <f>'Silver, metric'!H50*186</f>
        <v>491.46872225</v>
      </c>
      <c r="I50" s="37">
        <f>'Silver, metric'!I50*1.3</f>
        <v>2.0877005210441517</v>
      </c>
      <c r="J50" s="11">
        <f>'Silver, metric'!J50*0</f>
        <v>0</v>
      </c>
      <c r="K50" s="11">
        <f>'Silver, metric'!K50*0</f>
        <v>0</v>
      </c>
      <c r="L50" s="11">
        <f>'Silver, metric'!L50*0</f>
        <v>0</v>
      </c>
      <c r="N50" s="30">
        <f t="shared" si="0"/>
        <v>592.8661766953849</v>
      </c>
      <c r="O50" s="30">
        <f t="shared" si="1"/>
        <v>1867.5284565904624</v>
      </c>
    </row>
    <row r="51" spans="1:15" ht="15">
      <c r="A51" s="27">
        <v>1898</v>
      </c>
      <c r="B51" s="37">
        <f>'Silver, metric'!B51*5</f>
        <v>43.237717499999995</v>
      </c>
      <c r="C51" s="37">
        <f>'Silver, metric'!C51*3</f>
        <v>44.67897475000001</v>
      </c>
      <c r="D51" s="37">
        <f>'Silver, metric'!D51*2.6</f>
        <v>7.648971281243889</v>
      </c>
      <c r="E51" s="31">
        <f>'Silver, metric'!E51*0</f>
        <v>0</v>
      </c>
      <c r="F51" s="37">
        <f>'Silver, metric'!F51*3</f>
        <v>11.105206230219359</v>
      </c>
      <c r="G51" s="37">
        <f>'Silver, metric'!G51*3</f>
        <v>4.19126975801878</v>
      </c>
      <c r="H51" s="37">
        <f>'Silver, metric'!H51*186</f>
        <v>446.7897474999999</v>
      </c>
      <c r="I51" s="37">
        <f>'Silver, metric'!I51*1.3</f>
        <v>2.0816387618983314</v>
      </c>
      <c r="J51" s="11">
        <f>'Silver, metric'!J51*0</f>
        <v>0</v>
      </c>
      <c r="K51" s="11">
        <f>'Silver, metric'!K51*0</f>
        <v>0</v>
      </c>
      <c r="L51" s="11">
        <f>'Silver, metric'!L51*0</f>
        <v>0</v>
      </c>
      <c r="N51" s="30">
        <f t="shared" si="0"/>
        <v>559.7335257813803</v>
      </c>
      <c r="O51" s="30">
        <f t="shared" si="1"/>
        <v>1763.1606062113478</v>
      </c>
    </row>
    <row r="52" spans="1:15" ht="15">
      <c r="A52" s="27">
        <v>1899</v>
      </c>
      <c r="B52" s="37">
        <f>'Silver, metric'!B52*5</f>
        <v>45.639812916666656</v>
      </c>
      <c r="C52" s="37">
        <f>'Silver, metric'!C52*3</f>
        <v>48.282117875000004</v>
      </c>
      <c r="D52" s="37">
        <f>'Silver, metric'!D52*2.6</f>
        <v>7.706452593994009</v>
      </c>
      <c r="E52" s="31">
        <f>'Silver, metric'!E52*0</f>
        <v>0</v>
      </c>
      <c r="F52" s="37">
        <f>'Silver, metric'!F52*3</f>
        <v>10.620310800073344</v>
      </c>
      <c r="G52" s="37">
        <f>'Silver, metric'!G52*3</f>
        <v>4.92763563303315</v>
      </c>
      <c r="H52" s="37">
        <f>'Silver, metric'!H52*186</f>
        <v>491.46872225</v>
      </c>
      <c r="I52" s="37">
        <f>'Silver, metric'!I52*1.3</f>
        <v>1.8716906316522661</v>
      </c>
      <c r="J52" s="11">
        <f>'Silver, metric'!J52*0</f>
        <v>0</v>
      </c>
      <c r="K52" s="11">
        <f>'Silver, metric'!K52*0</f>
        <v>0</v>
      </c>
      <c r="L52" s="11">
        <f>'Silver, metric'!L52*0</f>
        <v>0</v>
      </c>
      <c r="N52" s="30">
        <f t="shared" si="0"/>
        <v>610.5167427004195</v>
      </c>
      <c r="O52" s="30">
        <f t="shared" si="1"/>
        <v>1923.1277395063214</v>
      </c>
    </row>
    <row r="53" spans="1:15" ht="15">
      <c r="A53" s="27">
        <v>1900</v>
      </c>
      <c r="B53" s="37">
        <f>'Silver, metric'!B53*5</f>
        <v>48.041908333333325</v>
      </c>
      <c r="C53" s="37">
        <f>'Silver, metric'!C53*3</f>
        <v>51.88526100000001</v>
      </c>
      <c r="D53" s="37">
        <f>'Silver, metric'!D53*2.6</f>
        <v>22.4836131</v>
      </c>
      <c r="E53" s="31">
        <f>'Silver, metric'!E53*0</f>
        <v>0</v>
      </c>
      <c r="F53" s="37">
        <f>'Silver, metric'!F53*3</f>
        <v>9.280241284745342</v>
      </c>
      <c r="G53" s="37">
        <f>'Silver, metric'!G53*3</f>
        <v>3.289314241277766</v>
      </c>
      <c r="H53" s="37">
        <f>'Silver, metric'!H53*186</f>
        <v>536.1476970000001</v>
      </c>
      <c r="I53" s="37">
        <f>'Silver, metric'!I53*1.3</f>
        <v>2.2210519362434096</v>
      </c>
      <c r="J53" s="11">
        <f>'Silver, metric'!J53*0</f>
        <v>0</v>
      </c>
      <c r="K53" s="11">
        <f>'Silver, metric'!K53*0</f>
        <v>0</v>
      </c>
      <c r="L53" s="11">
        <f>'Silver, metric'!L53*0</f>
        <v>0</v>
      </c>
      <c r="N53" s="30">
        <f t="shared" si="0"/>
        <v>673.3490868956</v>
      </c>
      <c r="O53" s="30">
        <f t="shared" si="1"/>
        <v>2121.0496237211396</v>
      </c>
    </row>
    <row r="54" spans="1:15" ht="15">
      <c r="A54" s="27">
        <v>1901</v>
      </c>
      <c r="B54" s="37">
        <f>'Silver, metric'!B54*5</f>
        <v>43.237717499999995</v>
      </c>
      <c r="C54" s="37">
        <f>'Silver, metric'!C54*3</f>
        <v>43.2377175</v>
      </c>
      <c r="D54" s="37">
        <f>'Silver, metric'!D54*2.6</f>
        <v>22.4836131</v>
      </c>
      <c r="E54" s="31">
        <f>'Silver, metric'!E54*0</f>
        <v>0</v>
      </c>
      <c r="F54" s="37">
        <f>'Silver, metric'!F54*3</f>
        <v>12.20815750028825</v>
      </c>
      <c r="G54" s="37">
        <f>'Silver, metric'!G54*3</f>
        <v>4.196965897989687</v>
      </c>
      <c r="H54" s="37">
        <f>'Silver, metric'!H54*186</f>
        <v>536.1476970000001</v>
      </c>
      <c r="I54" s="37">
        <f>'Silver, metric'!I54*1.3</f>
        <v>2.3885424646507873</v>
      </c>
      <c r="J54" s="11">
        <f>'Silver, metric'!J54*0</f>
        <v>0</v>
      </c>
      <c r="K54" s="11">
        <f>'Silver, metric'!K54*0</f>
        <v>0</v>
      </c>
      <c r="L54" s="11">
        <f>'Silver, metric'!L54*0</f>
        <v>0</v>
      </c>
      <c r="N54" s="30">
        <f t="shared" si="0"/>
        <v>663.9004109629288</v>
      </c>
      <c r="O54" s="30">
        <f t="shared" si="1"/>
        <v>2091.286294533226</v>
      </c>
    </row>
    <row r="55" spans="1:15" ht="15">
      <c r="A55" s="27">
        <v>1902</v>
      </c>
      <c r="B55" s="37">
        <f>'Silver, metric'!B55*5</f>
        <v>52.84609916666667</v>
      </c>
      <c r="C55" s="37">
        <f>'Silver, metric'!C55*3</f>
        <v>51.88526100000001</v>
      </c>
      <c r="D55" s="37">
        <f>'Silver, metric'!D55*2.6</f>
        <v>22.4836131</v>
      </c>
      <c r="E55" s="31">
        <f>'Silver, metric'!E55*0</f>
        <v>0</v>
      </c>
      <c r="F55" s="37">
        <f>'Silver, metric'!F55*3</f>
        <v>12.88887787901491</v>
      </c>
      <c r="G55" s="37">
        <f>'Silver, metric'!G55*3</f>
        <v>3.8208467243534363</v>
      </c>
      <c r="H55" s="37">
        <f>'Silver, metric'!H55*186</f>
        <v>536.1476970000001</v>
      </c>
      <c r="I55" s="37">
        <f>'Silver, metric'!I55*1.3</f>
        <v>2.5560329930581647</v>
      </c>
      <c r="J55" s="11">
        <f>'Silver, metric'!J55*0</f>
        <v>0</v>
      </c>
      <c r="K55" s="11">
        <f>'Silver, metric'!K55*0</f>
        <v>0</v>
      </c>
      <c r="L55" s="11">
        <f>'Silver, metric'!L55*0</f>
        <v>0</v>
      </c>
      <c r="N55" s="30">
        <f t="shared" si="0"/>
        <v>682.6284278630933</v>
      </c>
      <c r="O55" s="30">
        <f t="shared" si="1"/>
        <v>2150.2795477687437</v>
      </c>
    </row>
    <row r="56" spans="1:15" ht="15">
      <c r="A56" s="27">
        <v>1903</v>
      </c>
      <c r="B56" s="37">
        <f>'Silver, metric'!B56*5</f>
        <v>52.84609916666667</v>
      </c>
      <c r="C56" s="37">
        <f>'Silver, metric'!C56*3</f>
        <v>51.88526100000001</v>
      </c>
      <c r="D56" s="37">
        <f>'Silver, metric'!D56*2.6</f>
        <v>22.4836131</v>
      </c>
      <c r="E56" s="31">
        <f>'Silver, metric'!E56*0</f>
        <v>0</v>
      </c>
      <c r="F56" s="37">
        <f>'Silver, metric'!F56*3</f>
        <v>12.396817184368114</v>
      </c>
      <c r="G56" s="37">
        <f>'Silver, metric'!G56*3</f>
        <v>3.6327871375353116</v>
      </c>
      <c r="H56" s="37">
        <f>'Silver, metric'!H56*186</f>
        <v>536.1476970000001</v>
      </c>
      <c r="I56" s="37">
        <f>'Silver, metric'!I56*1.3</f>
        <v>2.7235235214655424</v>
      </c>
      <c r="J56" s="11">
        <f>'Silver, metric'!J56*0</f>
        <v>0</v>
      </c>
      <c r="K56" s="11">
        <f>'Silver, metric'!K56*0</f>
        <v>0</v>
      </c>
      <c r="L56" s="11">
        <f>'Silver, metric'!L56*0</f>
        <v>0</v>
      </c>
      <c r="N56" s="30">
        <f t="shared" si="0"/>
        <v>682.1157981100357</v>
      </c>
      <c r="O56" s="30">
        <f t="shared" si="1"/>
        <v>2148.6647640466126</v>
      </c>
    </row>
    <row r="57" spans="1:15" ht="15">
      <c r="A57" s="27">
        <v>1904</v>
      </c>
      <c r="B57" s="37">
        <f>'Silver, metric'!B57*5</f>
        <v>52.84609916666667</v>
      </c>
      <c r="C57" s="37">
        <f>'Silver, metric'!C57*3</f>
        <v>51.88526100000001</v>
      </c>
      <c r="D57" s="37">
        <f>'Silver, metric'!D57*2.6</f>
        <v>19.985433866666668</v>
      </c>
      <c r="E57" s="31">
        <f>'Silver, metric'!E57*0</f>
        <v>0</v>
      </c>
      <c r="F57" s="37">
        <f>'Silver, metric'!F57*3</f>
        <v>11.90475648972132</v>
      </c>
      <c r="G57" s="37">
        <f>'Silver, metric'!G57*3</f>
        <v>3.5387573441262496</v>
      </c>
      <c r="H57" s="37">
        <f>'Silver, metric'!H57*186</f>
        <v>536.1476970000001</v>
      </c>
      <c r="I57" s="37">
        <f>'Silver, metric'!I57*1.3</f>
        <v>2.8910140498729198</v>
      </c>
      <c r="J57" s="11">
        <f>'Silver, metric'!J57*0</f>
        <v>0</v>
      </c>
      <c r="K57" s="11">
        <f>'Silver, metric'!K57*0</f>
        <v>0</v>
      </c>
      <c r="L57" s="11">
        <f>'Silver, metric'!L57*0</f>
        <v>0</v>
      </c>
      <c r="N57" s="30">
        <f t="shared" si="0"/>
        <v>679.1990189170539</v>
      </c>
      <c r="O57" s="30">
        <f t="shared" si="1"/>
        <v>2139.4769095887195</v>
      </c>
    </row>
    <row r="58" spans="1:15" ht="15">
      <c r="A58" s="27">
        <v>1905</v>
      </c>
      <c r="B58" s="37">
        <f>'Silver, metric'!B58*5</f>
        <v>52.84609916666667</v>
      </c>
      <c r="C58" s="37">
        <f>'Silver, metric'!C58*3</f>
        <v>51.88526100000001</v>
      </c>
      <c r="D58" s="37">
        <f>'Silver, metric'!D58*2.6</f>
        <v>19.985433866666668</v>
      </c>
      <c r="E58" s="31">
        <f>'Silver, metric'!E58*0</f>
        <v>0</v>
      </c>
      <c r="F58" s="37">
        <f>'Silver, metric'!F58*3</f>
        <v>11.412695795074526</v>
      </c>
      <c r="G58" s="37">
        <f>'Silver, metric'!G58*3</f>
        <v>3.4917424474217187</v>
      </c>
      <c r="H58" s="37">
        <f>'Silver, metric'!H58*186</f>
        <v>446.7897474999999</v>
      </c>
      <c r="I58" s="37">
        <f>'Silver, metric'!I58*1.3</f>
        <v>2.9198890302616007</v>
      </c>
      <c r="J58" s="11">
        <f>'Silver, metric'!J58*0</f>
        <v>0</v>
      </c>
      <c r="K58" s="11">
        <f>'Silver, metric'!K58*0</f>
        <v>0</v>
      </c>
      <c r="L58" s="11">
        <f>'Silver, metric'!L58*0</f>
        <v>0</v>
      </c>
      <c r="N58" s="30">
        <f t="shared" si="0"/>
        <v>589.3308688060912</v>
      </c>
      <c r="O58" s="30">
        <f t="shared" si="1"/>
        <v>1856.3922367391872</v>
      </c>
    </row>
    <row r="59" spans="1:15" ht="15">
      <c r="A59" s="27">
        <v>1906</v>
      </c>
      <c r="B59" s="37">
        <f>'Silver, metric'!B59*5</f>
        <v>43.237717499999995</v>
      </c>
      <c r="C59" s="37">
        <f>'Silver, metric'!C59*3</f>
        <v>51.88526100000001</v>
      </c>
      <c r="D59" s="37">
        <f>'Silver, metric'!D59*2.6</f>
        <v>19.985433866666668</v>
      </c>
      <c r="E59" s="31">
        <f>'Silver, metric'!E59*0</f>
        <v>0</v>
      </c>
      <c r="F59" s="37">
        <f>'Silver, metric'!F59*3</f>
        <v>8.441450259621412</v>
      </c>
      <c r="G59" s="37">
        <f>'Silver, metric'!G59*3</f>
        <v>3.4682349990694528</v>
      </c>
      <c r="H59" s="37">
        <f>'Silver, metric'!H59*186</f>
        <v>446.7897474999999</v>
      </c>
      <c r="I59" s="37">
        <f>'Silver, metric'!I59*1.3</f>
        <v>2.9800211390822406</v>
      </c>
      <c r="J59" s="11">
        <f>'Silver, metric'!J59*0</f>
        <v>0</v>
      </c>
      <c r="K59" s="11">
        <f>'Silver, metric'!K59*0</f>
        <v>0</v>
      </c>
      <c r="L59" s="11">
        <f>'Silver, metric'!L59*0</f>
        <v>0</v>
      </c>
      <c r="N59" s="30">
        <f t="shared" si="0"/>
        <v>576.7878662644397</v>
      </c>
      <c r="O59" s="30">
        <f t="shared" si="1"/>
        <v>1816.881778732985</v>
      </c>
    </row>
    <row r="60" spans="1:15" ht="15">
      <c r="A60" s="27">
        <v>1907</v>
      </c>
      <c r="B60" s="37">
        <f>'Silver, metric'!B60*5</f>
        <v>43.237717499999995</v>
      </c>
      <c r="C60" s="37">
        <f>'Silver, metric'!C60*3</f>
        <v>51.88526100000001</v>
      </c>
      <c r="D60" s="37">
        <f>'Silver, metric'!D60*2.6</f>
        <v>19.985433866666668</v>
      </c>
      <c r="E60" s="31">
        <f>'Silver, metric'!E60*0</f>
        <v>0</v>
      </c>
      <c r="F60" s="37">
        <f>'Silver, metric'!F60*3</f>
        <v>8.429419220699987</v>
      </c>
      <c r="G60" s="37">
        <f>'Silver, metric'!G60*3</f>
        <v>3.45648127489332</v>
      </c>
      <c r="H60" s="37">
        <f>'Silver, metric'!H60*186</f>
        <v>446.7897474999999</v>
      </c>
      <c r="I60" s="37">
        <f>'Silver, metric'!I60*1.3</f>
        <v>3.0401532479028814</v>
      </c>
      <c r="J60" s="11">
        <f>'Silver, metric'!J60*0</f>
        <v>0</v>
      </c>
      <c r="K60" s="11">
        <f>'Silver, metric'!K60*0</f>
        <v>0</v>
      </c>
      <c r="L60" s="11">
        <f>'Silver, metric'!L60*0</f>
        <v>0</v>
      </c>
      <c r="N60" s="30">
        <f t="shared" si="0"/>
        <v>576.8242136101628</v>
      </c>
      <c r="O60" s="30">
        <f t="shared" si="1"/>
        <v>1816.996272872013</v>
      </c>
    </row>
    <row r="61" spans="1:15" ht="15">
      <c r="A61" s="27">
        <v>1908</v>
      </c>
      <c r="B61" s="37">
        <f>'Silver, metric'!B61*5</f>
        <v>38.433526666666666</v>
      </c>
      <c r="C61" s="37">
        <f>'Silver, metric'!C61*3</f>
        <v>51.88526100000001</v>
      </c>
      <c r="D61" s="37">
        <f>'Silver, metric'!D61*2.6</f>
        <v>19.985433866666668</v>
      </c>
      <c r="E61" s="31">
        <f>'Silver, metric'!E61*0</f>
        <v>0</v>
      </c>
      <c r="F61" s="37">
        <f>'Silver, metric'!F61*3</f>
        <v>8.417388181778565</v>
      </c>
      <c r="G61" s="37">
        <f>'Silver, metric'!G61*3</f>
        <v>3.4506044128052533</v>
      </c>
      <c r="H61" s="37">
        <f>'Silver, metric'!H61*186</f>
        <v>446.7897474999999</v>
      </c>
      <c r="I61" s="37">
        <f>'Silver, metric'!I61*1.3</f>
        <v>3.1002853567235222</v>
      </c>
      <c r="J61" s="11">
        <f>'Silver, metric'!J61*0</f>
        <v>0</v>
      </c>
      <c r="K61" s="11">
        <f>'Silver, metric'!K61*0</f>
        <v>0</v>
      </c>
      <c r="L61" s="11">
        <f>'Silver, metric'!L61*0</f>
        <v>0</v>
      </c>
      <c r="N61" s="30">
        <f t="shared" si="0"/>
        <v>572.0622469846405</v>
      </c>
      <c r="O61" s="30">
        <f t="shared" si="1"/>
        <v>1801.9960780016177</v>
      </c>
    </row>
    <row r="62" spans="1:15" ht="15">
      <c r="A62" s="27">
        <v>1909</v>
      </c>
      <c r="B62" s="37">
        <f>'Silver, metric'!B62*5</f>
        <v>33.629335833333336</v>
      </c>
      <c r="C62" s="37">
        <f>'Silver, metric'!C62*3</f>
        <v>51.88526100000001</v>
      </c>
      <c r="D62" s="37">
        <f>'Silver, metric'!D62*2.6</f>
        <v>19.985433866666668</v>
      </c>
      <c r="E62" s="31">
        <f>'Silver, metric'!E62*0</f>
        <v>0</v>
      </c>
      <c r="F62" s="37">
        <f>'Silver, metric'!F62*3</f>
        <v>8.405357142857143</v>
      </c>
      <c r="G62" s="37">
        <f>'Silver, metric'!G62*3</f>
        <v>3.4476659817612205</v>
      </c>
      <c r="H62" s="37">
        <f>'Silver, metric'!H62*186</f>
        <v>446.7897474999999</v>
      </c>
      <c r="I62" s="37">
        <f>'Silver, metric'!I62*1.3</f>
        <v>3.1044288475547797</v>
      </c>
      <c r="J62" s="11">
        <f>'Silver, metric'!J62*0</f>
        <v>0</v>
      </c>
      <c r="K62" s="11">
        <f>'Silver, metric'!K62*0</f>
        <v>0</v>
      </c>
      <c r="L62" s="11">
        <f>'Silver, metric'!L62*0</f>
        <v>0</v>
      </c>
      <c r="N62" s="30">
        <f t="shared" si="0"/>
        <v>567.2472301721731</v>
      </c>
      <c r="O62" s="30">
        <f t="shared" si="1"/>
        <v>1786.8287750423451</v>
      </c>
    </row>
    <row r="63" spans="1:15" ht="15">
      <c r="A63" s="27">
        <v>1910</v>
      </c>
      <c r="B63" s="37">
        <f>'Silver, metric'!B63*5</f>
        <v>43.237717499999995</v>
      </c>
      <c r="C63" s="37">
        <f>'Silver, metric'!C63*3</f>
        <v>51.88526100000001</v>
      </c>
      <c r="D63" s="37">
        <f>'Silver, metric'!D63*2.6</f>
        <v>19.985433866666668</v>
      </c>
      <c r="E63" s="31">
        <f>'Silver, metric'!E63*0</f>
        <v>0</v>
      </c>
      <c r="F63" s="37">
        <f>'Silver, metric'!F63*3</f>
        <v>18.828</v>
      </c>
      <c r="G63" s="37">
        <f>'Silver, metric'!G63*3</f>
        <v>3.446196766239204</v>
      </c>
      <c r="H63" s="37">
        <f>'Silver, metric'!H63*186</f>
        <v>446.7897474999999</v>
      </c>
      <c r="I63" s="37">
        <f>'Silver, metric'!I63*1.3</f>
        <v>3.2472161381403954</v>
      </c>
      <c r="J63" s="11">
        <f>'Silver, metric'!J63*0</f>
        <v>0</v>
      </c>
      <c r="K63" s="11">
        <f>'Silver, metric'!K63*0</f>
        <v>0</v>
      </c>
      <c r="L63" s="11">
        <f>'Silver, metric'!L63*0</f>
        <v>0</v>
      </c>
      <c r="N63" s="30">
        <f t="shared" si="0"/>
        <v>587.4195727710462</v>
      </c>
      <c r="O63" s="30">
        <f t="shared" si="1"/>
        <v>1850.3716542287955</v>
      </c>
    </row>
    <row r="64" spans="1:15" ht="15">
      <c r="A64" s="27">
        <v>1911</v>
      </c>
      <c r="B64" s="37">
        <f>'Silver, metric'!B64*5</f>
        <v>43.237717499999995</v>
      </c>
      <c r="C64" s="37">
        <f>'Silver, metric'!C64*3</f>
        <v>51.88526100000001</v>
      </c>
      <c r="D64" s="37">
        <f>'Silver, metric'!D64*2.6</f>
        <v>19.985433866666668</v>
      </c>
      <c r="E64" s="31">
        <f>'Silver, metric'!E64*0</f>
        <v>0</v>
      </c>
      <c r="F64" s="37">
        <f>'Silver, metric'!F64*3</f>
        <v>18.828</v>
      </c>
      <c r="G64" s="37">
        <f>'Silver, metric'!G64*3</f>
        <v>3.4454621584781955</v>
      </c>
      <c r="H64" s="37">
        <f>'Silver, metric'!H64*186</f>
        <v>446.7897474999999</v>
      </c>
      <c r="I64" s="37">
        <f>'Silver, metric'!I64*1.3</f>
        <v>3.195484966090052</v>
      </c>
      <c r="J64" s="11">
        <f>'Silver, metric'!J64*0</f>
        <v>0</v>
      </c>
      <c r="K64" s="11">
        <f>'Silver, metric'!K64*0</f>
        <v>0</v>
      </c>
      <c r="L64" s="11">
        <f>'Silver, metric'!L64*0</f>
        <v>0</v>
      </c>
      <c r="N64" s="30">
        <f t="shared" si="0"/>
        <v>587.3671069912348</v>
      </c>
      <c r="O64" s="30">
        <f t="shared" si="1"/>
        <v>1850.2063870223894</v>
      </c>
    </row>
    <row r="65" spans="1:15" ht="15">
      <c r="A65" s="27">
        <v>1912</v>
      </c>
      <c r="B65" s="37">
        <f>'Silver, metric'!B65*5</f>
        <v>43.237717499999995</v>
      </c>
      <c r="C65" s="37">
        <f>'Silver, metric'!C65*3</f>
        <v>51.88526100000001</v>
      </c>
      <c r="D65" s="37">
        <f>'Silver, metric'!D65*2.6</f>
        <v>19.985433866666668</v>
      </c>
      <c r="E65" s="31">
        <f>'Silver, metric'!E65*0</f>
        <v>0</v>
      </c>
      <c r="F65" s="37">
        <f>'Silver, metric'!F65*3</f>
        <v>18.828</v>
      </c>
      <c r="G65" s="37">
        <f>'Silver, metric'!G65*3</f>
        <v>3.4450948545976914</v>
      </c>
      <c r="H65" s="37">
        <f>'Silver, metric'!H65*186</f>
        <v>446.7897474999999</v>
      </c>
      <c r="I65" s="37">
        <f>'Silver, metric'!I65*1.3</f>
        <v>2.602503275054525</v>
      </c>
      <c r="J65" s="11">
        <f>'Silver, metric'!J65*0</f>
        <v>0</v>
      </c>
      <c r="K65" s="11">
        <f>'Silver, metric'!K65*0</f>
        <v>0</v>
      </c>
      <c r="L65" s="11">
        <f>'Silver, metric'!L65*0</f>
        <v>0</v>
      </c>
      <c r="N65" s="30">
        <f t="shared" si="0"/>
        <v>586.7737579963189</v>
      </c>
      <c r="O65" s="30">
        <f t="shared" si="1"/>
        <v>1848.3373376884044</v>
      </c>
    </row>
    <row r="66" spans="1:15" ht="15">
      <c r="A66" s="27">
        <v>1913</v>
      </c>
      <c r="B66" s="37">
        <f>'Silver, metric'!B66*5</f>
        <v>43.237717499999995</v>
      </c>
      <c r="C66" s="37">
        <f>'Silver, metric'!C66*3</f>
        <v>51.88526100000001</v>
      </c>
      <c r="D66" s="37">
        <f>'Silver, metric'!D66*2.6</f>
        <v>19.985433866666668</v>
      </c>
      <c r="E66" s="31">
        <f>'Silver, metric'!E66*0</f>
        <v>0</v>
      </c>
      <c r="F66" s="37">
        <f>'Silver, metric'!F66*3</f>
        <v>18.828</v>
      </c>
      <c r="G66" s="37">
        <f>'Silver, metric'!G66*3</f>
        <v>3.4449112026574396</v>
      </c>
      <c r="H66" s="37">
        <f>'Silver, metric'!H66*186</f>
        <v>446.7897474999999</v>
      </c>
      <c r="I66" s="37">
        <f>'Silver, metric'!I66*1.3</f>
        <v>2.602503275054525</v>
      </c>
      <c r="J66" s="11">
        <f>'Silver, metric'!J66*0</f>
        <v>0</v>
      </c>
      <c r="K66" s="11">
        <f>'Silver, metric'!K66*0</f>
        <v>0</v>
      </c>
      <c r="L66" s="11">
        <f>'Silver, metric'!L66*0</f>
        <v>0</v>
      </c>
      <c r="N66" s="30">
        <f t="shared" si="0"/>
        <v>586.7735743443786</v>
      </c>
      <c r="O66" s="30">
        <f t="shared" si="1"/>
        <v>1848.3367591847925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O67"/>
  <sheetViews>
    <sheetView zoomScalePageLayoutView="0" workbookViewId="0" topLeftCell="A1">
      <pane ySplit="4500" topLeftCell="BM55" activePane="topLeft" state="split"/>
      <selection pane="topLeft" activeCell="A1" sqref="A1:A65536"/>
      <selection pane="bottomLeft" activeCell="Q65" sqref="Q65"/>
    </sheetView>
  </sheetViews>
  <sheetFormatPr defaultColWidth="9.140625" defaultRowHeight="15"/>
  <cols>
    <col min="1" max="1" width="8.140625" style="27" customWidth="1"/>
    <col min="2" max="4" width="10.7109375" style="39" customWidth="1"/>
    <col min="5" max="5" width="8.28125" style="39" customWidth="1"/>
    <col min="6" max="6" width="9.00390625" style="39" customWidth="1"/>
    <col min="7" max="7" width="8.7109375" style="39" customWidth="1"/>
    <col min="8" max="8" width="6.421875" style="39" customWidth="1"/>
    <col min="9" max="10" width="10.7109375" style="39" customWidth="1"/>
    <col min="11" max="11" width="8.421875" style="11" customWidth="1"/>
    <col min="12" max="12" width="7.28125" style="11" customWidth="1"/>
    <col min="13" max="13" width="3.8515625" style="11" customWidth="1"/>
    <col min="14" max="14" width="9.140625" style="11" customWidth="1"/>
    <col min="15" max="15" width="11.28125" style="11" customWidth="1"/>
    <col min="16" max="16384" width="9.140625" style="11" customWidth="1"/>
  </cols>
  <sheetData>
    <row r="2" ht="16.5">
      <c r="B2" s="38" t="s">
        <v>8</v>
      </c>
    </row>
    <row r="3" spans="14:15" ht="15">
      <c r="N3" s="48" t="s">
        <v>11</v>
      </c>
      <c r="O3" s="34" t="s">
        <v>3</v>
      </c>
    </row>
    <row r="4" spans="2:15" ht="15">
      <c r="B4" s="40" t="s">
        <v>29</v>
      </c>
      <c r="N4" s="48" t="s">
        <v>12</v>
      </c>
      <c r="O4" s="35" t="s">
        <v>4</v>
      </c>
    </row>
    <row r="5" spans="2:15" ht="15">
      <c r="B5" s="41" t="s">
        <v>30</v>
      </c>
      <c r="C5" s="41" t="s">
        <v>32</v>
      </c>
      <c r="D5" s="41" t="s">
        <v>33</v>
      </c>
      <c r="E5" s="41" t="s">
        <v>34</v>
      </c>
      <c r="F5" s="41" t="s">
        <v>35</v>
      </c>
      <c r="G5" s="41" t="s">
        <v>36</v>
      </c>
      <c r="H5" s="41" t="s">
        <v>166</v>
      </c>
      <c r="I5" s="41" t="s">
        <v>167</v>
      </c>
      <c r="J5" s="41" t="s">
        <v>2</v>
      </c>
      <c r="K5" s="33" t="s">
        <v>31</v>
      </c>
      <c r="L5" s="33" t="s">
        <v>1</v>
      </c>
      <c r="M5" s="33"/>
      <c r="N5" s="47" t="s">
        <v>13</v>
      </c>
      <c r="O5" s="36" t="s">
        <v>6</v>
      </c>
    </row>
    <row r="6" spans="1:15" ht="15">
      <c r="A6" s="27">
        <v>1852</v>
      </c>
      <c r="B6" s="39">
        <f>'Silver, metric'!B5*5</f>
        <v>12.010477083333331</v>
      </c>
      <c r="C6" s="39">
        <f>'Silver, metric'!C5*3</f>
        <v>34.590174000000005</v>
      </c>
      <c r="D6" s="39">
        <f>'Silver, metric'!D5*2.6</f>
        <v>20.192305135697882</v>
      </c>
      <c r="E6" s="42">
        <f>'Silver, metric'!E5*0</f>
        <v>0</v>
      </c>
      <c r="F6" s="39">
        <f>'Silver, metric'!F5*3</f>
        <v>10.564694197864402</v>
      </c>
      <c r="G6" s="39">
        <f>'Silver, metric'!G5*3</f>
        <v>7.654242714320919</v>
      </c>
      <c r="H6" s="42">
        <f>'Silver, metric'!H5*0</f>
        <v>0</v>
      </c>
      <c r="I6" s="39">
        <f>'Silver, metric'!I5*1.3</f>
        <v>2.4245055143308685</v>
      </c>
      <c r="J6" s="39">
        <f>'Silver, metric'!J5*197</f>
        <v>378.57610029615586</v>
      </c>
      <c r="K6" s="11">
        <f>'Silver, metric'!K5*0</f>
        <v>0</v>
      </c>
      <c r="L6" s="11">
        <f>'Silver, metric'!L5*0</f>
        <v>0</v>
      </c>
      <c r="N6" s="39">
        <f>SUM(B6:L6)</f>
        <v>466.01249894170326</v>
      </c>
      <c r="O6" s="39">
        <f>N6*3.15</f>
        <v>1467.939371666365</v>
      </c>
    </row>
    <row r="7" spans="1:15" ht="15">
      <c r="A7" s="27">
        <v>1853</v>
      </c>
      <c r="B7" s="39">
        <f>'Silver, metric'!B6*5</f>
        <v>9.608381666666666</v>
      </c>
      <c r="C7" s="39">
        <f>'Silver, metric'!C6*3</f>
        <v>28.825144999999992</v>
      </c>
      <c r="D7" s="39">
        <f>'Silver, metric'!D6*2.6</f>
        <v>23.838460876430208</v>
      </c>
      <c r="E7" s="42">
        <f>'Silver, metric'!E6*0</f>
        <v>0</v>
      </c>
      <c r="F7" s="39">
        <f>'Silver, metric'!F6*3</f>
        <v>10.564694197864402</v>
      </c>
      <c r="G7" s="39">
        <f>'Silver, metric'!G6*3</f>
        <v>7.412109720653225</v>
      </c>
      <c r="H7" s="42">
        <f>'Silver, metric'!H6*0</f>
        <v>0</v>
      </c>
      <c r="I7" s="39">
        <f>'Silver, metric'!I6*1.3</f>
        <v>2.424506417945306</v>
      </c>
      <c r="J7" s="39">
        <f>'Silver, metric'!J6*197</f>
        <v>378.57610029615586</v>
      </c>
      <c r="K7" s="11">
        <f>'Silver, metric'!K6*0</f>
        <v>0</v>
      </c>
      <c r="L7" s="11">
        <f>'Silver, metric'!L6*0</f>
        <v>0</v>
      </c>
      <c r="N7" s="39">
        <f aca="true" t="shared" si="0" ref="N7:N67">SUM(B7:L7)</f>
        <v>461.24939817571567</v>
      </c>
      <c r="O7" s="39">
        <f aca="true" t="shared" si="1" ref="O7:O67">N7*3.15</f>
        <v>1452.9356042535044</v>
      </c>
    </row>
    <row r="8" spans="1:15" ht="15">
      <c r="A8" s="27">
        <v>1854</v>
      </c>
      <c r="B8" s="39">
        <f>'Silver, metric'!B7*5</f>
        <v>9.608381666666666</v>
      </c>
      <c r="C8" s="39">
        <f>'Silver, metric'!C7*3</f>
        <v>28.825144999999992</v>
      </c>
      <c r="D8" s="39">
        <f>'Silver, metric'!D7*2.6</f>
        <v>30.341680725687567</v>
      </c>
      <c r="E8" s="42">
        <f>'Silver, metric'!E7*0</f>
        <v>0</v>
      </c>
      <c r="F8" s="39">
        <f>'Silver, metric'!F7*3</f>
        <v>10.564694197864402</v>
      </c>
      <c r="G8" s="39">
        <f>'Silver, metric'!G7*3</f>
        <v>7.765981677066795</v>
      </c>
      <c r="H8" s="42">
        <f>'Silver, metric'!H7*0</f>
        <v>0</v>
      </c>
      <c r="I8" s="39">
        <f>'Silver, metric'!I7*1.3</f>
        <v>2.424508225174181</v>
      </c>
      <c r="J8" s="39">
        <f>'Silver, metric'!J7*197</f>
        <v>378.57610029615586</v>
      </c>
      <c r="K8" s="11">
        <f>'Silver, metric'!K7*0</f>
        <v>0</v>
      </c>
      <c r="L8" s="11">
        <f>'Silver, metric'!L7*0</f>
        <v>0</v>
      </c>
      <c r="N8" s="39">
        <f t="shared" si="0"/>
        <v>468.1064917886155</v>
      </c>
      <c r="O8" s="39">
        <f t="shared" si="1"/>
        <v>1474.5354491341386</v>
      </c>
    </row>
    <row r="9" spans="1:15" ht="15">
      <c r="A9" s="27">
        <v>1855</v>
      </c>
      <c r="B9" s="39">
        <f>'Silver, metric'!B8*5</f>
        <v>8.407333958333334</v>
      </c>
      <c r="C9" s="39">
        <f>'Silver, metric'!C8*3</f>
        <v>34.590174000000005</v>
      </c>
      <c r="D9" s="39">
        <f>'Silver, metric'!D8*2.6</f>
        <v>27.895458218105265</v>
      </c>
      <c r="E9" s="42">
        <f>'Silver, metric'!E8*0</f>
        <v>0</v>
      </c>
      <c r="F9" s="39">
        <f>'Silver, metric'!F8*3</f>
        <v>10.564694197864402</v>
      </c>
      <c r="G9" s="39">
        <f>'Silver, metric'!G8*3</f>
        <v>6.6538243258662355</v>
      </c>
      <c r="H9" s="42">
        <f>'Silver, metric'!H8*0</f>
        <v>0</v>
      </c>
      <c r="I9" s="39">
        <f>'Silver, metric'!I8*1.3</f>
        <v>2.4245118396319314</v>
      </c>
      <c r="J9" s="39">
        <f>'Silver, metric'!J8*197</f>
        <v>340.7184902665403</v>
      </c>
      <c r="K9" s="11">
        <f>'Silver, metric'!K8*0</f>
        <v>0</v>
      </c>
      <c r="L9" s="11">
        <f>'Silver, metric'!L8*0</f>
        <v>0</v>
      </c>
      <c r="N9" s="39">
        <f t="shared" si="0"/>
        <v>431.25448680634145</v>
      </c>
      <c r="O9" s="39">
        <f t="shared" si="1"/>
        <v>1358.4516334399755</v>
      </c>
    </row>
    <row r="10" spans="1:15" ht="15">
      <c r="A10" s="27">
        <v>1856</v>
      </c>
      <c r="B10" s="39">
        <f>'Silver, metric'!B9*5</f>
        <v>8.407333958333334</v>
      </c>
      <c r="C10" s="39">
        <f>'Silver, metric'!C9*3</f>
        <v>27.383887749999996</v>
      </c>
      <c r="D10" s="39">
        <f>'Silver, metric'!D9*2.6</f>
        <v>27.24356177227378</v>
      </c>
      <c r="E10" s="42">
        <f>'Silver, metric'!E9*0</f>
        <v>0</v>
      </c>
      <c r="F10" s="39">
        <f>'Silver, metric'!F9*3</f>
        <v>10.564694197864402</v>
      </c>
      <c r="G10" s="39">
        <f>'Silver, metric'!G9*3</f>
        <v>5.596698586614972</v>
      </c>
      <c r="H10" s="42">
        <f>'Silver, metric'!H9*0</f>
        <v>0</v>
      </c>
      <c r="I10" s="39">
        <f>'Silver, metric'!I9*1.3</f>
        <v>2.424519068547431</v>
      </c>
      <c r="J10" s="39">
        <f>'Silver, metric'!J9*197</f>
        <v>388.0405028035597</v>
      </c>
      <c r="K10" s="11">
        <f>'Silver, metric'!K9*0</f>
        <v>0</v>
      </c>
      <c r="L10" s="11">
        <f>'Silver, metric'!L9*0</f>
        <v>0</v>
      </c>
      <c r="N10" s="39">
        <f t="shared" si="0"/>
        <v>469.66119813719365</v>
      </c>
      <c r="O10" s="39">
        <f t="shared" si="1"/>
        <v>1479.43277413216</v>
      </c>
    </row>
    <row r="11" spans="1:15" ht="15">
      <c r="A11" s="27">
        <v>1857</v>
      </c>
      <c r="B11" s="39">
        <f>'Silver, metric'!B10*5</f>
        <v>14.412572500000003</v>
      </c>
      <c r="C11" s="39">
        <f>'Silver, metric'!C10*3</f>
        <v>38.913945749999996</v>
      </c>
      <c r="D11" s="39">
        <f>'Silver, metric'!D10*2.6</f>
        <v>26.5916653264423</v>
      </c>
      <c r="E11" s="42">
        <f>'Silver, metric'!E10*0</f>
        <v>0</v>
      </c>
      <c r="F11" s="39">
        <f>'Silver, metric'!F10*3</f>
        <v>10.564694197864402</v>
      </c>
      <c r="G11" s="39">
        <f>'Silver, metric'!G10*3</f>
        <v>4.539572847363706</v>
      </c>
      <c r="H11" s="42">
        <f>'Silver, metric'!H10*0</f>
        <v>0</v>
      </c>
      <c r="I11" s="39">
        <f>'Silver, metric'!I10*1.3</f>
        <v>2.4245335263784304</v>
      </c>
      <c r="J11" s="39">
        <f>'Silver, metric'!J10*197</f>
        <v>378.57610029615586</v>
      </c>
      <c r="K11" s="11">
        <f>'Silver, metric'!K10*0</f>
        <v>0</v>
      </c>
      <c r="L11" s="11">
        <f>'Silver, metric'!L10*0</f>
        <v>0</v>
      </c>
      <c r="N11" s="39">
        <f t="shared" si="0"/>
        <v>476.0230844442047</v>
      </c>
      <c r="O11" s="39">
        <f t="shared" si="1"/>
        <v>1499.4727159992447</v>
      </c>
    </row>
    <row r="12" spans="1:15" ht="15">
      <c r="A12" s="27">
        <v>1858</v>
      </c>
      <c r="B12" s="39">
        <f>'Silver, metric'!B11*5</f>
        <v>16.814667916666668</v>
      </c>
      <c r="C12" s="39">
        <f>'Silver, metric'!C11*3</f>
        <v>45.399603375000005</v>
      </c>
      <c r="D12" s="39">
        <f>'Silver, metric'!D11*2.6</f>
        <v>25.93976888061082</v>
      </c>
      <c r="E12" s="42">
        <f>'Silver, metric'!E11*0</f>
        <v>0</v>
      </c>
      <c r="F12" s="39">
        <f>'Silver, metric'!F11*3</f>
        <v>15.356367660386358</v>
      </c>
      <c r="G12" s="39">
        <f>'Silver, metric'!G11*3</f>
        <v>5.070727420483558</v>
      </c>
      <c r="H12" s="42">
        <f>'Silver, metric'!H11*0</f>
        <v>0</v>
      </c>
      <c r="I12" s="39">
        <f>'Silver, metric'!I11*1.3</f>
        <v>2.4245624420404286</v>
      </c>
      <c r="J12" s="39">
        <f>'Silver, metric'!J11*197</f>
        <v>441.67211701218184</v>
      </c>
      <c r="K12" s="11">
        <f>'Silver, metric'!K11*0</f>
        <v>0</v>
      </c>
      <c r="L12" s="11">
        <f>'Silver, metric'!L11*0</f>
        <v>0</v>
      </c>
      <c r="N12" s="39">
        <f t="shared" si="0"/>
        <v>552.6778147073696</v>
      </c>
      <c r="O12" s="39">
        <f t="shared" si="1"/>
        <v>1740.9351163282142</v>
      </c>
    </row>
    <row r="13" spans="1:15" ht="15">
      <c r="A13" s="27">
        <v>1859</v>
      </c>
      <c r="B13" s="39">
        <f>'Silver, metric'!B12*5</f>
        <v>19.216763333333333</v>
      </c>
      <c r="C13" s="39">
        <f>'Silver, metric'!C12*3</f>
        <v>51.88526100000001</v>
      </c>
      <c r="D13" s="39">
        <f>'Silver, metric'!D12*2.6</f>
        <v>25.287872434779338</v>
      </c>
      <c r="E13" s="42">
        <f>'Silver, metric'!E12*0</f>
        <v>0</v>
      </c>
      <c r="F13" s="39">
        <f>'Silver, metric'!F12*3</f>
        <v>12.996576674600476</v>
      </c>
      <c r="G13" s="39">
        <f>'Silver, metric'!G12*3</f>
        <v>5.601881993603411</v>
      </c>
      <c r="H13" s="42">
        <f>'Silver, metric'!H12*0</f>
        <v>0</v>
      </c>
      <c r="I13" s="39">
        <f>'Silver, metric'!I12*1.3</f>
        <v>2.4246202733644258</v>
      </c>
      <c r="J13" s="39">
        <f>'Silver, metric'!J12*197</f>
        <v>504.76813372820783</v>
      </c>
      <c r="K13" s="11">
        <f>'Silver, metric'!K12*0</f>
        <v>0</v>
      </c>
      <c r="L13" s="11">
        <f>'Silver, metric'!L12*0</f>
        <v>0</v>
      </c>
      <c r="N13" s="39">
        <f t="shared" si="0"/>
        <v>622.1811094378888</v>
      </c>
      <c r="O13" s="39">
        <f t="shared" si="1"/>
        <v>1959.8704947293497</v>
      </c>
    </row>
    <row r="14" spans="1:15" ht="15">
      <c r="A14" s="27">
        <v>1860</v>
      </c>
      <c r="B14" s="39">
        <f>'Silver, metric'!B13*5</f>
        <v>24.020954166666662</v>
      </c>
      <c r="C14" s="39">
        <f>'Silver, metric'!C13*3</f>
        <v>43.2377175</v>
      </c>
      <c r="D14" s="39">
        <f>'Silver, metric'!D13*2.6</f>
        <v>24.63597598894786</v>
      </c>
      <c r="E14" s="42">
        <f>'Silver, metric'!E13*0</f>
        <v>0</v>
      </c>
      <c r="F14" s="39">
        <f>'Silver, metric'!F13*3</f>
        <v>15.756223686838425</v>
      </c>
      <c r="G14" s="39">
        <f>'Silver, metric'!G13*3</f>
        <v>5.828939835453207</v>
      </c>
      <c r="H14" s="42">
        <f>'Silver, metric'!H13*0</f>
        <v>0</v>
      </c>
      <c r="I14" s="39">
        <f>'Silver, metric'!I13*1.3</f>
        <v>2.4247359360124197</v>
      </c>
      <c r="J14" s="39">
        <f>'Silver, metric'!J13*197</f>
        <v>567.8641504442337</v>
      </c>
      <c r="K14" s="11">
        <f>'Silver, metric'!K13*0</f>
        <v>0</v>
      </c>
      <c r="L14" s="11">
        <f>'Silver, metric'!L13*0</f>
        <v>0</v>
      </c>
      <c r="N14" s="39">
        <f t="shared" si="0"/>
        <v>683.7686975581523</v>
      </c>
      <c r="O14" s="39">
        <f t="shared" si="1"/>
        <v>2153.87139730818</v>
      </c>
    </row>
    <row r="15" spans="1:15" ht="15">
      <c r="A15" s="27">
        <v>1861</v>
      </c>
      <c r="B15" s="39">
        <f>'Silver, metric'!B14*5</f>
        <v>28.825145000000006</v>
      </c>
      <c r="C15" s="39">
        <f>'Silver, metric'!C14*3</f>
        <v>34.590174000000005</v>
      </c>
      <c r="D15" s="39">
        <f>'Silver, metric'!D14*2.6</f>
        <v>23.984079543116373</v>
      </c>
      <c r="E15" s="42">
        <f>'Silver, metric'!E14*0</f>
        <v>0</v>
      </c>
      <c r="F15" s="39">
        <f>'Silver, metric'!F14*3</f>
        <v>13.15871441224851</v>
      </c>
      <c r="G15" s="39">
        <f>'Silver, metric'!G14*3</f>
        <v>5.808741233868323</v>
      </c>
      <c r="H15" s="42">
        <f>'Silver, metric'!H14*0</f>
        <v>0</v>
      </c>
      <c r="I15" s="39">
        <f>'Silver, metric'!I14*1.3</f>
        <v>2.424967261308408</v>
      </c>
      <c r="J15" s="39">
        <f>'Silver, metric'!J14*197</f>
        <v>416.4337103257715</v>
      </c>
      <c r="K15" s="11">
        <f>'Silver, metric'!K14*0</f>
        <v>0</v>
      </c>
      <c r="L15" s="11">
        <f>'Silver, metric'!L14*0</f>
        <v>0</v>
      </c>
      <c r="N15" s="39">
        <f t="shared" si="0"/>
        <v>525.2255317763131</v>
      </c>
      <c r="O15" s="39">
        <f t="shared" si="1"/>
        <v>1654.4604250953862</v>
      </c>
    </row>
    <row r="16" spans="1:15" ht="15">
      <c r="A16" s="27">
        <v>1862</v>
      </c>
      <c r="B16" s="39">
        <f>'Silver, metric'!B15*5</f>
        <v>26.423049583333334</v>
      </c>
      <c r="C16" s="39">
        <f>'Silver, metric'!C15*3</f>
        <v>41.79646025</v>
      </c>
      <c r="D16" s="39">
        <f>'Silver, metric'!D15*2.6</f>
        <v>24.385859877910537</v>
      </c>
      <c r="E16" s="42">
        <f>'Silver, metric'!E15*0</f>
        <v>0</v>
      </c>
      <c r="F16" s="39">
        <f>'Silver, metric'!F15*3</f>
        <v>10.409965889041365</v>
      </c>
      <c r="G16" s="39">
        <f>'Silver, metric'!G15*3</f>
        <v>6.8164966840018195</v>
      </c>
      <c r="H16" s="42">
        <f>'Silver, metric'!H15*0</f>
        <v>0</v>
      </c>
      <c r="I16" s="39">
        <f>'Silver, metric'!I15*1.3</f>
        <v>2.425429911900384</v>
      </c>
      <c r="J16" s="39">
        <f>'Silver, metric'!J15*197</f>
        <v>473.22012537019486</v>
      </c>
      <c r="K16" s="11">
        <f>'Silver, metric'!K15*0</f>
        <v>0</v>
      </c>
      <c r="L16" s="11">
        <f>'Silver, metric'!L15*0</f>
        <v>0</v>
      </c>
      <c r="N16" s="39">
        <f t="shared" si="0"/>
        <v>585.4773875663823</v>
      </c>
      <c r="O16" s="39">
        <f t="shared" si="1"/>
        <v>1844.2537708341042</v>
      </c>
    </row>
    <row r="17" spans="1:15" ht="15">
      <c r="A17" s="27">
        <v>1863</v>
      </c>
      <c r="B17" s="39">
        <f>'Silver, metric'!B16*5</f>
        <v>26.423049583333334</v>
      </c>
      <c r="C17" s="39">
        <f>'Silver, metric'!C16*3</f>
        <v>33.14891675</v>
      </c>
      <c r="D17" s="39">
        <f>'Silver, metric'!D16*2.6</f>
        <v>22.680286651453404</v>
      </c>
      <c r="E17" s="42">
        <f>'Silver, metric'!E16*0</f>
        <v>0</v>
      </c>
      <c r="F17" s="39">
        <f>'Silver, metric'!F16*3</f>
        <v>12.456475811924381</v>
      </c>
      <c r="G17" s="39">
        <f>'Silver, metric'!G16*3</f>
        <v>7.80061714112322</v>
      </c>
      <c r="H17" s="42">
        <f>'Silver, metric'!H16*0</f>
        <v>0</v>
      </c>
      <c r="I17" s="39">
        <f>'Silver, metric'!I16*1.3</f>
        <v>2.4263552130843347</v>
      </c>
      <c r="J17" s="39">
        <f>'Silver, metric'!J16*197</f>
        <v>365.9568969529507</v>
      </c>
      <c r="K17" s="11">
        <f>'Silver, metric'!K16*0</f>
        <v>0</v>
      </c>
      <c r="L17" s="11">
        <f>'Silver, metric'!L16*0</f>
        <v>0</v>
      </c>
      <c r="N17" s="39">
        <f t="shared" si="0"/>
        <v>470.8925981038693</v>
      </c>
      <c r="O17" s="39">
        <f t="shared" si="1"/>
        <v>1483.3116840271882</v>
      </c>
    </row>
    <row r="18" spans="1:15" ht="15">
      <c r="A18" s="27">
        <v>1864</v>
      </c>
      <c r="B18" s="39">
        <f>'Silver, metric'!B17*5</f>
        <v>24.020954166666662</v>
      </c>
      <c r="C18" s="39">
        <f>'Silver, metric'!C17*3</f>
        <v>34.590174000000005</v>
      </c>
      <c r="D18" s="39">
        <f>'Silver, metric'!D17*2.6</f>
        <v>68.52910924260023</v>
      </c>
      <c r="E18" s="42">
        <f>'Silver, metric'!E17*0</f>
        <v>0</v>
      </c>
      <c r="F18" s="39">
        <f>'Silver, metric'!F17*3</f>
        <v>12.830619744823256</v>
      </c>
      <c r="G18" s="39">
        <f>'Silver, metric'!G17*3</f>
        <v>9.165268102325047</v>
      </c>
      <c r="H18" s="42">
        <f>'Silver, metric'!H17*0</f>
        <v>0</v>
      </c>
      <c r="I18" s="39">
        <f>'Silver, metric'!I17*1.3</f>
        <v>2.428205815452237</v>
      </c>
      <c r="J18" s="39">
        <f>'Silver, metric'!J17*197</f>
        <v>454.29132035538703</v>
      </c>
      <c r="K18" s="11">
        <f>'Silver, metric'!K17*0</f>
        <v>0</v>
      </c>
      <c r="L18" s="11">
        <f>'Silver, metric'!L17*0</f>
        <v>0</v>
      </c>
      <c r="N18" s="39">
        <f t="shared" si="0"/>
        <v>605.8556514272544</v>
      </c>
      <c r="O18" s="39">
        <f t="shared" si="1"/>
        <v>1908.4453019958514</v>
      </c>
    </row>
    <row r="19" spans="1:15" ht="15">
      <c r="A19" s="27">
        <v>1865</v>
      </c>
      <c r="B19" s="39">
        <f>'Silver, metric'!B18*5</f>
        <v>24.020954166666662</v>
      </c>
      <c r="C19" s="39">
        <f>'Silver, metric'!C18*3</f>
        <v>40.355203</v>
      </c>
      <c r="D19" s="39">
        <f>'Silver, metric'!D18*2.6</f>
        <v>19.466043973100135</v>
      </c>
      <c r="E19" s="42">
        <f>'Silver, metric'!E18*0</f>
        <v>0</v>
      </c>
      <c r="F19" s="39">
        <f>'Silver, metric'!F18*3</f>
        <v>12.518594268280808</v>
      </c>
      <c r="G19" s="39">
        <f>'Silver, metric'!G18*3</f>
        <v>8.00637145247587</v>
      </c>
      <c r="H19" s="42">
        <f>'Silver, metric'!H18*0</f>
        <v>0</v>
      </c>
      <c r="I19" s="39">
        <f>'Silver, metric'!I18*1.3</f>
        <v>2.4319070201880404</v>
      </c>
      <c r="J19" s="39">
        <f>'Silver, metric'!J18*197</f>
        <v>422.74331199737406</v>
      </c>
      <c r="K19" s="11">
        <f>'Silver, metric'!K18*0</f>
        <v>0</v>
      </c>
      <c r="L19" s="11">
        <f>'Silver, metric'!L18*0</f>
        <v>0</v>
      </c>
      <c r="N19" s="39">
        <f t="shared" si="0"/>
        <v>529.5423858780856</v>
      </c>
      <c r="O19" s="39">
        <f t="shared" si="1"/>
        <v>1668.0585155159697</v>
      </c>
    </row>
    <row r="20" spans="1:15" ht="15">
      <c r="A20" s="27">
        <v>1866</v>
      </c>
      <c r="B20" s="39">
        <f>'Silver, metric'!B19*5</f>
        <v>21.618858749999998</v>
      </c>
      <c r="C20" s="39">
        <f>'Silver, metric'!C19*3</f>
        <v>35.310802625</v>
      </c>
      <c r="D20" s="39">
        <f>'Silver, metric'!D19*2.6</f>
        <v>20.609840072505005</v>
      </c>
      <c r="E20" s="42">
        <f>'Silver, metric'!E19*0</f>
        <v>0</v>
      </c>
      <c r="F20" s="39">
        <f>'Silver, metric'!F19*3</f>
        <v>11.50370939069947</v>
      </c>
      <c r="G20" s="39">
        <f>'Silver, metric'!G19*3</f>
        <v>8.54630680422856</v>
      </c>
      <c r="H20" s="42">
        <f>'Silver, metric'!H19*0</f>
        <v>0</v>
      </c>
      <c r="I20" s="39">
        <f>'Silver, metric'!I19*1.3</f>
        <v>2.4393094296596485</v>
      </c>
      <c r="J20" s="39">
        <f>'Silver, metric'!J19*197</f>
        <v>469.27662432544327</v>
      </c>
      <c r="K20" s="11">
        <f>'Silver, metric'!K19*0</f>
        <v>0</v>
      </c>
      <c r="L20" s="11">
        <f>'Silver, metric'!L19*0</f>
        <v>0</v>
      </c>
      <c r="N20" s="39">
        <f t="shared" si="0"/>
        <v>569.305451397536</v>
      </c>
      <c r="O20" s="39">
        <f t="shared" si="1"/>
        <v>1793.3121719022383</v>
      </c>
    </row>
    <row r="21" spans="1:15" ht="15">
      <c r="A21" s="27">
        <v>1867</v>
      </c>
      <c r="B21" s="39">
        <f>'Silver, metric'!B20*5</f>
        <v>18.015715625</v>
      </c>
      <c r="C21" s="39">
        <f>'Silver, metric'!C20*3</f>
        <v>33.14891675</v>
      </c>
      <c r="D21" s="39">
        <f>'Silver, metric'!D20*2.6</f>
        <v>21.753636171909868</v>
      </c>
      <c r="E21" s="42">
        <f>'Silver, metric'!E20*0</f>
        <v>0</v>
      </c>
      <c r="F21" s="39">
        <f>'Silver, metric'!F20*3</f>
        <v>12.571187859584754</v>
      </c>
      <c r="G21" s="39">
        <f>'Silver, metric'!G20*3</f>
        <v>6.71866887028394</v>
      </c>
      <c r="H21" s="42">
        <f>'Silver, metric'!H20*0</f>
        <v>0</v>
      </c>
      <c r="I21" s="39">
        <f>'Silver, metric'!I20*1.3</f>
        <v>2.4541142486028638</v>
      </c>
      <c r="J21" s="39">
        <f>'Silver, metric'!J20*197</f>
        <v>252.38406686410386</v>
      </c>
      <c r="K21" s="11">
        <f>'Silver, metric'!K20*0</f>
        <v>0</v>
      </c>
      <c r="L21" s="11">
        <f>'Silver, metric'!L20*0</f>
        <v>0</v>
      </c>
      <c r="N21" s="39">
        <f t="shared" si="0"/>
        <v>347.04630638948527</v>
      </c>
      <c r="O21" s="39">
        <f t="shared" si="1"/>
        <v>1093.1958651268785</v>
      </c>
    </row>
    <row r="22" spans="1:15" ht="15">
      <c r="A22" s="27">
        <v>1868</v>
      </c>
      <c r="B22" s="39">
        <f>'Silver, metric'!B21*5</f>
        <v>18.015715625</v>
      </c>
      <c r="C22" s="39">
        <f>'Silver, metric'!C21*3</f>
        <v>27.383887749999996</v>
      </c>
      <c r="D22" s="39">
        <f>'Silver, metric'!D21*2.6</f>
        <v>22.669012038888425</v>
      </c>
      <c r="E22" s="42">
        <f>'Silver, metric'!E21*0</f>
        <v>0</v>
      </c>
      <c r="F22" s="39">
        <f>'Silver, metric'!F21*3</f>
        <v>12.81352536520069</v>
      </c>
      <c r="G22" s="39">
        <f>'Silver, metric'!G21*3</f>
        <v>6.3858166993058525</v>
      </c>
      <c r="H22" s="42">
        <f>'Silver, metric'!H21*0</f>
        <v>0</v>
      </c>
      <c r="I22" s="39">
        <f>'Silver, metric'!I21*1.3</f>
        <v>2.483723886489295</v>
      </c>
      <c r="J22" s="39">
        <f>'Silver, metric'!J21*197</f>
        <v>253.96146728200452</v>
      </c>
      <c r="K22" s="11">
        <f>'Silver, metric'!K21*0</f>
        <v>0</v>
      </c>
      <c r="L22" s="11">
        <f>'Silver, metric'!L21*0</f>
        <v>0</v>
      </c>
      <c r="N22" s="39">
        <f t="shared" si="0"/>
        <v>343.7131486468888</v>
      </c>
      <c r="O22" s="39">
        <f t="shared" si="1"/>
        <v>1082.6964182376996</v>
      </c>
    </row>
    <row r="23" spans="1:15" ht="15">
      <c r="A23" s="27">
        <v>1869</v>
      </c>
      <c r="B23" s="39">
        <f>'Silver, metric'!B22*5</f>
        <v>18.015715625</v>
      </c>
      <c r="C23" s="39">
        <f>'Silver, metric'!C22*3</f>
        <v>25.9426305</v>
      </c>
      <c r="D23" s="39">
        <f>'Silver, metric'!D22*2.6</f>
        <v>16.94940763173388</v>
      </c>
      <c r="E23" s="42">
        <f>'Silver, metric'!E22*0</f>
        <v>0</v>
      </c>
      <c r="F23" s="39">
        <f>'Silver, metric'!F22*3</f>
        <v>11.11881870123487</v>
      </c>
      <c r="G23" s="39">
        <f>'Silver, metric'!G22*3</f>
        <v>5.805843859360449</v>
      </c>
      <c r="H23" s="42">
        <f>'Silver, metric'!H22*0</f>
        <v>0</v>
      </c>
      <c r="I23" s="39">
        <f>'Silver, metric'!I22*1.3</f>
        <v>2.7631615207660274</v>
      </c>
      <c r="J23" s="39">
        <f>'Silver, metric'!J22*197</f>
        <v>243.34780578910465</v>
      </c>
      <c r="K23" s="11">
        <f>'Silver, metric'!K22*0</f>
        <v>0</v>
      </c>
      <c r="L23" s="11">
        <f>'Silver, metric'!L22*0</f>
        <v>0</v>
      </c>
      <c r="N23" s="39">
        <f t="shared" si="0"/>
        <v>323.94338362719986</v>
      </c>
      <c r="O23" s="39">
        <f t="shared" si="1"/>
        <v>1020.4216584256795</v>
      </c>
    </row>
    <row r="24" spans="1:15" ht="15">
      <c r="A24" s="27">
        <v>1870</v>
      </c>
      <c r="B24" s="39">
        <f>'Silver, metric'!B23*5</f>
        <v>15.613620208333334</v>
      </c>
      <c r="C24" s="39">
        <f>'Silver, metric'!C23*3</f>
        <v>22.339487375000004</v>
      </c>
      <c r="D24" s="39">
        <f>'Silver, metric'!D23*2.6</f>
        <v>21.2944376868872</v>
      </c>
      <c r="E24" s="42">
        <f>'Silver, metric'!E23*0</f>
        <v>0</v>
      </c>
      <c r="F24" s="39">
        <f>'Silver, metric'!F23*3</f>
        <v>11.906641821946167</v>
      </c>
      <c r="G24" s="39">
        <f>'Silver, metric'!G23*3</f>
        <v>6.605978219730025</v>
      </c>
      <c r="H24" s="42">
        <f>'Silver, metric'!H23*0</f>
        <v>0</v>
      </c>
      <c r="I24" s="39">
        <f>'Silver, metric'!I23*1.3</f>
        <v>3.197074614087302</v>
      </c>
      <c r="J24" s="39">
        <f>'Silver, metric'!J23*197</f>
        <v>232.73414429620473</v>
      </c>
      <c r="K24" s="11">
        <f>'Silver, metric'!K23*0</f>
        <v>0</v>
      </c>
      <c r="L24" s="11">
        <f>'Silver, metric'!L23*0</f>
        <v>0</v>
      </c>
      <c r="N24" s="39">
        <f t="shared" si="0"/>
        <v>313.69138422218873</v>
      </c>
      <c r="O24" s="39">
        <f t="shared" si="1"/>
        <v>988.1278602998945</v>
      </c>
    </row>
    <row r="25" spans="1:15" ht="15">
      <c r="A25" s="27">
        <v>1871</v>
      </c>
      <c r="B25" s="39">
        <f>'Silver, metric'!B24*5</f>
        <v>16.814667916666668</v>
      </c>
      <c r="C25" s="39">
        <f>'Silver, metric'!C24*3</f>
        <v>25.9426305</v>
      </c>
      <c r="D25" s="39">
        <f>'Silver, metric'!D24*2.6</f>
        <v>19.877585414464708</v>
      </c>
      <c r="E25" s="42">
        <f>'Silver, metric'!E24*0</f>
        <v>0</v>
      </c>
      <c r="F25" s="39">
        <f>'Silver, metric'!F24*3</f>
        <v>11.28627829866501</v>
      </c>
      <c r="G25" s="39">
        <f>'Silver, metric'!G24*3</f>
        <v>5.526259457884353</v>
      </c>
      <c r="H25" s="42">
        <f>'Silver, metric'!H24*0</f>
        <v>0</v>
      </c>
      <c r="I25" s="39">
        <f>'Silver, metric'!I24*1.3</f>
        <v>3.1505529616208694</v>
      </c>
      <c r="J25" s="39">
        <f>'Silver, metric'!J24*197</f>
        <v>222.12048280330475</v>
      </c>
      <c r="K25" s="11">
        <f>'Silver, metric'!K24*0</f>
        <v>0</v>
      </c>
      <c r="L25" s="11">
        <f>'Silver, metric'!L24*0</f>
        <v>0</v>
      </c>
      <c r="N25" s="39">
        <f t="shared" si="0"/>
        <v>304.7184573526064</v>
      </c>
      <c r="O25" s="39">
        <f t="shared" si="1"/>
        <v>959.8631406607101</v>
      </c>
    </row>
    <row r="26" spans="1:15" ht="15">
      <c r="A26" s="27">
        <v>1872</v>
      </c>
      <c r="B26" s="39">
        <f>'Silver, metric'!B25*5</f>
        <v>19.216763333333333</v>
      </c>
      <c r="C26" s="39">
        <f>'Silver, metric'!C25*3</f>
        <v>29.545773625000002</v>
      </c>
      <c r="D26" s="39">
        <f>'Silver, metric'!D25*2.6</f>
        <v>20.44537155886577</v>
      </c>
      <c r="E26" s="42">
        <f>'Silver, metric'!E25*0</f>
        <v>0</v>
      </c>
      <c r="F26" s="39">
        <f>'Silver, metric'!F25*3</f>
        <v>13.715657449664429</v>
      </c>
      <c r="G26" s="39">
        <f>'Silver, metric'!G25*3</f>
        <v>5.802410168903066</v>
      </c>
      <c r="H26" s="42">
        <f>'Silver, metric'!H25*0</f>
        <v>0</v>
      </c>
      <c r="I26" s="39">
        <f>'Silver, metric'!I25*1.3</f>
        <v>3.1040313091544367</v>
      </c>
      <c r="J26" s="39">
        <f>'Silver, metric'!J25*197</f>
        <v>318.7176820152557</v>
      </c>
      <c r="K26" s="11">
        <f>'Silver, metric'!K25*0</f>
        <v>0</v>
      </c>
      <c r="L26" s="11">
        <f>'Silver, metric'!L25*0</f>
        <v>0</v>
      </c>
      <c r="N26" s="39">
        <f t="shared" si="0"/>
        <v>410.54768946017674</v>
      </c>
      <c r="O26" s="39">
        <f t="shared" si="1"/>
        <v>1293.2252217995567</v>
      </c>
    </row>
    <row r="27" spans="1:15" ht="15">
      <c r="A27" s="27">
        <v>1873</v>
      </c>
      <c r="B27" s="39">
        <f>'Silver, metric'!B26*5</f>
        <v>25.222001874999997</v>
      </c>
      <c r="C27" s="39">
        <f>'Silver, metric'!C26*3</f>
        <v>43.2377175</v>
      </c>
      <c r="D27" s="39">
        <f>'Silver, metric'!D26*2.6</f>
        <v>19.734980680848043</v>
      </c>
      <c r="E27" s="42">
        <f>'Silver, metric'!E26*0</f>
        <v>0</v>
      </c>
      <c r="F27" s="39">
        <f>'Silver, metric'!F26*3</f>
        <v>20.15048793363499</v>
      </c>
      <c r="G27" s="39">
        <f>'Silver, metric'!G26*3</f>
        <v>5.982679611989653</v>
      </c>
      <c r="H27" s="42">
        <f>'Silver, metric'!H26*0</f>
        <v>0</v>
      </c>
      <c r="I27" s="39">
        <f>'Silver, metric'!I26*1.3</f>
        <v>3.057509656688004</v>
      </c>
      <c r="J27" s="39">
        <f>'Silver, metric'!J26*197</f>
        <v>359.32035091478457</v>
      </c>
      <c r="K27" s="11">
        <f>'Silver, metric'!K26*0</f>
        <v>0</v>
      </c>
      <c r="L27" s="11">
        <f>'Silver, metric'!L26*0</f>
        <v>0</v>
      </c>
      <c r="N27" s="39">
        <f t="shared" si="0"/>
        <v>476.7057281729452</v>
      </c>
      <c r="O27" s="39">
        <f t="shared" si="1"/>
        <v>1501.6230437447773</v>
      </c>
    </row>
    <row r="28" spans="1:15" ht="15">
      <c r="A28" s="27">
        <v>1874</v>
      </c>
      <c r="B28" s="39">
        <f>'Silver, metric'!B27*5</f>
        <v>28.825145000000006</v>
      </c>
      <c r="C28" s="39">
        <f>'Silver, metric'!C27*3</f>
        <v>46.120232</v>
      </c>
      <c r="D28" s="39">
        <f>'Silver, metric'!D27*2.6</f>
        <v>20.0849683340993</v>
      </c>
      <c r="E28" s="42">
        <f>'Silver, metric'!E27*0</f>
        <v>0</v>
      </c>
      <c r="F28" s="39">
        <f>'Silver, metric'!F27*3</f>
        <v>21.446419406260826</v>
      </c>
      <c r="G28" s="39">
        <f>'Silver, metric'!G27*3</f>
        <v>6.173416314784857</v>
      </c>
      <c r="H28" s="42">
        <f>'Silver, metric'!H27*0</f>
        <v>0</v>
      </c>
      <c r="I28" s="39">
        <f>'Silver, metric'!I27*1.3</f>
        <v>3.0109880042215718</v>
      </c>
      <c r="J28" s="39">
        <f>'Silver, metric'!J27*197</f>
        <v>378.4274892204452</v>
      </c>
      <c r="K28" s="11">
        <f>'Silver, metric'!K27*0</f>
        <v>0</v>
      </c>
      <c r="L28" s="11">
        <f>'Silver, metric'!L27*0</f>
        <v>0</v>
      </c>
      <c r="N28" s="39">
        <f t="shared" si="0"/>
        <v>504.08865827981174</v>
      </c>
      <c r="O28" s="39">
        <f t="shared" si="1"/>
        <v>1587.879273581407</v>
      </c>
    </row>
    <row r="29" spans="1:15" ht="15">
      <c r="A29" s="27">
        <v>1875</v>
      </c>
      <c r="B29" s="39">
        <f>'Silver, metric'!B28*5</f>
        <v>31.227240416666667</v>
      </c>
      <c r="C29" s="39">
        <f>'Silver, metric'!C28*3</f>
        <v>41.79646025</v>
      </c>
      <c r="D29" s="39">
        <f>'Silver, metric'!D28*2.6</f>
        <v>19.766032102727287</v>
      </c>
      <c r="E29" s="42">
        <f>'Silver, metric'!E28*0</f>
        <v>0</v>
      </c>
      <c r="F29" s="39">
        <f>'Silver, metric'!F28*3</f>
        <v>14.684776482755877</v>
      </c>
      <c r="G29" s="39">
        <f>'Silver, metric'!G28*3</f>
        <v>6.008394142806981</v>
      </c>
      <c r="H29" s="42">
        <f>'Silver, metric'!H28*0</f>
        <v>0</v>
      </c>
      <c r="I29" s="39">
        <f>'Silver, metric'!I28*1.3</f>
        <v>2.964466351755139</v>
      </c>
      <c r="J29" s="39">
        <f>'Silver, metric'!J28*197</f>
        <v>352.4205509710738</v>
      </c>
      <c r="K29" s="11">
        <f>'Silver, metric'!K28*0</f>
        <v>0</v>
      </c>
      <c r="L29" s="11">
        <f>'Silver, metric'!L28*0</f>
        <v>0</v>
      </c>
      <c r="N29" s="39">
        <f t="shared" si="0"/>
        <v>468.86792071778575</v>
      </c>
      <c r="O29" s="39">
        <f t="shared" si="1"/>
        <v>1476.933950261025</v>
      </c>
    </row>
    <row r="30" spans="1:15" ht="15">
      <c r="A30" s="27">
        <v>1876</v>
      </c>
      <c r="B30" s="39">
        <f>'Silver, metric'!B29*5</f>
        <v>31.008868106060604</v>
      </c>
      <c r="C30" s="39">
        <f>'Silver, metric'!C29*3</f>
        <v>61.58099159090909</v>
      </c>
      <c r="D30" s="39">
        <f>'Silver, metric'!D29*2.6</f>
        <v>21.149409629236185</v>
      </c>
      <c r="E30" s="42">
        <f>'Silver, metric'!E29*0</f>
        <v>0</v>
      </c>
      <c r="F30" s="39">
        <f>'Silver, metric'!F29*3</f>
        <v>13.155664549792316</v>
      </c>
      <c r="G30" s="39">
        <f>'Silver, metric'!G29*3</f>
        <v>5.618161664104344</v>
      </c>
      <c r="H30" s="42">
        <f>'Silver, metric'!H29*0</f>
        <v>0</v>
      </c>
      <c r="I30" s="39">
        <f>'Silver, metric'!I29*1.3</f>
        <v>2.917944699288706</v>
      </c>
      <c r="J30" s="39">
        <f>'Silver, metric'!J29*197</f>
        <v>289.45297668476917</v>
      </c>
      <c r="K30" s="11">
        <f>'Silver, metric'!K29*0</f>
        <v>0</v>
      </c>
      <c r="L30" s="11">
        <f>'Silver, metric'!L29*0</f>
        <v>0</v>
      </c>
      <c r="N30" s="39">
        <f t="shared" si="0"/>
        <v>424.8840169241604</v>
      </c>
      <c r="O30" s="39">
        <f t="shared" si="1"/>
        <v>1338.3846533111052</v>
      </c>
    </row>
    <row r="31" spans="1:15" ht="15">
      <c r="A31" s="27">
        <v>1877</v>
      </c>
      <c r="B31" s="39">
        <f>'Silver, metric'!B30*5</f>
        <v>25.46221141666667</v>
      </c>
      <c r="C31" s="39">
        <f>'Silver, metric'!C30*3</f>
        <v>42.94946605</v>
      </c>
      <c r="D31" s="39">
        <f>'Silver, metric'!D30*2.6</f>
        <v>20.63943287960816</v>
      </c>
      <c r="E31" s="42">
        <f>'Silver, metric'!E30*0</f>
        <v>0</v>
      </c>
      <c r="F31" s="39">
        <f>'Silver, metric'!F30*3</f>
        <v>12.512513374131885</v>
      </c>
      <c r="G31" s="39">
        <f>'Silver, metric'!G30*3</f>
        <v>5.204024770051966</v>
      </c>
      <c r="H31" s="42">
        <f>'Silver, metric'!H30*0</f>
        <v>0</v>
      </c>
      <c r="I31" s="39">
        <f>'Silver, metric'!I30*1.3</f>
        <v>2.871423046822274</v>
      </c>
      <c r="J31" s="39">
        <f>'Silver, metric'!J30*197</f>
        <v>323.05160558605303</v>
      </c>
      <c r="K31" s="11">
        <f>'Silver, metric'!K30*0</f>
        <v>0</v>
      </c>
      <c r="L31" s="11">
        <f>'Silver, metric'!L30*0</f>
        <v>0</v>
      </c>
      <c r="N31" s="39">
        <f t="shared" si="0"/>
        <v>432.690677123334</v>
      </c>
      <c r="O31" s="39">
        <f t="shared" si="1"/>
        <v>1362.975632938502</v>
      </c>
    </row>
    <row r="32" spans="1:15" ht="15">
      <c r="A32" s="27">
        <v>1878</v>
      </c>
      <c r="B32" s="39">
        <f>'Silver, metric'!B31*5</f>
        <v>29.785983166666664</v>
      </c>
      <c r="C32" s="39">
        <f>'Silver, metric'!C31*3</f>
        <v>50.8043180625</v>
      </c>
      <c r="D32" s="39">
        <f>'Silver, metric'!D31*2.6</f>
        <v>20.60523905441517</v>
      </c>
      <c r="E32" s="42">
        <f>'Silver, metric'!E31*0</f>
        <v>0</v>
      </c>
      <c r="F32" s="39">
        <f>'Silver, metric'!F31*3</f>
        <v>10.172980505499194</v>
      </c>
      <c r="G32" s="39">
        <f>'Silver, metric'!G31*3</f>
        <v>5.091098255334741</v>
      </c>
      <c r="H32" s="42">
        <f>'Silver, metric'!H31*0</f>
        <v>0</v>
      </c>
      <c r="I32" s="39">
        <f>'Silver, metric'!I31*1.3</f>
        <v>2.824901394355842</v>
      </c>
      <c r="J32" s="39">
        <f>'Silver, metric'!J31*197</f>
        <v>391.8729701446018</v>
      </c>
      <c r="K32" s="11">
        <f>'Silver, metric'!K31*0</f>
        <v>0</v>
      </c>
      <c r="L32" s="11">
        <f>'Silver, metric'!L31*0</f>
        <v>0</v>
      </c>
      <c r="N32" s="39">
        <f t="shared" si="0"/>
        <v>511.15749058337343</v>
      </c>
      <c r="O32" s="39">
        <f t="shared" si="1"/>
        <v>1610.1460953376263</v>
      </c>
    </row>
    <row r="33" spans="1:15" ht="15">
      <c r="A33" s="27">
        <v>1879</v>
      </c>
      <c r="B33" s="39">
        <f>'Silver, metric'!B32*5</f>
        <v>33.629335833333336</v>
      </c>
      <c r="C33" s="39">
        <f>'Silver, metric'!C32*3</f>
        <v>55.728613666666675</v>
      </c>
      <c r="D33" s="39">
        <f>'Silver, metric'!D32*2.6</f>
        <v>18.174220530224968</v>
      </c>
      <c r="E33" s="42">
        <f>'Silver, metric'!E32*0</f>
        <v>0</v>
      </c>
      <c r="F33" s="39">
        <f>'Silver, metric'!F32*3</f>
        <v>11.322571829397805</v>
      </c>
      <c r="G33" s="39">
        <f>'Silver, metric'!G32*3</f>
        <v>4.8692578643343385</v>
      </c>
      <c r="H33" s="42">
        <f>'Silver, metric'!H32*0</f>
        <v>0</v>
      </c>
      <c r="I33" s="39">
        <f>'Silver, metric'!I32*1.3</f>
        <v>2.7783797418894087</v>
      </c>
      <c r="J33" s="39">
        <f>'Silver, metric'!J32*197</f>
        <v>460.6943347031507</v>
      </c>
      <c r="K33" s="11">
        <f>'Silver, metric'!K32*0</f>
        <v>0</v>
      </c>
      <c r="L33" s="11">
        <f>'Silver, metric'!L32*0</f>
        <v>0</v>
      </c>
      <c r="N33" s="39">
        <f t="shared" si="0"/>
        <v>587.1967141689972</v>
      </c>
      <c r="O33" s="39">
        <f t="shared" si="1"/>
        <v>1849.6696496323411</v>
      </c>
    </row>
    <row r="34" spans="1:15" ht="15">
      <c r="A34" s="27">
        <v>1880</v>
      </c>
      <c r="B34" s="39">
        <f>'Silver, metric'!B33*5</f>
        <v>33.629335833333336</v>
      </c>
      <c r="C34" s="39">
        <f>'Silver, metric'!C33*3</f>
        <v>51.88526100000001</v>
      </c>
      <c r="D34" s="39">
        <f>'Silver, metric'!D33*2.6</f>
        <v>18.628363394186618</v>
      </c>
      <c r="E34" s="42">
        <f>'Silver, metric'!E33*0</f>
        <v>0</v>
      </c>
      <c r="F34" s="39">
        <f>'Silver, metric'!F33*3</f>
        <v>12.437414732205053</v>
      </c>
      <c r="G34" s="39">
        <f>'Silver, metric'!G33*3</f>
        <v>4.984647554493252</v>
      </c>
      <c r="H34" s="42">
        <f>'Silver, metric'!H33*0</f>
        <v>0</v>
      </c>
      <c r="I34" s="39">
        <f>'Silver, metric'!I33*1.3</f>
        <v>2.731858089422976</v>
      </c>
      <c r="J34" s="39">
        <f>'Silver, metric'!J33*197</f>
        <v>391.6963352660429</v>
      </c>
      <c r="K34" s="11">
        <f>'Silver, metric'!K33*0</f>
        <v>0</v>
      </c>
      <c r="L34" s="11">
        <f>'Silver, metric'!L33*0</f>
        <v>0</v>
      </c>
      <c r="N34" s="39">
        <f t="shared" si="0"/>
        <v>515.9932158696841</v>
      </c>
      <c r="O34" s="39">
        <f t="shared" si="1"/>
        <v>1625.378629989505</v>
      </c>
    </row>
    <row r="35" spans="1:15" ht="15">
      <c r="A35" s="27">
        <v>1881</v>
      </c>
      <c r="B35" s="39">
        <f>'Silver, metric'!B34*5</f>
        <v>36.03143125</v>
      </c>
      <c r="C35" s="39">
        <f>'Silver, metric'!C34*3</f>
        <v>57.65029000000001</v>
      </c>
      <c r="D35" s="39">
        <f>'Silver, metric'!D34*2.6</f>
        <v>16.548158708676503</v>
      </c>
      <c r="E35" s="42">
        <f>'Silver, metric'!E34*0</f>
        <v>0</v>
      </c>
      <c r="F35" s="39">
        <f>'Silver, metric'!F34*3</f>
        <v>12.039809902288136</v>
      </c>
      <c r="G35" s="39">
        <f>'Silver, metric'!G34*3</f>
        <v>4.8313827015905675</v>
      </c>
      <c r="H35" s="42">
        <f>'Silver, metric'!H34*0</f>
        <v>0</v>
      </c>
      <c r="I35" s="39">
        <f>'Silver, metric'!I34*1.3</f>
        <v>2.685336436956544</v>
      </c>
      <c r="J35" s="39">
        <f>'Silver, metric'!J34*197</f>
        <v>412.9264889389991</v>
      </c>
      <c r="K35" s="11">
        <f>'Silver, metric'!K34*0</f>
        <v>0</v>
      </c>
      <c r="L35" s="11">
        <f>'Silver, metric'!L34*0</f>
        <v>0</v>
      </c>
      <c r="N35" s="39">
        <f t="shared" si="0"/>
        <v>542.7128979385109</v>
      </c>
      <c r="O35" s="39">
        <f t="shared" si="1"/>
        <v>1709.5456285063092</v>
      </c>
    </row>
    <row r="36" spans="1:15" ht="15">
      <c r="A36" s="27">
        <v>1882</v>
      </c>
      <c r="B36" s="39">
        <f>'Silver, metric'!B35*5</f>
        <v>32.428288125</v>
      </c>
      <c r="C36" s="39">
        <f>'Silver, metric'!C35*3</f>
        <v>63.415319</v>
      </c>
      <c r="D36" s="39">
        <f>'Silver, metric'!D35*2.6</f>
        <v>16.813931825344078</v>
      </c>
      <c r="E36" s="42">
        <f>'Silver, metric'!E35*0</f>
        <v>0</v>
      </c>
      <c r="F36" s="39">
        <f>'Silver, metric'!F35*3</f>
        <v>10.831688101112366</v>
      </c>
      <c r="G36" s="39">
        <f>'Silver, metric'!G35*3</f>
        <v>4.757950247821685</v>
      </c>
      <c r="H36" s="42">
        <f>'Silver, metric'!H35*0</f>
        <v>0</v>
      </c>
      <c r="I36" s="39">
        <f>'Silver, metric'!I35*1.3</f>
        <v>2.63881478449011</v>
      </c>
      <c r="J36" s="39">
        <f>'Silver, metric'!J35*197</f>
        <v>387.4503045314515</v>
      </c>
      <c r="K36" s="11">
        <f>'Silver, metric'!K35*0</f>
        <v>0</v>
      </c>
      <c r="L36" s="11">
        <f>'Silver, metric'!L35*0</f>
        <v>0</v>
      </c>
      <c r="N36" s="39">
        <f t="shared" si="0"/>
        <v>518.3362966152197</v>
      </c>
      <c r="O36" s="39">
        <f t="shared" si="1"/>
        <v>1632.759334337942</v>
      </c>
    </row>
    <row r="37" spans="1:15" ht="15">
      <c r="A37" s="27">
        <v>1883</v>
      </c>
      <c r="B37" s="39">
        <f>'Silver, metric'!B36*5</f>
        <v>31.227240416666667</v>
      </c>
      <c r="C37" s="39">
        <f>'Silver, metric'!C36*3</f>
        <v>47.56148925</v>
      </c>
      <c r="D37" s="39">
        <f>'Silver, metric'!D36*2.6</f>
        <v>17.758815576504055</v>
      </c>
      <c r="E37" s="42">
        <f>'Silver, metric'!E36*0</f>
        <v>0</v>
      </c>
      <c r="F37" s="39">
        <f>'Silver, metric'!F36*3</f>
        <v>12.784186940007789</v>
      </c>
      <c r="G37" s="39">
        <f>'Silver, metric'!G36*3</f>
        <v>4.662246076963312</v>
      </c>
      <c r="H37" s="42">
        <f>'Silver, metric'!H36*0</f>
        <v>0</v>
      </c>
      <c r="I37" s="39">
        <f>'Silver, metric'!I36*1.3</f>
        <v>2.5535177696584204</v>
      </c>
      <c r="J37" s="39">
        <f>'Silver, metric'!J36*197</f>
        <v>330.1288896144697</v>
      </c>
      <c r="K37" s="11">
        <f>'Silver, metric'!K36*0</f>
        <v>0</v>
      </c>
      <c r="L37" s="11">
        <f>'Silver, metric'!L36*0</f>
        <v>0</v>
      </c>
      <c r="N37" s="39">
        <f t="shared" si="0"/>
        <v>446.67638564426994</v>
      </c>
      <c r="O37" s="39">
        <f t="shared" si="1"/>
        <v>1407.0306147794504</v>
      </c>
    </row>
    <row r="38" spans="1:15" ht="15">
      <c r="A38" s="27">
        <v>1884</v>
      </c>
      <c r="B38" s="39">
        <f>'Silver, metric'!B37*5</f>
        <v>28.825145000000006</v>
      </c>
      <c r="C38" s="39">
        <f>'Silver, metric'!C37*3</f>
        <v>46.120232</v>
      </c>
      <c r="D38" s="39">
        <f>'Silver, metric'!D37*2.6</f>
        <v>18.34691537210143</v>
      </c>
      <c r="E38" s="42">
        <f>'Silver, metric'!E37*0</f>
        <v>0</v>
      </c>
      <c r="F38" s="39">
        <f>'Silver, metric'!F37*3</f>
        <v>12.716912887008597</v>
      </c>
      <c r="G38" s="39">
        <f>'Silver, metric'!G37*3</f>
        <v>4.204208865059828</v>
      </c>
      <c r="H38" s="42">
        <f>'Silver, metric'!H37*0</f>
        <v>0</v>
      </c>
      <c r="I38" s="39">
        <f>'Silver, metric'!I37*1.3</f>
        <v>2.4048811260624086</v>
      </c>
      <c r="J38" s="39">
        <f>'Silver, metric'!J37*197</f>
        <v>333.3134126654132</v>
      </c>
      <c r="K38" s="11">
        <f>'Silver, metric'!K37*0</f>
        <v>0</v>
      </c>
      <c r="L38" s="11">
        <f>'Silver, metric'!L37*0</f>
        <v>0</v>
      </c>
      <c r="N38" s="39">
        <f t="shared" si="0"/>
        <v>445.93170791564546</v>
      </c>
      <c r="O38" s="39">
        <f t="shared" si="1"/>
        <v>1404.6848799342831</v>
      </c>
    </row>
    <row r="39" spans="1:15" ht="15">
      <c r="A39" s="27">
        <v>1885</v>
      </c>
      <c r="B39" s="39">
        <f>'Silver, metric'!B38*5</f>
        <v>26.423049583333334</v>
      </c>
      <c r="C39" s="39">
        <f>'Silver, metric'!C38*3</f>
        <v>46.120232</v>
      </c>
      <c r="D39" s="39">
        <f>'Silver, metric'!D38*2.6</f>
        <v>17.09657997107436</v>
      </c>
      <c r="E39" s="42">
        <f>'Silver, metric'!E38*0</f>
        <v>0</v>
      </c>
      <c r="F39" s="39">
        <f>'Silver, metric'!F38*3</f>
        <v>12.414268241467422</v>
      </c>
      <c r="G39" s="39">
        <f>'Silver, metric'!G38*3</f>
        <v>4.222471886844688</v>
      </c>
      <c r="H39" s="42">
        <f>'Silver, metric'!H38*0</f>
        <v>0</v>
      </c>
      <c r="I39" s="39">
        <f>'Silver, metric'!I38*1.3</f>
        <v>2.213440897642897</v>
      </c>
      <c r="J39" s="39">
        <f>'Silver, metric'!J38*197</f>
        <v>312.0832589924568</v>
      </c>
      <c r="K39" s="11">
        <f>'Silver, metric'!K38*0</f>
        <v>0</v>
      </c>
      <c r="L39" s="11">
        <f>'Silver, metric'!L38*0</f>
        <v>0</v>
      </c>
      <c r="N39" s="39">
        <f t="shared" si="0"/>
        <v>420.57330157281956</v>
      </c>
      <c r="O39" s="39">
        <f t="shared" si="1"/>
        <v>1324.8058999543816</v>
      </c>
    </row>
    <row r="40" spans="1:15" ht="15">
      <c r="A40" s="27">
        <v>1886</v>
      </c>
      <c r="B40" s="39">
        <f>'Silver, metric'!B39*5</f>
        <v>24.020954166666662</v>
      </c>
      <c r="C40" s="39">
        <f>'Silver, metric'!C39*3</f>
        <v>43.2377175</v>
      </c>
      <c r="D40" s="39">
        <f>'Silver, metric'!D39*2.6</f>
        <v>14.525880918670495</v>
      </c>
      <c r="E40" s="42">
        <f>'Silver, metric'!E39*0</f>
        <v>0</v>
      </c>
      <c r="F40" s="39">
        <f>'Silver, metric'!F39*3</f>
        <v>11.535118675953505</v>
      </c>
      <c r="G40" s="39">
        <f>'Silver, metric'!G39*3</f>
        <v>4.110109795220175</v>
      </c>
      <c r="H40" s="42">
        <f>'Silver, metric'!H39*0</f>
        <v>0</v>
      </c>
      <c r="I40" s="39">
        <f>'Silver, metric'!I39*1.3</f>
        <v>2.0631923853638297</v>
      </c>
      <c r="J40" s="39">
        <f>'Silver, metric'!J39*197</f>
        <v>289.79159763585284</v>
      </c>
      <c r="K40" s="11">
        <f>'Silver, metric'!K39*0</f>
        <v>0</v>
      </c>
      <c r="L40" s="11">
        <f>'Silver, metric'!L39*0</f>
        <v>0</v>
      </c>
      <c r="N40" s="39">
        <f t="shared" si="0"/>
        <v>389.2845710777275</v>
      </c>
      <c r="O40" s="39">
        <f t="shared" si="1"/>
        <v>1226.2463988948416</v>
      </c>
    </row>
    <row r="41" spans="1:15" ht="15">
      <c r="A41" s="27">
        <v>1887</v>
      </c>
      <c r="B41" s="39">
        <f>'Silver, metric'!B40*5</f>
        <v>24.020954166666662</v>
      </c>
      <c r="C41" s="39">
        <f>'Silver, metric'!C40*3</f>
        <v>40.355203</v>
      </c>
      <c r="D41" s="39">
        <f>'Silver, metric'!D40*2.6</f>
        <v>12.391775013583631</v>
      </c>
      <c r="E41" s="42">
        <f>'Silver, metric'!E40*0</f>
        <v>0</v>
      </c>
      <c r="F41" s="39">
        <f>'Silver, metric'!F40*3</f>
        <v>10.731098880115288</v>
      </c>
      <c r="G41" s="39">
        <f>'Silver, metric'!G40*3</f>
        <v>4.0856110072364675</v>
      </c>
      <c r="H41" s="42">
        <f>'Silver, metric'!H40*0</f>
        <v>0</v>
      </c>
      <c r="I41" s="39">
        <f>'Silver, metric'!I40*1.3</f>
        <v>1.9801642262594952</v>
      </c>
      <c r="J41" s="39">
        <f>'Silver, metric'!J40*197</f>
        <v>259.0078748100662</v>
      </c>
      <c r="K41" s="11">
        <f>'Silver, metric'!K40*0</f>
        <v>0</v>
      </c>
      <c r="L41" s="11">
        <f>'Silver, metric'!L40*0</f>
        <v>0</v>
      </c>
      <c r="N41" s="39">
        <f t="shared" si="0"/>
        <v>352.5726811039277</v>
      </c>
      <c r="O41" s="39">
        <f t="shared" si="1"/>
        <v>1110.6039454773722</v>
      </c>
    </row>
    <row r="42" spans="1:15" ht="15">
      <c r="A42" s="27">
        <v>1888</v>
      </c>
      <c r="B42" s="39">
        <f>'Silver, metric'!B41*5</f>
        <v>22.819906458333328</v>
      </c>
      <c r="C42" s="39">
        <f>'Silver, metric'!C41*3</f>
        <v>43.2377175</v>
      </c>
      <c r="D42" s="39">
        <f>'Silver, metric'!D41*2.6</f>
        <v>11.751021678723912</v>
      </c>
      <c r="E42" s="42">
        <f>'Silver, metric'!E41*0</f>
        <v>0</v>
      </c>
      <c r="F42" s="39">
        <f>'Silver, metric'!F41*3</f>
        <v>9.702041245450868</v>
      </c>
      <c r="G42" s="39">
        <f>'Silver, metric'!G41*3</f>
        <v>3.9365210234195107</v>
      </c>
      <c r="H42" s="42">
        <f>'Silver, metric'!H41*0</f>
        <v>0</v>
      </c>
      <c r="I42" s="39">
        <f>'Silver, metric'!I41*1.3</f>
        <v>1.921254712492067</v>
      </c>
      <c r="J42" s="39">
        <f>'Silver, metric'!J41*197</f>
        <v>269.6229516465444</v>
      </c>
      <c r="K42" s="11">
        <f>'Silver, metric'!K41*0</f>
        <v>0</v>
      </c>
      <c r="L42" s="11">
        <f>'Silver, metric'!L41*0</f>
        <v>0</v>
      </c>
      <c r="N42" s="39">
        <f t="shared" si="0"/>
        <v>362.9914142649641</v>
      </c>
      <c r="O42" s="39">
        <f t="shared" si="1"/>
        <v>1143.422954934637</v>
      </c>
    </row>
    <row r="43" spans="1:15" ht="15">
      <c r="A43" s="27">
        <v>1889</v>
      </c>
      <c r="B43" s="39">
        <f>'Silver, metric'!B42*5</f>
        <v>28.825145000000006</v>
      </c>
      <c r="C43" s="39">
        <f>'Silver, metric'!C42*3</f>
        <v>47.56148925</v>
      </c>
      <c r="D43" s="39">
        <f>'Silver, metric'!D42*2.6</f>
        <v>11.632993373492187</v>
      </c>
      <c r="E43" s="42">
        <f>'Silver, metric'!E42*0</f>
        <v>0</v>
      </c>
      <c r="F43" s="39">
        <f>'Silver, metric'!F42*3</f>
        <v>10.833591229269244</v>
      </c>
      <c r="G43" s="39">
        <f>'Silver, metric'!G42*3</f>
        <v>4.939917660040628</v>
      </c>
      <c r="H43" s="42">
        <f>'Silver, metric'!H42*0</f>
        <v>0</v>
      </c>
      <c r="I43" s="39">
        <f>'Silver, metric'!I42*1.3</f>
        <v>2.3107538592432664</v>
      </c>
      <c r="J43" s="39">
        <f>'Silver, metric'!J42*197</f>
        <v>306.7757205742178</v>
      </c>
      <c r="K43" s="11">
        <f>'Silver, metric'!K42*0</f>
        <v>0</v>
      </c>
      <c r="L43" s="11">
        <f>'Silver, metric'!L42*0</f>
        <v>0</v>
      </c>
      <c r="N43" s="39">
        <f t="shared" si="0"/>
        <v>412.87961094626314</v>
      </c>
      <c r="O43" s="39">
        <f t="shared" si="1"/>
        <v>1300.570774480729</v>
      </c>
    </row>
    <row r="44" spans="1:15" ht="15">
      <c r="A44" s="27">
        <v>1890</v>
      </c>
      <c r="B44" s="39">
        <f>'Silver, metric'!B43*5</f>
        <v>30.026192708333337</v>
      </c>
      <c r="C44" s="39">
        <f>'Silver, metric'!C43*3</f>
        <v>53.32651825</v>
      </c>
      <c r="D44" s="39">
        <f>'Silver, metric'!D43*2.6</f>
        <v>12.667317048622154</v>
      </c>
      <c r="E44" s="42">
        <f>'Silver, metric'!E43*0</f>
        <v>0</v>
      </c>
      <c r="F44" s="39">
        <f>'Silver, metric'!F43*3</f>
        <v>9.737292322300597</v>
      </c>
      <c r="G44" s="39">
        <f>'Silver, metric'!G43*3</f>
        <v>5.6028581610115955</v>
      </c>
      <c r="H44" s="42">
        <f>'Silver, metric'!H43*0</f>
        <v>0</v>
      </c>
      <c r="I44" s="39">
        <f>'Silver, metric'!I43*1.3</f>
        <v>2.4556182044979624</v>
      </c>
      <c r="J44" s="39">
        <f>'Silver, metric'!J43*197</f>
        <v>325.88285887987837</v>
      </c>
      <c r="K44" s="11">
        <f>'Silver, metric'!K43*0</f>
        <v>0</v>
      </c>
      <c r="L44" s="11">
        <f>'Silver, metric'!L43*0</f>
        <v>0</v>
      </c>
      <c r="N44" s="39">
        <f t="shared" si="0"/>
        <v>439.698655574644</v>
      </c>
      <c r="O44" s="39">
        <f t="shared" si="1"/>
        <v>1385.0507650601287</v>
      </c>
    </row>
    <row r="45" spans="1:15" ht="15">
      <c r="A45" s="27">
        <v>1891</v>
      </c>
      <c r="B45" s="39">
        <f>'Silver, metric'!B44*5</f>
        <v>31.227240416666667</v>
      </c>
      <c r="C45" s="39">
        <f>'Silver, metric'!C44*3</f>
        <v>56.20903274999999</v>
      </c>
      <c r="D45" s="39">
        <f>'Silver, metric'!D44*2.6</f>
        <v>12.840235927076879</v>
      </c>
      <c r="E45" s="42">
        <f>'Silver, metric'!E44*0</f>
        <v>0</v>
      </c>
      <c r="F45" s="39">
        <f>'Silver, metric'!F44*3</f>
        <v>11.202368636110723</v>
      </c>
      <c r="G45" s="39">
        <f>'Silver, metric'!G44*3</f>
        <v>4.958243005547225</v>
      </c>
      <c r="H45" s="42">
        <f>'Silver, metric'!H44*0</f>
        <v>0</v>
      </c>
      <c r="I45" s="39">
        <f>'Silver, metric'!I44*1.3</f>
        <v>2.316344493880864</v>
      </c>
      <c r="J45" s="39">
        <f>'Silver, metric'!J44*197</f>
        <v>311.02175130880903</v>
      </c>
      <c r="K45" s="11">
        <f>'Silver, metric'!K44*0</f>
        <v>0</v>
      </c>
      <c r="L45" s="11">
        <f>'Silver, metric'!L44*0</f>
        <v>0</v>
      </c>
      <c r="N45" s="39">
        <f t="shared" si="0"/>
        <v>429.7752165380914</v>
      </c>
      <c r="O45" s="39">
        <f t="shared" si="1"/>
        <v>1353.791932094988</v>
      </c>
    </row>
    <row r="46" spans="1:15" ht="15">
      <c r="A46" s="27">
        <v>1892</v>
      </c>
      <c r="B46" s="39">
        <f>'Silver, metric'!B45*5</f>
        <v>26.423049583333334</v>
      </c>
      <c r="C46" s="39">
        <f>'Silver, metric'!C45*3</f>
        <v>46.120232</v>
      </c>
      <c r="D46" s="39">
        <f>'Silver, metric'!D45*2.6</f>
        <v>11.37227767933436</v>
      </c>
      <c r="E46" s="42">
        <f>'Silver, metric'!E45*0</f>
        <v>0</v>
      </c>
      <c r="F46" s="39">
        <f>'Silver, metric'!F45*3</f>
        <v>11.142871889541869</v>
      </c>
      <c r="G46" s="39">
        <f>'Silver, metric'!G45*3</f>
        <v>5.1981456801909305</v>
      </c>
      <c r="H46" s="42">
        <f>'Silver, metric'!H45*0</f>
        <v>0</v>
      </c>
      <c r="I46" s="39">
        <f>'Silver, metric'!I45*1.3</f>
        <v>2.3694917459019638</v>
      </c>
      <c r="J46" s="39">
        <f>'Silver, metric'!J45*197</f>
        <v>289.79159763585284</v>
      </c>
      <c r="K46" s="11">
        <f>'Silver, metric'!K45*0</f>
        <v>0</v>
      </c>
      <c r="L46" s="11">
        <f>'Silver, metric'!L45*0</f>
        <v>0</v>
      </c>
      <c r="N46" s="39">
        <f t="shared" si="0"/>
        <v>392.4176662141553</v>
      </c>
      <c r="O46" s="39">
        <f t="shared" si="1"/>
        <v>1236.1156485745892</v>
      </c>
    </row>
    <row r="47" spans="1:15" ht="15">
      <c r="A47" s="27">
        <v>1893</v>
      </c>
      <c r="B47" s="39">
        <f>'Silver, metric'!B46*5</f>
        <v>24.020954166666662</v>
      </c>
      <c r="C47" s="39">
        <f>'Silver, metric'!C46*3</f>
        <v>46.120232</v>
      </c>
      <c r="D47" s="39">
        <f>'Silver, metric'!D46*2.6</f>
        <v>11.14507984702643</v>
      </c>
      <c r="E47" s="42">
        <f>'Silver, metric'!E46*0</f>
        <v>0</v>
      </c>
      <c r="F47" s="39">
        <f>'Silver, metric'!F46*3</f>
        <v>11.131267804613309</v>
      </c>
      <c r="G47" s="39">
        <f>'Silver, metric'!G46*3</f>
        <v>5.624095211740297</v>
      </c>
      <c r="H47" s="42">
        <f>'Silver, metric'!H46*0</f>
        <v>0</v>
      </c>
      <c r="I47" s="39">
        <f>'Silver, metric'!I46*1.3</f>
        <v>2.2263779583637</v>
      </c>
      <c r="J47" s="39">
        <f>'Silver, metric'!J46*197</f>
        <v>259.0078748100662</v>
      </c>
      <c r="K47" s="11">
        <f>'Silver, metric'!K46*0</f>
        <v>0</v>
      </c>
      <c r="L47" s="11">
        <f>'Silver, metric'!L46*0</f>
        <v>0</v>
      </c>
      <c r="N47" s="39">
        <f t="shared" si="0"/>
        <v>359.27588179847663</v>
      </c>
      <c r="O47" s="39">
        <f t="shared" si="1"/>
        <v>1131.7190276652013</v>
      </c>
    </row>
    <row r="48" spans="1:15" ht="15">
      <c r="A48" s="27">
        <v>1894</v>
      </c>
      <c r="B48" s="39">
        <f>'Silver, metric'!B47*5</f>
        <v>24.020954166666662</v>
      </c>
      <c r="C48" s="39">
        <f>'Silver, metric'!C47*3</f>
        <v>43.2377175</v>
      </c>
      <c r="D48" s="39">
        <f>'Silver, metric'!D47*2.6</f>
        <v>10.545189730650417</v>
      </c>
      <c r="E48" s="42">
        <f>'Silver, metric'!E47*0</f>
        <v>0</v>
      </c>
      <c r="F48" s="39">
        <f>'Silver, metric'!F47*3</f>
        <v>11.100451830588256</v>
      </c>
      <c r="G48" s="39">
        <f>'Silver, metric'!G47*3</f>
        <v>4.254008885326034</v>
      </c>
      <c r="H48" s="42">
        <f>'Silver, metric'!H47*0</f>
        <v>0</v>
      </c>
      <c r="I48" s="39">
        <f>'Silver, metric'!I47*1.3</f>
        <v>2.2854450497484353</v>
      </c>
      <c r="J48" s="39">
        <f>'Silver, metric'!J47*197</f>
        <v>259.0078748100662</v>
      </c>
      <c r="K48" s="11">
        <f>'Silver, metric'!K47*0</f>
        <v>0</v>
      </c>
      <c r="L48" s="11">
        <f>'Silver, metric'!L47*0</f>
        <v>0</v>
      </c>
      <c r="N48" s="39">
        <f t="shared" si="0"/>
        <v>354.451641973046</v>
      </c>
      <c r="O48" s="39">
        <f t="shared" si="1"/>
        <v>1116.5226722150949</v>
      </c>
    </row>
    <row r="49" spans="1:15" ht="15">
      <c r="A49" s="27">
        <v>1895</v>
      </c>
      <c r="B49" s="39">
        <f>'Silver, metric'!B48*5</f>
        <v>24.020954166666662</v>
      </c>
      <c r="C49" s="39">
        <f>'Silver, metric'!C48*3</f>
        <v>43.2377175</v>
      </c>
      <c r="D49" s="39">
        <f>'Silver, metric'!D48*2.6</f>
        <v>10.312003618825823</v>
      </c>
      <c r="E49" s="42">
        <f>'Silver, metric'!E48*0</f>
        <v>0</v>
      </c>
      <c r="F49" s="39">
        <f>'Silver, metric'!F48*3</f>
        <v>11.060170575743046</v>
      </c>
      <c r="G49" s="39">
        <f>'Silver, metric'!G48*3</f>
        <v>4.62441723465174</v>
      </c>
      <c r="H49" s="42">
        <f>'Silver, metric'!H48*0</f>
        <v>0</v>
      </c>
      <c r="I49" s="39">
        <f>'Silver, metric'!I48*1.3</f>
        <v>2.192138006179014</v>
      </c>
      <c r="J49" s="39">
        <f>'Silver, metric'!J48*197</f>
        <v>259.0078748100662</v>
      </c>
      <c r="K49" s="11">
        <f>'Silver, metric'!K48*0</f>
        <v>0</v>
      </c>
      <c r="L49" s="11">
        <f>'Silver, metric'!L48*0</f>
        <v>0</v>
      </c>
      <c r="N49" s="39">
        <f t="shared" si="0"/>
        <v>354.4552759121325</v>
      </c>
      <c r="O49" s="39">
        <f t="shared" si="1"/>
        <v>1116.5341191232174</v>
      </c>
    </row>
    <row r="50" spans="1:15" ht="15">
      <c r="A50" s="27">
        <v>1896</v>
      </c>
      <c r="B50" s="39">
        <f>'Silver, metric'!B49*5</f>
        <v>26.423049583333334</v>
      </c>
      <c r="C50" s="39">
        <f>'Silver, metric'!C49*3</f>
        <v>39.63457437500001</v>
      </c>
      <c r="D50" s="39">
        <f>'Silver, metric'!D49*2.6</f>
        <v>10.078817507001228</v>
      </c>
      <c r="E50" s="42">
        <f>'Silver, metric'!E49*0</f>
        <v>0</v>
      </c>
      <c r="F50" s="39">
        <f>'Silver, metric'!F49*3</f>
        <v>11.019889320897835</v>
      </c>
      <c r="G50" s="39">
        <f>'Silver, metric'!G49*3</f>
        <v>4.994825583977446</v>
      </c>
      <c r="H50" s="42">
        <f>'Silver, metric'!H49*0</f>
        <v>0</v>
      </c>
      <c r="I50" s="39">
        <f>'Silver, metric'!I49*1.3</f>
        <v>2.098830962609593</v>
      </c>
      <c r="J50" s="39">
        <f>'Silver, metric'!J49*197</f>
        <v>265.90767475377703</v>
      </c>
      <c r="K50" s="11">
        <f>'Silver, metric'!K49*0</f>
        <v>0</v>
      </c>
      <c r="L50" s="11">
        <f>'Silver, metric'!L49*0</f>
        <v>0</v>
      </c>
      <c r="N50" s="39">
        <f t="shared" si="0"/>
        <v>360.1576620865965</v>
      </c>
      <c r="O50" s="39">
        <f t="shared" si="1"/>
        <v>1134.4966355727788</v>
      </c>
    </row>
    <row r="51" spans="1:15" ht="15">
      <c r="A51" s="27">
        <v>1897</v>
      </c>
      <c r="B51" s="39">
        <f>'Silver, metric'!B50*5</f>
        <v>30.026192708333337</v>
      </c>
      <c r="C51" s="39">
        <f>'Silver, metric'!C50*3</f>
        <v>43.95834612499999</v>
      </c>
      <c r="D51" s="39">
        <f>'Silver, metric'!D50*2.6</f>
        <v>8.138298437885824</v>
      </c>
      <c r="E51" s="42">
        <f>'Silver, metric'!E50*0</f>
        <v>0</v>
      </c>
      <c r="F51" s="39">
        <f>'Silver, metric'!F50*3</f>
        <v>11.188342686375767</v>
      </c>
      <c r="G51" s="39">
        <f>'Silver, metric'!G50*3</f>
        <v>5.998573966745843</v>
      </c>
      <c r="H51" s="42">
        <f>'Silver, metric'!H50*0</f>
        <v>0</v>
      </c>
      <c r="I51" s="39">
        <f>'Silver, metric'!I50*1.3</f>
        <v>2.0877005210441517</v>
      </c>
      <c r="J51" s="39">
        <f>'Silver, metric'!J50*197</f>
        <v>281.5649130875823</v>
      </c>
      <c r="K51" s="11">
        <f>'Silver, metric'!K50*0</f>
        <v>0</v>
      </c>
      <c r="L51" s="11">
        <f>'Silver, metric'!L50*0</f>
        <v>0</v>
      </c>
      <c r="N51" s="39">
        <f t="shared" si="0"/>
        <v>382.96236753296716</v>
      </c>
      <c r="O51" s="39">
        <f t="shared" si="1"/>
        <v>1206.3314577288465</v>
      </c>
    </row>
    <row r="52" spans="1:15" ht="15">
      <c r="A52" s="27">
        <v>1898</v>
      </c>
      <c r="B52" s="39">
        <f>'Silver, metric'!B51*5</f>
        <v>43.237717499999995</v>
      </c>
      <c r="C52" s="39">
        <f>'Silver, metric'!C51*3</f>
        <v>44.67897475000001</v>
      </c>
      <c r="D52" s="39">
        <f>'Silver, metric'!D51*2.6</f>
        <v>7.648971281243889</v>
      </c>
      <c r="E52" s="42">
        <f>'Silver, metric'!E51*0</f>
        <v>0</v>
      </c>
      <c r="F52" s="39">
        <f>'Silver, metric'!F51*3</f>
        <v>11.105206230219359</v>
      </c>
      <c r="G52" s="39">
        <f>'Silver, metric'!G51*3</f>
        <v>4.19126975801878</v>
      </c>
      <c r="H52" s="42">
        <f>'Silver, metric'!H51*0</f>
        <v>0</v>
      </c>
      <c r="I52" s="39">
        <f>'Silver, metric'!I51*1.3</f>
        <v>2.0816387618983314</v>
      </c>
      <c r="J52" s="39">
        <f>'Silver, metric'!J51*197</f>
        <v>277.9327483704554</v>
      </c>
      <c r="K52" s="11">
        <f>'Silver, metric'!K51*0</f>
        <v>0</v>
      </c>
      <c r="L52" s="11">
        <f>'Silver, metric'!L51*0</f>
        <v>0</v>
      </c>
      <c r="N52" s="39">
        <f t="shared" si="0"/>
        <v>390.8765266518358</v>
      </c>
      <c r="O52" s="39">
        <f t="shared" si="1"/>
        <v>1231.2610589532826</v>
      </c>
    </row>
    <row r="53" spans="1:15" ht="15">
      <c r="A53" s="27">
        <v>1899</v>
      </c>
      <c r="B53" s="39">
        <f>'Silver, metric'!B52*5</f>
        <v>45.639812916666656</v>
      </c>
      <c r="C53" s="39">
        <f>'Silver, metric'!C52*3</f>
        <v>48.282117875000004</v>
      </c>
      <c r="D53" s="39">
        <f>'Silver, metric'!D52*2.6</f>
        <v>7.706452593994009</v>
      </c>
      <c r="E53" s="42">
        <f>'Silver, metric'!E52*0</f>
        <v>0</v>
      </c>
      <c r="F53" s="39">
        <f>'Silver, metric'!F52*3</f>
        <v>10.620310800073344</v>
      </c>
      <c r="G53" s="39">
        <f>'Silver, metric'!G52*3</f>
        <v>4.92763563303315</v>
      </c>
      <c r="H53" s="42">
        <f>'Silver, metric'!H52*0</f>
        <v>0</v>
      </c>
      <c r="I53" s="39">
        <f>'Silver, metric'!I52*1.3</f>
        <v>1.8716906316522661</v>
      </c>
      <c r="J53" s="39">
        <f>'Silver, metric'!J52*197</f>
        <v>277.9327483704554</v>
      </c>
      <c r="K53" s="11">
        <f>'Silver, metric'!K52*0</f>
        <v>0</v>
      </c>
      <c r="L53" s="11">
        <f>'Silver, metric'!L52*0</f>
        <v>0</v>
      </c>
      <c r="N53" s="39">
        <f t="shared" si="0"/>
        <v>396.9807688208748</v>
      </c>
      <c r="O53" s="39">
        <f t="shared" si="1"/>
        <v>1250.4894217857557</v>
      </c>
    </row>
    <row r="54" spans="1:15" ht="15">
      <c r="A54" s="27">
        <v>1900</v>
      </c>
      <c r="B54" s="39">
        <f>'Silver, metric'!B53*5</f>
        <v>48.041908333333325</v>
      </c>
      <c r="C54" s="39">
        <f>'Silver, metric'!C53*3</f>
        <v>51.88526100000001</v>
      </c>
      <c r="D54" s="39">
        <f>'Silver, metric'!D53*2.6</f>
        <v>22.4836131</v>
      </c>
      <c r="E54" s="42">
        <f>'Silver, metric'!E53*0</f>
        <v>0</v>
      </c>
      <c r="F54" s="39">
        <f>'Silver, metric'!F53*3</f>
        <v>9.280241284745342</v>
      </c>
      <c r="G54" s="39">
        <f>'Silver, metric'!G53*3</f>
        <v>3.289314241277766</v>
      </c>
      <c r="H54" s="42">
        <f>'Silver, metric'!H53*0</f>
        <v>0</v>
      </c>
      <c r="I54" s="39">
        <f>'Silver, metric'!I53*1.3</f>
        <v>2.2210519362434096</v>
      </c>
      <c r="J54" s="39">
        <f>'Silver, metric'!J53*197</f>
        <v>277.9327483704554</v>
      </c>
      <c r="K54" s="11">
        <f>'Silver, metric'!K53*0</f>
        <v>0</v>
      </c>
      <c r="L54" s="11">
        <f>'Silver, metric'!L53*0</f>
        <v>0</v>
      </c>
      <c r="N54" s="39">
        <f t="shared" si="0"/>
        <v>415.13413826605523</v>
      </c>
      <c r="O54" s="39">
        <f t="shared" si="1"/>
        <v>1307.672535538074</v>
      </c>
    </row>
    <row r="55" spans="1:15" ht="15">
      <c r="A55" s="27">
        <v>1901</v>
      </c>
      <c r="B55" s="39">
        <f>'Silver, metric'!B54*5</f>
        <v>43.237717499999995</v>
      </c>
      <c r="C55" s="39">
        <f>'Silver, metric'!C54*3</f>
        <v>43.2377175</v>
      </c>
      <c r="D55" s="39">
        <f>'Silver, metric'!D54*2.6</f>
        <v>22.4836131</v>
      </c>
      <c r="E55" s="42">
        <f>'Silver, metric'!E54*0</f>
        <v>0</v>
      </c>
      <c r="F55" s="39">
        <f>'Silver, metric'!F54*3</f>
        <v>12.20815750028825</v>
      </c>
      <c r="G55" s="39">
        <f>'Silver, metric'!G54*3</f>
        <v>4.196965897989687</v>
      </c>
      <c r="H55" s="42">
        <f>'Silver, metric'!H54*0</f>
        <v>0</v>
      </c>
      <c r="I55" s="39">
        <f>'Silver, metric'!I54*1.3</f>
        <v>2.3885424646507873</v>
      </c>
      <c r="J55" s="39">
        <f>'Silver, metric'!J54*197</f>
        <v>302.955589566376</v>
      </c>
      <c r="K55" s="11">
        <f>'Silver, metric'!K54*0</f>
        <v>0</v>
      </c>
      <c r="L55" s="11">
        <f>'Silver, metric'!L54*0</f>
        <v>0</v>
      </c>
      <c r="N55" s="39">
        <f t="shared" si="0"/>
        <v>430.7083035293047</v>
      </c>
      <c r="O55" s="39">
        <f t="shared" si="1"/>
        <v>1356.7311561173099</v>
      </c>
    </row>
    <row r="56" spans="1:15" ht="15">
      <c r="A56" s="27">
        <v>1902</v>
      </c>
      <c r="B56" s="39">
        <f>'Silver, metric'!B55*5</f>
        <v>52.84609916666667</v>
      </c>
      <c r="C56" s="39">
        <f>'Silver, metric'!C55*3</f>
        <v>51.88526100000001</v>
      </c>
      <c r="D56" s="39">
        <f>'Silver, metric'!D55*2.6</f>
        <v>22.4836131</v>
      </c>
      <c r="E56" s="42">
        <f>'Silver, metric'!E55*0</f>
        <v>0</v>
      </c>
      <c r="F56" s="39">
        <f>'Silver, metric'!F55*3</f>
        <v>12.88887787901491</v>
      </c>
      <c r="G56" s="39">
        <f>'Silver, metric'!G55*3</f>
        <v>3.8208467243534363</v>
      </c>
      <c r="H56" s="42">
        <f>'Silver, metric'!H55*0</f>
        <v>0</v>
      </c>
      <c r="I56" s="39">
        <f>'Silver, metric'!I55*1.3</f>
        <v>2.5560329930581647</v>
      </c>
      <c r="J56" s="39">
        <f>'Silver, metric'!J55*197</f>
        <v>302.955589566376</v>
      </c>
      <c r="K56" s="11">
        <f>'Silver, metric'!K55*0</f>
        <v>0</v>
      </c>
      <c r="L56" s="11">
        <f>'Silver, metric'!L55*0</f>
        <v>0</v>
      </c>
      <c r="N56" s="39">
        <f t="shared" si="0"/>
        <v>449.4363204294691</v>
      </c>
      <c r="O56" s="39">
        <f t="shared" si="1"/>
        <v>1415.7244093528277</v>
      </c>
    </row>
    <row r="57" spans="1:15" ht="15">
      <c r="A57" s="27">
        <v>1903</v>
      </c>
      <c r="B57" s="39">
        <f>'Silver, metric'!B56*5</f>
        <v>52.84609916666667</v>
      </c>
      <c r="C57" s="39">
        <f>'Silver, metric'!C56*3</f>
        <v>51.88526100000001</v>
      </c>
      <c r="D57" s="39">
        <f>'Silver, metric'!D56*2.6</f>
        <v>22.4836131</v>
      </c>
      <c r="E57" s="42">
        <f>'Silver, metric'!E56*0</f>
        <v>0</v>
      </c>
      <c r="F57" s="39">
        <f>'Silver, metric'!F56*3</f>
        <v>12.396817184368114</v>
      </c>
      <c r="G57" s="39">
        <f>'Silver, metric'!G56*3</f>
        <v>3.6327871375353116</v>
      </c>
      <c r="H57" s="42">
        <f>'Silver, metric'!H56*0</f>
        <v>0</v>
      </c>
      <c r="I57" s="39">
        <f>'Silver, metric'!I56*1.3</f>
        <v>2.7235235214655424</v>
      </c>
      <c r="J57" s="39">
        <f>'Silver, metric'!J56*197</f>
        <v>252.9099071745348</v>
      </c>
      <c r="K57" s="11">
        <f>'Silver, metric'!K56*0</f>
        <v>0</v>
      </c>
      <c r="L57" s="11">
        <f>'Silver, metric'!L56*0</f>
        <v>0</v>
      </c>
      <c r="N57" s="39">
        <f t="shared" si="0"/>
        <v>398.87800828457046</v>
      </c>
      <c r="O57" s="39">
        <f t="shared" si="1"/>
        <v>1256.4657260963968</v>
      </c>
    </row>
    <row r="58" spans="1:15" ht="15">
      <c r="A58" s="27">
        <v>1904</v>
      </c>
      <c r="B58" s="39">
        <f>'Silver, metric'!B57*5</f>
        <v>52.84609916666667</v>
      </c>
      <c r="C58" s="39">
        <f>'Silver, metric'!C57*3</f>
        <v>51.88526100000001</v>
      </c>
      <c r="D58" s="39">
        <f>'Silver, metric'!D57*2.6</f>
        <v>19.985433866666668</v>
      </c>
      <c r="E58" s="42">
        <f>'Silver, metric'!E57*0</f>
        <v>0</v>
      </c>
      <c r="F58" s="39">
        <f>'Silver, metric'!F57*3</f>
        <v>11.90475648972132</v>
      </c>
      <c r="G58" s="39">
        <f>'Silver, metric'!G57*3</f>
        <v>3.5387573441262496</v>
      </c>
      <c r="H58" s="42">
        <f>'Silver, metric'!H57*0</f>
        <v>0</v>
      </c>
      <c r="I58" s="39">
        <f>'Silver, metric'!I57*1.3</f>
        <v>2.8910140498729198</v>
      </c>
      <c r="J58" s="39">
        <f>'Silver, metric'!J57*197</f>
        <v>252.9099071745348</v>
      </c>
      <c r="K58" s="11">
        <f>'Silver, metric'!K57*0</f>
        <v>0</v>
      </c>
      <c r="L58" s="11">
        <f>'Silver, metric'!L57*0</f>
        <v>0</v>
      </c>
      <c r="N58" s="39">
        <f t="shared" si="0"/>
        <v>395.9612290915886</v>
      </c>
      <c r="O58" s="39">
        <f t="shared" si="1"/>
        <v>1247.2778716385042</v>
      </c>
    </row>
    <row r="59" spans="1:15" ht="15">
      <c r="A59" s="27">
        <v>1905</v>
      </c>
      <c r="B59" s="39">
        <f>'Silver, metric'!B58*5</f>
        <v>52.84609916666667</v>
      </c>
      <c r="C59" s="39">
        <f>'Silver, metric'!C58*3</f>
        <v>51.88526100000001</v>
      </c>
      <c r="D59" s="39">
        <f>'Silver, metric'!D58*2.6</f>
        <v>19.985433866666668</v>
      </c>
      <c r="E59" s="42">
        <f>'Silver, metric'!E58*0</f>
        <v>0</v>
      </c>
      <c r="F59" s="39">
        <f>'Silver, metric'!F58*3</f>
        <v>11.412695795074526</v>
      </c>
      <c r="G59" s="39">
        <f>'Silver, metric'!G58*3</f>
        <v>3.4917424474217187</v>
      </c>
      <c r="H59" s="42">
        <f>'Silver, metric'!H58*0</f>
        <v>0</v>
      </c>
      <c r="I59" s="39">
        <f>'Silver, metric'!I58*1.3</f>
        <v>2.9198890302616007</v>
      </c>
      <c r="J59" s="39">
        <f>'Silver, metric'!J58*197</f>
        <v>252.9099071745348</v>
      </c>
      <c r="K59" s="11">
        <f>'Silver, metric'!K58*0</f>
        <v>0</v>
      </c>
      <c r="L59" s="11">
        <f>'Silver, metric'!L58*0</f>
        <v>0</v>
      </c>
      <c r="N59" s="39">
        <f t="shared" si="0"/>
        <v>395.451028480626</v>
      </c>
      <c r="O59" s="39">
        <f t="shared" si="1"/>
        <v>1245.670739713972</v>
      </c>
    </row>
    <row r="60" spans="1:15" ht="15">
      <c r="A60" s="27">
        <v>1906</v>
      </c>
      <c r="B60" s="39">
        <f>'Silver, metric'!B59*5</f>
        <v>43.237717499999995</v>
      </c>
      <c r="C60" s="39">
        <f>'Silver, metric'!C59*3</f>
        <v>51.88526100000001</v>
      </c>
      <c r="D60" s="39">
        <f>'Silver, metric'!D59*2.6</f>
        <v>19.985433866666668</v>
      </c>
      <c r="E60" s="42">
        <f>'Silver, metric'!E59*0</f>
        <v>0</v>
      </c>
      <c r="F60" s="39">
        <f>'Silver, metric'!F59*3</f>
        <v>8.441450259621412</v>
      </c>
      <c r="G60" s="39">
        <f>'Silver, metric'!G59*3</f>
        <v>3.4682349990694528</v>
      </c>
      <c r="H60" s="42">
        <f>'Silver, metric'!H59*0</f>
        <v>0</v>
      </c>
      <c r="I60" s="39">
        <f>'Silver, metric'!I59*1.3</f>
        <v>2.9800211390822406</v>
      </c>
      <c r="J60" s="39">
        <f>'Silver, metric'!J59*197</f>
        <v>252.9099071745348</v>
      </c>
      <c r="K60" s="11">
        <f>'Silver, metric'!K59*0</f>
        <v>0</v>
      </c>
      <c r="L60" s="11">
        <f>'Silver, metric'!L59*0</f>
        <v>0</v>
      </c>
      <c r="N60" s="39">
        <f t="shared" si="0"/>
        <v>382.90802593897456</v>
      </c>
      <c r="O60" s="39">
        <f t="shared" si="1"/>
        <v>1206.1602817077699</v>
      </c>
    </row>
    <row r="61" spans="1:15" ht="15">
      <c r="A61" s="27">
        <v>1907</v>
      </c>
      <c r="B61" s="39">
        <f>'Silver, metric'!B60*5</f>
        <v>43.237717499999995</v>
      </c>
      <c r="C61" s="39">
        <f>'Silver, metric'!C60*3</f>
        <v>51.88526100000001</v>
      </c>
      <c r="D61" s="39">
        <f>'Silver, metric'!D60*2.6</f>
        <v>19.985433866666668</v>
      </c>
      <c r="E61" s="42">
        <f>'Silver, metric'!E60*0</f>
        <v>0</v>
      </c>
      <c r="F61" s="39">
        <f>'Silver, metric'!F60*3</f>
        <v>8.429419220699987</v>
      </c>
      <c r="G61" s="39">
        <f>'Silver, metric'!G60*3</f>
        <v>3.45648127489332</v>
      </c>
      <c r="H61" s="42">
        <f>'Silver, metric'!H60*0</f>
        <v>0</v>
      </c>
      <c r="I61" s="39">
        <f>'Silver, metric'!I60*1.3</f>
        <v>3.0401532479028814</v>
      </c>
      <c r="J61" s="39">
        <f>'Silver, metric'!J60*197</f>
        <v>252.9099071745348</v>
      </c>
      <c r="K61" s="11">
        <f>'Silver, metric'!K60*0</f>
        <v>0</v>
      </c>
      <c r="L61" s="11">
        <f>'Silver, metric'!L60*0</f>
        <v>0</v>
      </c>
      <c r="N61" s="39">
        <f t="shared" si="0"/>
        <v>382.9443732846977</v>
      </c>
      <c r="O61" s="39">
        <f t="shared" si="1"/>
        <v>1206.2747758467976</v>
      </c>
    </row>
    <row r="62" spans="1:15" ht="15">
      <c r="A62" s="27">
        <v>1908</v>
      </c>
      <c r="B62" s="39">
        <f>'Silver, metric'!B61*5</f>
        <v>38.433526666666666</v>
      </c>
      <c r="C62" s="39">
        <f>'Silver, metric'!C61*3</f>
        <v>51.88526100000001</v>
      </c>
      <c r="D62" s="39">
        <f>'Silver, metric'!D61*2.6</f>
        <v>19.985433866666668</v>
      </c>
      <c r="E62" s="42">
        <f>'Silver, metric'!E61*0</f>
        <v>0</v>
      </c>
      <c r="F62" s="39">
        <f>'Silver, metric'!F61*3</f>
        <v>8.417388181778565</v>
      </c>
      <c r="G62" s="39">
        <f>'Silver, metric'!G61*3</f>
        <v>3.4506044128052533</v>
      </c>
      <c r="H62" s="42">
        <f>'Silver, metric'!H61*0</f>
        <v>0</v>
      </c>
      <c r="I62" s="39">
        <f>'Silver, metric'!I61*1.3</f>
        <v>3.1002853567235222</v>
      </c>
      <c r="J62" s="39">
        <f>'Silver, metric'!J61*197</f>
        <v>290.44416896841574</v>
      </c>
      <c r="K62" s="11">
        <f>'Silver, metric'!K61*0</f>
        <v>0</v>
      </c>
      <c r="L62" s="11">
        <f>'Silver, metric'!L61*0</f>
        <v>0</v>
      </c>
      <c r="N62" s="39">
        <f t="shared" si="0"/>
        <v>415.7166684530564</v>
      </c>
      <c r="O62" s="39">
        <f t="shared" si="1"/>
        <v>1309.5075056271276</v>
      </c>
    </row>
    <row r="63" spans="1:15" ht="15">
      <c r="A63" s="27">
        <v>1909</v>
      </c>
      <c r="B63" s="39">
        <f>'Silver, metric'!B62*5</f>
        <v>33.629335833333336</v>
      </c>
      <c r="C63" s="39">
        <f>'Silver, metric'!C62*3</f>
        <v>51.88526100000001</v>
      </c>
      <c r="D63" s="39">
        <f>'Silver, metric'!D62*2.6</f>
        <v>19.985433866666668</v>
      </c>
      <c r="E63" s="42">
        <f>'Silver, metric'!E62*0</f>
        <v>0</v>
      </c>
      <c r="F63" s="39">
        <f>'Silver, metric'!F62*3</f>
        <v>8.405357142857143</v>
      </c>
      <c r="G63" s="39">
        <f>'Silver, metric'!G62*3</f>
        <v>3.4476659817612205</v>
      </c>
      <c r="H63" s="42">
        <f>'Silver, metric'!H62*0</f>
        <v>0</v>
      </c>
      <c r="I63" s="39">
        <f>'Silver, metric'!I62*1.3</f>
        <v>3.1044288475547797</v>
      </c>
      <c r="J63" s="39">
        <f>'Silver, metric'!J62*197</f>
        <v>290.44416896841574</v>
      </c>
      <c r="K63" s="11">
        <f>'Silver, metric'!K62*0</f>
        <v>0</v>
      </c>
      <c r="L63" s="11">
        <f>'Silver, metric'!L62*0</f>
        <v>0</v>
      </c>
      <c r="N63" s="39">
        <f t="shared" si="0"/>
        <v>410.9016516405889</v>
      </c>
      <c r="O63" s="39">
        <f t="shared" si="1"/>
        <v>1294.340202667855</v>
      </c>
    </row>
    <row r="64" spans="1:15" ht="15">
      <c r="A64" s="27">
        <v>1910</v>
      </c>
      <c r="B64" s="39">
        <f>'Silver, metric'!B63*5</f>
        <v>43.237717499999995</v>
      </c>
      <c r="C64" s="39">
        <f>'Silver, metric'!C63*3</f>
        <v>51.88526100000001</v>
      </c>
      <c r="D64" s="39">
        <f>'Silver, metric'!D63*2.6</f>
        <v>19.985433866666668</v>
      </c>
      <c r="E64" s="42">
        <f>'Silver, metric'!E63*0</f>
        <v>0</v>
      </c>
      <c r="F64" s="39">
        <f>'Silver, metric'!F63*3</f>
        <v>18.828</v>
      </c>
      <c r="G64" s="39">
        <f>'Silver, metric'!G63*3</f>
        <v>3.446196766239204</v>
      </c>
      <c r="H64" s="42">
        <f>'Silver, metric'!H63*0</f>
        <v>0</v>
      </c>
      <c r="I64" s="39">
        <f>'Silver, metric'!I63*1.3</f>
        <v>3.2472161381403954</v>
      </c>
      <c r="J64" s="39">
        <f>'Silver, metric'!J63*197</f>
        <v>290.44416896841574</v>
      </c>
      <c r="K64" s="11">
        <f>'Silver, metric'!K63*0</f>
        <v>0</v>
      </c>
      <c r="L64" s="11">
        <f>'Silver, metric'!L63*0</f>
        <v>0</v>
      </c>
      <c r="N64" s="39">
        <f t="shared" si="0"/>
        <v>431.073994239462</v>
      </c>
      <c r="O64" s="39">
        <f t="shared" si="1"/>
        <v>1357.8830818543054</v>
      </c>
    </row>
    <row r="65" spans="1:15" ht="15">
      <c r="A65" s="27">
        <v>1911</v>
      </c>
      <c r="B65" s="39">
        <f>'Silver, metric'!B64*5</f>
        <v>43.237717499999995</v>
      </c>
      <c r="C65" s="39">
        <f>'Silver, metric'!C64*3</f>
        <v>51.88526100000001</v>
      </c>
      <c r="D65" s="39">
        <f>'Silver, metric'!D64*2.6</f>
        <v>19.985433866666668</v>
      </c>
      <c r="E65" s="42">
        <f>'Silver, metric'!E64*0</f>
        <v>0</v>
      </c>
      <c r="F65" s="39">
        <f>'Silver, metric'!F64*3</f>
        <v>18.828</v>
      </c>
      <c r="G65" s="39">
        <f>'Silver, metric'!G64*3</f>
        <v>3.4454621584781955</v>
      </c>
      <c r="H65" s="42">
        <f>'Silver, metric'!H64*0</f>
        <v>0</v>
      </c>
      <c r="I65" s="39">
        <f>'Silver, metric'!I64*1.3</f>
        <v>3.195484966090052</v>
      </c>
      <c r="J65" s="39">
        <f>'Silver, metric'!J64*197</f>
        <v>290.44416896841574</v>
      </c>
      <c r="K65" s="11">
        <f>'Silver, metric'!K64*0</f>
        <v>0</v>
      </c>
      <c r="L65" s="11">
        <f>'Silver, metric'!L64*0</f>
        <v>0</v>
      </c>
      <c r="N65" s="39">
        <f t="shared" si="0"/>
        <v>431.02152845965065</v>
      </c>
      <c r="O65" s="39">
        <f t="shared" si="1"/>
        <v>1357.7178146478996</v>
      </c>
    </row>
    <row r="66" spans="1:15" ht="15">
      <c r="A66" s="27">
        <v>1912</v>
      </c>
      <c r="B66" s="39">
        <f>'Silver, metric'!B65*5</f>
        <v>43.237717499999995</v>
      </c>
      <c r="C66" s="39">
        <f>'Silver, metric'!C65*3</f>
        <v>51.88526100000001</v>
      </c>
      <c r="D66" s="39">
        <f>'Silver, metric'!D65*2.6</f>
        <v>19.985433866666668</v>
      </c>
      <c r="E66" s="42">
        <f>'Silver, metric'!E65*0</f>
        <v>0</v>
      </c>
      <c r="F66" s="39">
        <f>'Silver, metric'!F65*3</f>
        <v>18.828</v>
      </c>
      <c r="G66" s="39">
        <f>'Silver, metric'!G65*3</f>
        <v>3.4450948545976914</v>
      </c>
      <c r="H66" s="42">
        <f>'Silver, metric'!H65*0</f>
        <v>0</v>
      </c>
      <c r="I66" s="39">
        <f>'Silver, metric'!I65*1.3</f>
        <v>2.602503275054525</v>
      </c>
      <c r="J66" s="39">
        <f>'Silver, metric'!J65*197</f>
        <v>290.44416896841574</v>
      </c>
      <c r="K66" s="11">
        <f>'Silver, metric'!K65*0</f>
        <v>0</v>
      </c>
      <c r="L66" s="11">
        <f>'Silver, metric'!L65*0</f>
        <v>0</v>
      </c>
      <c r="N66" s="39">
        <f t="shared" si="0"/>
        <v>430.4281794647346</v>
      </c>
      <c r="O66" s="39">
        <f t="shared" si="1"/>
        <v>1355.848765313914</v>
      </c>
    </row>
    <row r="67" spans="1:15" ht="15">
      <c r="A67" s="27">
        <v>1913</v>
      </c>
      <c r="B67" s="39">
        <f>'Silver, metric'!B66*5</f>
        <v>43.237717499999995</v>
      </c>
      <c r="C67" s="39">
        <f>'Silver, metric'!C66*3</f>
        <v>51.88526100000001</v>
      </c>
      <c r="D67" s="39">
        <f>'Silver, metric'!D66*2.6</f>
        <v>19.985433866666668</v>
      </c>
      <c r="E67" s="42">
        <f>'Silver, metric'!E66*0</f>
        <v>0</v>
      </c>
      <c r="F67" s="39">
        <f>'Silver, metric'!F66*3</f>
        <v>18.828</v>
      </c>
      <c r="G67" s="39">
        <f>'Silver, metric'!G66*3</f>
        <v>3.4449112026574396</v>
      </c>
      <c r="H67" s="42">
        <f>'Silver, metric'!H66*0</f>
        <v>0</v>
      </c>
      <c r="I67" s="39">
        <f>'Silver, metric'!I66*1.3</f>
        <v>2.602503275054525</v>
      </c>
      <c r="J67" s="39">
        <f>'Silver, metric'!J66*197</f>
        <v>290.44416896841574</v>
      </c>
      <c r="K67" s="11">
        <f>'Silver, metric'!K66*0</f>
        <v>0</v>
      </c>
      <c r="L67" s="11">
        <f>'Silver, metric'!L66*0</f>
        <v>0</v>
      </c>
      <c r="N67" s="39">
        <f t="shared" si="0"/>
        <v>430.4279958127944</v>
      </c>
      <c r="O67" s="39">
        <f t="shared" si="1"/>
        <v>1355.8481868103022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O67"/>
  <sheetViews>
    <sheetView zoomScalePageLayoutView="0" workbookViewId="0" topLeftCell="A1">
      <pane ySplit="4500" topLeftCell="BM57" activePane="topLeft" state="split"/>
      <selection pane="topLeft" activeCell="A1" sqref="A1:A65536"/>
      <selection pane="bottomLeft" activeCell="G65" sqref="G65"/>
    </sheetView>
  </sheetViews>
  <sheetFormatPr defaultColWidth="9.140625" defaultRowHeight="15"/>
  <cols>
    <col min="1" max="1" width="8.8515625" style="27" customWidth="1"/>
    <col min="2" max="2" width="10.7109375" style="44" customWidth="1"/>
    <col min="3" max="3" width="8.421875" style="44" customWidth="1"/>
    <col min="4" max="5" width="10.7109375" style="44" customWidth="1"/>
    <col min="6" max="6" width="8.00390625" style="44" customWidth="1"/>
    <col min="7" max="7" width="9.140625" style="44" customWidth="1"/>
    <col min="8" max="8" width="6.8515625" style="11" customWidth="1"/>
    <col min="9" max="9" width="8.28125" style="11" customWidth="1"/>
    <col min="10" max="10" width="9.00390625" style="11" customWidth="1"/>
    <col min="11" max="12" width="10.7109375" style="11" customWidth="1"/>
    <col min="13" max="13" width="3.8515625" style="11" customWidth="1"/>
    <col min="14" max="14" width="12.8515625" style="11" customWidth="1"/>
    <col min="15" max="15" width="9.7109375" style="11" bestFit="1" customWidth="1"/>
    <col min="16" max="16384" width="9.140625" style="11" customWidth="1"/>
  </cols>
  <sheetData>
    <row r="2" spans="2:10" ht="16.5">
      <c r="B2" s="43" t="s">
        <v>9</v>
      </c>
      <c r="H2" s="39"/>
      <c r="I2" s="39"/>
      <c r="J2" s="39"/>
    </row>
    <row r="3" spans="8:15" ht="15">
      <c r="H3" s="39"/>
      <c r="I3" s="39"/>
      <c r="J3" s="39"/>
      <c r="N3" s="34"/>
      <c r="O3" s="34" t="s">
        <v>3</v>
      </c>
    </row>
    <row r="4" spans="2:15" ht="15">
      <c r="B4" s="45" t="s">
        <v>29</v>
      </c>
      <c r="H4" s="39"/>
      <c r="I4" s="39"/>
      <c r="J4" s="39"/>
      <c r="N4" s="35" t="s">
        <v>10</v>
      </c>
      <c r="O4" s="35" t="s">
        <v>10</v>
      </c>
    </row>
    <row r="5" spans="2:15" ht="15">
      <c r="B5" s="46" t="s">
        <v>30</v>
      </c>
      <c r="C5" s="46" t="s">
        <v>32</v>
      </c>
      <c r="D5" s="46" t="s">
        <v>33</v>
      </c>
      <c r="E5" s="46" t="s">
        <v>34</v>
      </c>
      <c r="F5" s="46" t="s">
        <v>35</v>
      </c>
      <c r="G5" s="46" t="s">
        <v>36</v>
      </c>
      <c r="H5" s="41" t="s">
        <v>166</v>
      </c>
      <c r="I5" s="41" t="s">
        <v>167</v>
      </c>
      <c r="J5" s="41" t="s">
        <v>2</v>
      </c>
      <c r="K5" s="33" t="s">
        <v>31</v>
      </c>
      <c r="L5" s="33" t="s">
        <v>1</v>
      </c>
      <c r="M5" s="33"/>
      <c r="N5" s="47" t="s">
        <v>5</v>
      </c>
      <c r="O5" s="36" t="s">
        <v>6</v>
      </c>
    </row>
    <row r="6" spans="1:15" ht="15">
      <c r="A6" s="27">
        <v>1852</v>
      </c>
      <c r="B6" s="44">
        <f>'Silver, metric'!B5*26</f>
        <v>62.45448083333332</v>
      </c>
      <c r="C6" s="44">
        <f>'Silver, metric'!C5*5</f>
        <v>57.65029000000001</v>
      </c>
      <c r="D6" s="44">
        <f>'Silver, metric'!D5*5.2</f>
        <v>40.384610271395765</v>
      </c>
      <c r="E6" s="44">
        <f>'Silver, metric'!E5*6</f>
        <v>86.475435</v>
      </c>
      <c r="F6" s="44">
        <f>'Silver, metric'!F5*5</f>
        <v>17.607823663107336</v>
      </c>
      <c r="G6" s="44">
        <f>'Silver, metric'!G5*5</f>
        <v>12.757071190534866</v>
      </c>
      <c r="H6" s="11">
        <f>'Silver, metric'!H5*0</f>
        <v>0</v>
      </c>
      <c r="I6" s="44">
        <f>'Silver, metric'!I5*1.3</f>
        <v>2.4245055143308685</v>
      </c>
      <c r="J6" s="11">
        <f>'Silver, metric'!J5*0</f>
        <v>0</v>
      </c>
      <c r="K6" s="44">
        <f>'Silver, metric'!K5*202</f>
        <v>776.3572386666667</v>
      </c>
      <c r="L6" s="44">
        <f>'Silver, metric'!L5*91</f>
        <v>450.3963555000001</v>
      </c>
      <c r="M6" s="44"/>
      <c r="N6" s="44">
        <f>SUM(B6:L6)</f>
        <v>1506.507810639369</v>
      </c>
      <c r="O6" s="44">
        <f>N6*3.15</f>
        <v>4745.499603514012</v>
      </c>
    </row>
    <row r="7" spans="1:15" ht="15">
      <c r="A7" s="27">
        <v>1853</v>
      </c>
      <c r="B7" s="44">
        <f>'Silver, metric'!B6*26</f>
        <v>49.96358466666667</v>
      </c>
      <c r="C7" s="44">
        <f>'Silver, metric'!C6*5</f>
        <v>48.041908333333325</v>
      </c>
      <c r="D7" s="44">
        <f>'Silver, metric'!D6*5.2</f>
        <v>47.676921752860416</v>
      </c>
      <c r="E7" s="44">
        <f>'Silver, metric'!E6*6</f>
        <v>51.885261</v>
      </c>
      <c r="F7" s="44">
        <f>'Silver, metric'!F6*5</f>
        <v>17.607823663107336</v>
      </c>
      <c r="G7" s="44">
        <f>'Silver, metric'!G6*5</f>
        <v>12.353516201088707</v>
      </c>
      <c r="H7" s="11">
        <f>'Silver, metric'!H6*0</f>
        <v>0</v>
      </c>
      <c r="I7" s="44">
        <f>'Silver, metric'!I6*1.3</f>
        <v>2.424506417945306</v>
      </c>
      <c r="J7" s="11">
        <f>'Silver, metric'!J6*0</f>
        <v>0</v>
      </c>
      <c r="K7" s="44">
        <f>'Silver, metric'!K6*202</f>
        <v>776.3572386666667</v>
      </c>
      <c r="L7" s="44">
        <f>'Silver, metric'!L6*91</f>
        <v>450.3963555000001</v>
      </c>
      <c r="M7" s="44"/>
      <c r="N7" s="44">
        <f aca="true" t="shared" si="0" ref="N7:N67">SUM(B7:L7)</f>
        <v>1456.7071162016684</v>
      </c>
      <c r="O7" s="44">
        <f aca="true" t="shared" si="1" ref="O7:O67">N7*3.15</f>
        <v>4588.627416035255</v>
      </c>
    </row>
    <row r="8" spans="1:15" ht="15">
      <c r="A8" s="27">
        <v>1854</v>
      </c>
      <c r="B8" s="44">
        <f>'Silver, metric'!B7*26</f>
        <v>49.96358466666667</v>
      </c>
      <c r="C8" s="44">
        <f>'Silver, metric'!C7*5</f>
        <v>48.041908333333325</v>
      </c>
      <c r="D8" s="44">
        <f>'Silver, metric'!D7*5.2</f>
        <v>60.683361451375134</v>
      </c>
      <c r="E8" s="44">
        <f>'Silver, metric'!E7*6</f>
        <v>86.475435</v>
      </c>
      <c r="F8" s="44">
        <f>'Silver, metric'!F7*5</f>
        <v>17.607823663107336</v>
      </c>
      <c r="G8" s="44">
        <f>'Silver, metric'!G7*5</f>
        <v>12.943302795111325</v>
      </c>
      <c r="H8" s="11">
        <f>'Silver, metric'!H7*0</f>
        <v>0</v>
      </c>
      <c r="I8" s="44">
        <f>'Silver, metric'!I7*1.3</f>
        <v>2.424508225174181</v>
      </c>
      <c r="J8" s="11">
        <f>'Silver, metric'!J7*0</f>
        <v>0</v>
      </c>
      <c r="K8" s="44">
        <f>'Silver, metric'!K7*202</f>
        <v>582.2679290000001</v>
      </c>
      <c r="L8" s="44">
        <f>'Silver, metric'!L7*91</f>
        <v>450.3963555000001</v>
      </c>
      <c r="M8" s="44"/>
      <c r="N8" s="44">
        <f t="shared" si="0"/>
        <v>1310.8042086347682</v>
      </c>
      <c r="O8" s="44">
        <f t="shared" si="1"/>
        <v>4129.0332571995195</v>
      </c>
    </row>
    <row r="9" spans="1:15" ht="15">
      <c r="A9" s="27">
        <v>1855</v>
      </c>
      <c r="B9" s="44">
        <f>'Silver, metric'!B8*26</f>
        <v>43.71813658333333</v>
      </c>
      <c r="C9" s="44">
        <f>'Silver, metric'!C8*5</f>
        <v>57.65029000000001</v>
      </c>
      <c r="D9" s="44">
        <f>'Silver, metric'!D8*5.2</f>
        <v>55.79091643621053</v>
      </c>
      <c r="E9" s="44">
        <f>'Silver, metric'!E8*6</f>
        <v>86.475435</v>
      </c>
      <c r="F9" s="44">
        <f>'Silver, metric'!F8*5</f>
        <v>17.607823663107336</v>
      </c>
      <c r="G9" s="44">
        <f>'Silver, metric'!G8*5</f>
        <v>11.08970720977706</v>
      </c>
      <c r="H9" s="11">
        <f>'Silver, metric'!H8*0</f>
        <v>0</v>
      </c>
      <c r="I9" s="44">
        <f>'Silver, metric'!I8*1.3</f>
        <v>2.4245118396319314</v>
      </c>
      <c r="J9" s="11">
        <f>'Silver, metric'!J8*0</f>
        <v>0</v>
      </c>
      <c r="K9" s="44">
        <f>'Silver, metric'!K8*202</f>
        <v>582.2679290000001</v>
      </c>
      <c r="L9" s="44">
        <f>'Silver, metric'!L8*91</f>
        <v>562.9954443749999</v>
      </c>
      <c r="M9" s="44"/>
      <c r="N9" s="44">
        <f t="shared" si="0"/>
        <v>1420.0201941070602</v>
      </c>
      <c r="O9" s="44">
        <f t="shared" si="1"/>
        <v>4473.063611437239</v>
      </c>
    </row>
    <row r="10" spans="1:15" ht="15">
      <c r="A10" s="27">
        <v>1856</v>
      </c>
      <c r="B10" s="44">
        <f>'Silver, metric'!B9*26</f>
        <v>43.71813658333333</v>
      </c>
      <c r="C10" s="44">
        <f>'Silver, metric'!C9*5</f>
        <v>45.639812916666656</v>
      </c>
      <c r="D10" s="44">
        <f>'Silver, metric'!D9*5.2</f>
        <v>54.48712354454756</v>
      </c>
      <c r="E10" s="44">
        <f>'Silver, metric'!E9*6</f>
        <v>69.18034800000001</v>
      </c>
      <c r="F10" s="44">
        <f>'Silver, metric'!F9*5</f>
        <v>17.607823663107336</v>
      </c>
      <c r="G10" s="44">
        <f>'Silver, metric'!G9*5</f>
        <v>9.327830977691619</v>
      </c>
      <c r="H10" s="11">
        <f>'Silver, metric'!H9*0</f>
        <v>0</v>
      </c>
      <c r="I10" s="44">
        <f>'Silver, metric'!I9*1.3</f>
        <v>2.424519068547431</v>
      </c>
      <c r="J10" s="11">
        <f>'Silver, metric'!J9*0</f>
        <v>0</v>
      </c>
      <c r="K10" s="44">
        <f>'Silver, metric'!K9*202</f>
        <v>776.3572386666667</v>
      </c>
      <c r="L10" s="44">
        <f>'Silver, metric'!L9*91</f>
        <v>638.0615036249999</v>
      </c>
      <c r="M10" s="44"/>
      <c r="N10" s="44">
        <f t="shared" si="0"/>
        <v>1656.8043370455605</v>
      </c>
      <c r="O10" s="44">
        <f t="shared" si="1"/>
        <v>5218.933661693515</v>
      </c>
    </row>
    <row r="11" spans="1:15" ht="15">
      <c r="A11" s="27">
        <v>1857</v>
      </c>
      <c r="B11" s="44">
        <f>'Silver, metric'!B10*26</f>
        <v>74.94537700000001</v>
      </c>
      <c r="C11" s="44">
        <f>'Silver, metric'!C10*5</f>
        <v>64.85657625</v>
      </c>
      <c r="D11" s="44">
        <f>'Silver, metric'!D10*5.2</f>
        <v>53.1833306528846</v>
      </c>
      <c r="E11" s="44">
        <f>'Silver, metric'!E10*6</f>
        <v>69.18034800000001</v>
      </c>
      <c r="F11" s="44">
        <f>'Silver, metric'!F10*5</f>
        <v>17.607823663107336</v>
      </c>
      <c r="G11" s="44">
        <f>'Silver, metric'!G10*5</f>
        <v>7.5659547456061755</v>
      </c>
      <c r="H11" s="11">
        <f>'Silver, metric'!H10*0</f>
        <v>0</v>
      </c>
      <c r="I11" s="44">
        <f>'Silver, metric'!I10*1.3</f>
        <v>2.4245335263784304</v>
      </c>
      <c r="J11" s="11">
        <f>'Silver, metric'!J10*0</f>
        <v>0</v>
      </c>
      <c r="K11" s="44">
        <f>'Silver, metric'!K10*202</f>
        <v>630.7902564166667</v>
      </c>
      <c r="L11" s="44">
        <f>'Silver, metric'!L10*91</f>
        <v>600.528474</v>
      </c>
      <c r="M11" s="44"/>
      <c r="N11" s="44">
        <f t="shared" si="0"/>
        <v>1521.0826742546433</v>
      </c>
      <c r="O11" s="44">
        <f t="shared" si="1"/>
        <v>4791.410423902126</v>
      </c>
    </row>
    <row r="12" spans="1:15" ht="15">
      <c r="A12" s="27">
        <v>1858</v>
      </c>
      <c r="B12" s="44">
        <f>'Silver, metric'!B11*26</f>
        <v>87.43627316666667</v>
      </c>
      <c r="C12" s="44">
        <f>'Silver, metric'!C11*5</f>
        <v>75.66600562500001</v>
      </c>
      <c r="D12" s="44">
        <f>'Silver, metric'!D11*5.2</f>
        <v>51.87953776122164</v>
      </c>
      <c r="E12" s="44">
        <f>'Silver, metric'!E11*6</f>
        <v>69.18034800000001</v>
      </c>
      <c r="F12" s="44">
        <f>'Silver, metric'!F11*5</f>
        <v>25.59394610064393</v>
      </c>
      <c r="G12" s="44">
        <f>'Silver, metric'!G11*5</f>
        <v>8.451212367472596</v>
      </c>
      <c r="H12" s="11">
        <f>'Silver, metric'!H11*0</f>
        <v>0</v>
      </c>
      <c r="I12" s="44">
        <f>'Silver, metric'!I11*1.3</f>
        <v>2.4245624420404286</v>
      </c>
      <c r="J12" s="11">
        <f>'Silver, metric'!J11*0</f>
        <v>0</v>
      </c>
      <c r="K12" s="44">
        <f>'Silver, metric'!K11*202</f>
        <v>606.5290927083335</v>
      </c>
      <c r="L12" s="44">
        <f>'Silver, metric'!L11*91</f>
        <v>713.1275628749999</v>
      </c>
      <c r="M12" s="44"/>
      <c r="N12" s="44">
        <f t="shared" si="0"/>
        <v>1640.2885410463787</v>
      </c>
      <c r="O12" s="44">
        <f t="shared" si="1"/>
        <v>5166.908904296092</v>
      </c>
    </row>
    <row r="13" spans="1:15" ht="15">
      <c r="A13" s="27">
        <v>1859</v>
      </c>
      <c r="B13" s="44">
        <f>'Silver, metric'!B12*26</f>
        <v>99.92716933333334</v>
      </c>
      <c r="C13" s="44">
        <f>'Silver, metric'!C12*5</f>
        <v>86.475435</v>
      </c>
      <c r="D13" s="44">
        <f>'Silver, metric'!D12*5.2</f>
        <v>50.575744869558676</v>
      </c>
      <c r="E13" s="44">
        <f>'Silver, metric'!E12*6</f>
        <v>69.18034800000001</v>
      </c>
      <c r="F13" s="44">
        <f>'Silver, metric'!F12*5</f>
        <v>21.66096112433413</v>
      </c>
      <c r="G13" s="44">
        <f>'Silver, metric'!G12*5</f>
        <v>9.336469989339019</v>
      </c>
      <c r="H13" s="11">
        <f>'Silver, metric'!H12*0</f>
        <v>0</v>
      </c>
      <c r="I13" s="44">
        <f>'Silver, metric'!I12*1.3</f>
        <v>2.4246202733644258</v>
      </c>
      <c r="J13" s="11">
        <f>'Silver, metric'!J12*0</f>
        <v>0</v>
      </c>
      <c r="K13" s="44">
        <f>'Silver, metric'!K12*202</f>
        <v>582.2679290000001</v>
      </c>
      <c r="L13" s="44">
        <f>'Silver, metric'!L12*91</f>
        <v>825.72665175</v>
      </c>
      <c r="M13" s="44"/>
      <c r="N13" s="44">
        <f t="shared" si="0"/>
        <v>1747.5753293399296</v>
      </c>
      <c r="O13" s="44">
        <f t="shared" si="1"/>
        <v>5504.862287420778</v>
      </c>
    </row>
    <row r="14" spans="1:15" ht="15">
      <c r="A14" s="27">
        <v>1860</v>
      </c>
      <c r="B14" s="44">
        <f>'Silver, metric'!B13*26</f>
        <v>124.90896166666664</v>
      </c>
      <c r="C14" s="44">
        <f>'Silver, metric'!C13*5</f>
        <v>72.0628625</v>
      </c>
      <c r="D14" s="44">
        <f>'Silver, metric'!D13*5.2</f>
        <v>49.27195197789572</v>
      </c>
      <c r="E14" s="44">
        <f>'Silver, metric'!E13*6</f>
        <v>80.710406</v>
      </c>
      <c r="F14" s="44">
        <f>'Silver, metric'!F13*5</f>
        <v>26.260372811397374</v>
      </c>
      <c r="G14" s="44">
        <f>'Silver, metric'!G13*5</f>
        <v>9.714899725755346</v>
      </c>
      <c r="H14" s="11">
        <f>'Silver, metric'!H13*0</f>
        <v>0</v>
      </c>
      <c r="I14" s="44">
        <f>'Silver, metric'!I13*1.3</f>
        <v>2.4247359360124197</v>
      </c>
      <c r="J14" s="11">
        <f>'Silver, metric'!J13*0</f>
        <v>0</v>
      </c>
      <c r="K14" s="44">
        <f>'Silver, metric'!K13*202</f>
        <v>582.2679290000001</v>
      </c>
      <c r="L14" s="44">
        <f>'Silver, metric'!L13*91</f>
        <v>675.5945332500002</v>
      </c>
      <c r="M14" s="44"/>
      <c r="N14" s="44">
        <f t="shared" si="0"/>
        <v>1623.2166528677276</v>
      </c>
      <c r="O14" s="44">
        <f t="shared" si="1"/>
        <v>5113.132456533342</v>
      </c>
    </row>
    <row r="15" spans="1:15" ht="15">
      <c r="A15" s="27">
        <v>1861</v>
      </c>
      <c r="B15" s="44">
        <f>'Silver, metric'!B14*26</f>
        <v>149.89075400000002</v>
      </c>
      <c r="C15" s="44">
        <f>'Silver, metric'!C14*5</f>
        <v>57.65029000000001</v>
      </c>
      <c r="D15" s="44">
        <f>'Silver, metric'!D14*5.2</f>
        <v>47.968159086232745</v>
      </c>
      <c r="E15" s="44">
        <f>'Silver, metric'!E14*6</f>
        <v>121.065609</v>
      </c>
      <c r="F15" s="44">
        <f>'Silver, metric'!F14*5</f>
        <v>21.931190687080854</v>
      </c>
      <c r="G15" s="44">
        <f>'Silver, metric'!G14*5</f>
        <v>9.681235389780538</v>
      </c>
      <c r="H15" s="11">
        <f>'Silver, metric'!H14*0</f>
        <v>0</v>
      </c>
      <c r="I15" s="44">
        <f>'Silver, metric'!I14*1.3</f>
        <v>2.424967261308408</v>
      </c>
      <c r="J15" s="11">
        <f>'Silver, metric'!J14*0</f>
        <v>0</v>
      </c>
      <c r="K15" s="44">
        <f>'Silver, metric'!K14*202</f>
        <v>776.3572386666667</v>
      </c>
      <c r="L15" s="44">
        <f>'Silver, metric'!L14*91</f>
        <v>750.6605925000001</v>
      </c>
      <c r="M15" s="44"/>
      <c r="N15" s="44">
        <f t="shared" si="0"/>
        <v>1937.6300365910695</v>
      </c>
      <c r="O15" s="44">
        <f t="shared" si="1"/>
        <v>6103.534615261869</v>
      </c>
    </row>
    <row r="16" spans="1:15" ht="15">
      <c r="A16" s="27">
        <v>1862</v>
      </c>
      <c r="B16" s="44">
        <f>'Silver, metric'!B15*26</f>
        <v>137.39985783333333</v>
      </c>
      <c r="C16" s="44">
        <f>'Silver, metric'!C15*5</f>
        <v>69.66076708333334</v>
      </c>
      <c r="D16" s="44">
        <f>'Silver, metric'!D15*5.2</f>
        <v>48.771719755821074</v>
      </c>
      <c r="E16" s="44">
        <f>'Silver, metric'!E15*6</f>
        <v>92.240464</v>
      </c>
      <c r="F16" s="44">
        <f>'Silver, metric'!F15*5</f>
        <v>17.349943148402275</v>
      </c>
      <c r="G16" s="44">
        <f>'Silver, metric'!G15*5</f>
        <v>11.3608278066697</v>
      </c>
      <c r="H16" s="11">
        <f>'Silver, metric'!H15*0</f>
        <v>0</v>
      </c>
      <c r="I16" s="44">
        <f>'Silver, metric'!I15*1.3</f>
        <v>2.425429911900384</v>
      </c>
      <c r="J16" s="11">
        <f>'Silver, metric'!J15*0</f>
        <v>0</v>
      </c>
      <c r="K16" s="44">
        <f>'Silver, metric'!K15*202</f>
        <v>921.9242209166665</v>
      </c>
      <c r="L16" s="44">
        <f>'Silver, metric'!L15*91</f>
        <v>1125.9908887499998</v>
      </c>
      <c r="M16" s="44"/>
      <c r="N16" s="44">
        <f t="shared" si="0"/>
        <v>2427.124119206126</v>
      </c>
      <c r="O16" s="44">
        <f t="shared" si="1"/>
        <v>7645.440975499297</v>
      </c>
    </row>
    <row r="17" spans="1:15" ht="15">
      <c r="A17" s="27">
        <v>1863</v>
      </c>
      <c r="B17" s="44">
        <f>'Silver, metric'!B16*26</f>
        <v>137.39985783333333</v>
      </c>
      <c r="C17" s="44">
        <f>'Silver, metric'!C16*5</f>
        <v>55.24819458333333</v>
      </c>
      <c r="D17" s="44">
        <f>'Silver, metric'!D16*5.2</f>
        <v>45.36057330290681</v>
      </c>
      <c r="E17" s="44">
        <f>'Silver, metric'!E16*6</f>
        <v>80.710406</v>
      </c>
      <c r="F17" s="44">
        <f>'Silver, metric'!F16*5</f>
        <v>20.76079301987397</v>
      </c>
      <c r="G17" s="44">
        <f>'Silver, metric'!G16*5</f>
        <v>13.0010285685387</v>
      </c>
      <c r="H17" s="11">
        <f>'Silver, metric'!H16*0</f>
        <v>0</v>
      </c>
      <c r="I17" s="44">
        <f>'Silver, metric'!I16*1.3</f>
        <v>2.4263552130843347</v>
      </c>
      <c r="J17" s="11">
        <f>'Silver, metric'!J16*0</f>
        <v>0</v>
      </c>
      <c r="K17" s="44">
        <f>'Silver, metric'!K16*202</f>
        <v>776.3572386666667</v>
      </c>
      <c r="L17" s="44">
        <f>'Silver, metric'!L16*91</f>
        <v>1201.056948</v>
      </c>
      <c r="M17" s="44"/>
      <c r="N17" s="44">
        <f t="shared" si="0"/>
        <v>2332.321395187737</v>
      </c>
      <c r="O17" s="44">
        <f t="shared" si="1"/>
        <v>7346.812394841371</v>
      </c>
    </row>
    <row r="18" spans="1:15" ht="15">
      <c r="A18" s="27">
        <v>1864</v>
      </c>
      <c r="B18" s="44">
        <f>'Silver, metric'!B17*26</f>
        <v>124.90896166666664</v>
      </c>
      <c r="C18" s="44">
        <f>'Silver, metric'!C17*5</f>
        <v>57.65029000000001</v>
      </c>
      <c r="D18" s="44">
        <f>'Silver, metric'!D17*5.2</f>
        <v>137.05821848520046</v>
      </c>
      <c r="E18" s="44">
        <f>'Silver, metric'!E17*6</f>
        <v>109.53555099999998</v>
      </c>
      <c r="F18" s="44">
        <f>'Silver, metric'!F17*5</f>
        <v>21.384366241372096</v>
      </c>
      <c r="G18" s="44">
        <f>'Silver, metric'!G17*5</f>
        <v>15.275446837208413</v>
      </c>
      <c r="H18" s="11">
        <f>'Silver, metric'!H17*0</f>
        <v>0</v>
      </c>
      <c r="I18" s="44">
        <f>'Silver, metric'!I17*1.3</f>
        <v>2.428205815452237</v>
      </c>
      <c r="J18" s="11">
        <f>'Silver, metric'!J17*0</f>
        <v>0</v>
      </c>
      <c r="K18" s="44">
        <f>'Silver, metric'!K17*202</f>
        <v>776.3572386666667</v>
      </c>
      <c r="L18" s="44">
        <f>'Silver, metric'!L17*91</f>
        <v>1351.1890664999999</v>
      </c>
      <c r="M18" s="44"/>
      <c r="N18" s="44">
        <f t="shared" si="0"/>
        <v>2595.7873452125664</v>
      </c>
      <c r="O18" s="44">
        <f t="shared" si="1"/>
        <v>8176.730137419584</v>
      </c>
    </row>
    <row r="19" spans="1:15" ht="15">
      <c r="A19" s="27">
        <v>1865</v>
      </c>
      <c r="B19" s="44">
        <f>'Silver, metric'!B18*26</f>
        <v>124.90896166666664</v>
      </c>
      <c r="C19" s="44">
        <f>'Silver, metric'!C18*5</f>
        <v>67.25867166666667</v>
      </c>
      <c r="D19" s="44">
        <f>'Silver, metric'!D18*5.2</f>
        <v>38.93208794620027</v>
      </c>
      <c r="E19" s="44">
        <f>'Silver, metric'!E18*6</f>
        <v>86.475435</v>
      </c>
      <c r="F19" s="44">
        <f>'Silver, metric'!F18*5</f>
        <v>20.864323780468013</v>
      </c>
      <c r="G19" s="44">
        <f>'Silver, metric'!G18*5</f>
        <v>13.343952420793117</v>
      </c>
      <c r="H19" s="11">
        <f>'Silver, metric'!H18*0</f>
        <v>0</v>
      </c>
      <c r="I19" s="44">
        <f>'Silver, metric'!I18*1.3</f>
        <v>2.4319070201880404</v>
      </c>
      <c r="J19" s="11">
        <f>'Silver, metric'!J18*0</f>
        <v>0</v>
      </c>
      <c r="K19" s="44">
        <f>'Silver, metric'!K18*202</f>
        <v>679.3125838333334</v>
      </c>
      <c r="L19" s="44">
        <f>'Silver, metric'!L18*91</f>
        <v>1276.1230072499998</v>
      </c>
      <c r="M19" s="44"/>
      <c r="N19" s="44">
        <f t="shared" si="0"/>
        <v>2309.650930584316</v>
      </c>
      <c r="O19" s="44">
        <f t="shared" si="1"/>
        <v>7275.400431340595</v>
      </c>
    </row>
    <row r="20" spans="1:15" ht="15">
      <c r="A20" s="27">
        <v>1866</v>
      </c>
      <c r="B20" s="44">
        <f>'Silver, metric'!B19*26</f>
        <v>112.4180655</v>
      </c>
      <c r="C20" s="44">
        <f>'Silver, metric'!C19*5</f>
        <v>58.85133770833334</v>
      </c>
      <c r="D20" s="44">
        <f>'Silver, metric'!D19*5.2</f>
        <v>41.21968014501001</v>
      </c>
      <c r="E20" s="44">
        <f>'Silver, metric'!E19*6</f>
        <v>86.475435</v>
      </c>
      <c r="F20" s="44">
        <f>'Silver, metric'!F19*5</f>
        <v>19.17284898449912</v>
      </c>
      <c r="G20" s="44">
        <f>'Silver, metric'!G19*5</f>
        <v>14.243844673714268</v>
      </c>
      <c r="H20" s="11">
        <f>'Silver, metric'!H19*0</f>
        <v>0</v>
      </c>
      <c r="I20" s="44">
        <f>'Silver, metric'!I19*1.3</f>
        <v>2.4393094296596485</v>
      </c>
      <c r="J20" s="11">
        <f>'Silver, metric'!J19*0</f>
        <v>0</v>
      </c>
      <c r="K20" s="44">
        <f>'Silver, metric'!K19*202</f>
        <v>1018.9688757499999</v>
      </c>
      <c r="L20" s="44">
        <f>'Silver, metric'!L19*91</f>
        <v>1351.1890664999999</v>
      </c>
      <c r="M20" s="44"/>
      <c r="N20" s="44">
        <f t="shared" si="0"/>
        <v>2704.9784636912163</v>
      </c>
      <c r="O20" s="44">
        <f t="shared" si="1"/>
        <v>8520.682160627332</v>
      </c>
    </row>
    <row r="21" spans="1:15" ht="15">
      <c r="A21" s="27">
        <v>1867</v>
      </c>
      <c r="B21" s="44">
        <f>'Silver, metric'!B20*26</f>
        <v>93.68172125</v>
      </c>
      <c r="C21" s="44">
        <f>'Silver, metric'!C20*5</f>
        <v>55.24819458333333</v>
      </c>
      <c r="D21" s="44">
        <f>'Silver, metric'!D20*5.2</f>
        <v>43.507272343819736</v>
      </c>
      <c r="E21" s="44">
        <f>'Silver, metric'!E20*6</f>
        <v>73.50411975000002</v>
      </c>
      <c r="F21" s="44">
        <f>'Silver, metric'!F20*5</f>
        <v>20.951979765974592</v>
      </c>
      <c r="G21" s="44">
        <f>'Silver, metric'!G20*5</f>
        <v>11.197781450473235</v>
      </c>
      <c r="H21" s="11">
        <f>'Silver, metric'!H20*0</f>
        <v>0</v>
      </c>
      <c r="I21" s="44">
        <f>'Silver, metric'!I20*1.3</f>
        <v>2.4541142486028638</v>
      </c>
      <c r="J21" s="11">
        <f>'Silver, metric'!J20*0</f>
        <v>0</v>
      </c>
      <c r="K21" s="44">
        <f>'Silver, metric'!K20*202</f>
        <v>727.83491125</v>
      </c>
      <c r="L21" s="44">
        <f>'Silver, metric'!L20*91</f>
        <v>1294.8895220624997</v>
      </c>
      <c r="M21" s="44"/>
      <c r="N21" s="44">
        <f t="shared" si="0"/>
        <v>2323.2696167047034</v>
      </c>
      <c r="O21" s="44">
        <f t="shared" si="1"/>
        <v>7318.299292619816</v>
      </c>
    </row>
    <row r="22" spans="1:15" ht="15">
      <c r="A22" s="27">
        <v>1868</v>
      </c>
      <c r="B22" s="44">
        <f>'Silver, metric'!B21*26</f>
        <v>93.68172125</v>
      </c>
      <c r="C22" s="44">
        <f>'Silver, metric'!C21*5</f>
        <v>45.639812916666656</v>
      </c>
      <c r="D22" s="44">
        <f>'Silver, metric'!D21*5.2</f>
        <v>45.33802407777685</v>
      </c>
      <c r="E22" s="44">
        <f>'Silver, metric'!E21*6</f>
        <v>74.94537700000001</v>
      </c>
      <c r="F22" s="44">
        <f>'Silver, metric'!F21*5</f>
        <v>21.355875608667816</v>
      </c>
      <c r="G22" s="44">
        <f>'Silver, metric'!G21*5</f>
        <v>10.643027832176422</v>
      </c>
      <c r="H22" s="11">
        <f>'Silver, metric'!H21*0</f>
        <v>0</v>
      </c>
      <c r="I22" s="44">
        <f>'Silver, metric'!I21*1.3</f>
        <v>2.483723886489295</v>
      </c>
      <c r="J22" s="11">
        <f>'Silver, metric'!J21*0</f>
        <v>0</v>
      </c>
      <c r="K22" s="44">
        <f>'Silver, metric'!K21*202</f>
        <v>776.3572386666667</v>
      </c>
      <c r="L22" s="44">
        <f>'Silver, metric'!L21*91</f>
        <v>1144.7574035624998</v>
      </c>
      <c r="M22" s="44"/>
      <c r="N22" s="44">
        <f t="shared" si="0"/>
        <v>2215.2022048009435</v>
      </c>
      <c r="O22" s="44">
        <f t="shared" si="1"/>
        <v>6977.886945122972</v>
      </c>
    </row>
    <row r="23" spans="1:15" ht="15">
      <c r="A23" s="27">
        <v>1869</v>
      </c>
      <c r="B23" s="44">
        <f>'Silver, metric'!B22*26</f>
        <v>93.68172125</v>
      </c>
      <c r="C23" s="44">
        <f>'Silver, metric'!C22*5</f>
        <v>43.237717499999995</v>
      </c>
      <c r="D23" s="44">
        <f>'Silver, metric'!D22*5.2</f>
        <v>33.89881526346776</v>
      </c>
      <c r="E23" s="44">
        <f>'Silver, metric'!E22*6</f>
        <v>64.85657624999999</v>
      </c>
      <c r="F23" s="44">
        <f>'Silver, metric'!F22*5</f>
        <v>18.531364502058118</v>
      </c>
      <c r="G23" s="44">
        <f>'Silver, metric'!G22*5</f>
        <v>9.676406432267415</v>
      </c>
      <c r="H23" s="11">
        <f>'Silver, metric'!H22*0</f>
        <v>0</v>
      </c>
      <c r="I23" s="44">
        <f>'Silver, metric'!I22*1.3</f>
        <v>2.7631615207660274</v>
      </c>
      <c r="J23" s="11">
        <f>'Silver, metric'!J22*0</f>
        <v>0</v>
      </c>
      <c r="K23" s="44">
        <f>'Silver, metric'!K22*202</f>
        <v>727.83491125</v>
      </c>
      <c r="L23" s="44">
        <f>'Silver, metric'!L22*91</f>
        <v>1351.1890664999999</v>
      </c>
      <c r="M23" s="44"/>
      <c r="N23" s="44">
        <f t="shared" si="0"/>
        <v>2345.669740468559</v>
      </c>
      <c r="O23" s="44">
        <f t="shared" si="1"/>
        <v>7388.859682475962</v>
      </c>
    </row>
    <row r="24" spans="1:15" ht="15">
      <c r="A24" s="27">
        <v>1870</v>
      </c>
      <c r="B24" s="44">
        <f>'Silver, metric'!B23*26</f>
        <v>81.19082508333334</v>
      </c>
      <c r="C24" s="44">
        <f>'Silver, metric'!C23*5</f>
        <v>37.23247895833334</v>
      </c>
      <c r="D24" s="44">
        <f>'Silver, metric'!D23*5.2</f>
        <v>42.5888753737744</v>
      </c>
      <c r="E24" s="44">
        <f>'Silver, metric'!E23*6</f>
        <v>67.73909075</v>
      </c>
      <c r="F24" s="44">
        <f>'Silver, metric'!F23*5</f>
        <v>19.844403036576946</v>
      </c>
      <c r="G24" s="44">
        <f>'Silver, metric'!G23*5</f>
        <v>11.00996369955004</v>
      </c>
      <c r="H24" s="11">
        <f>'Silver, metric'!H23*0</f>
        <v>0</v>
      </c>
      <c r="I24" s="44">
        <f>'Silver, metric'!I23*1.3</f>
        <v>3.197074614087302</v>
      </c>
      <c r="J24" s="11">
        <f>'Silver, metric'!J23*0</f>
        <v>0</v>
      </c>
      <c r="K24" s="44">
        <f>'Silver, metric'!K23*202</f>
        <v>582.2679290000001</v>
      </c>
      <c r="L24" s="44">
        <f>'Silver, metric'!L23*91</f>
        <v>1154.1406609687501</v>
      </c>
      <c r="M24" s="44"/>
      <c r="N24" s="44">
        <f t="shared" si="0"/>
        <v>1999.2113014844056</v>
      </c>
      <c r="O24" s="44">
        <f t="shared" si="1"/>
        <v>6297.515599675878</v>
      </c>
    </row>
    <row r="25" spans="1:15" ht="15">
      <c r="A25" s="27">
        <v>1871</v>
      </c>
      <c r="B25" s="44">
        <f>'Silver, metric'!B24*26</f>
        <v>87.43627316666667</v>
      </c>
      <c r="C25" s="44">
        <f>'Silver, metric'!C24*5</f>
        <v>43.237717499999995</v>
      </c>
      <c r="D25" s="44">
        <f>'Silver, metric'!D24*5.2</f>
        <v>39.755170828929415</v>
      </c>
      <c r="E25" s="44">
        <f>'Silver, metric'!E24*6</f>
        <v>60.5328045</v>
      </c>
      <c r="F25" s="44">
        <f>'Silver, metric'!F24*5</f>
        <v>18.81046383110835</v>
      </c>
      <c r="G25" s="44">
        <f>'Silver, metric'!G24*5</f>
        <v>9.210432429807256</v>
      </c>
      <c r="H25" s="11">
        <f>'Silver, metric'!H24*0</f>
        <v>0</v>
      </c>
      <c r="I25" s="44">
        <f>'Silver, metric'!I24*1.3</f>
        <v>3.1505529616208694</v>
      </c>
      <c r="J25" s="11">
        <f>'Silver, metric'!J24*0</f>
        <v>0</v>
      </c>
      <c r="K25" s="44">
        <f>'Silver, metric'!K24*202</f>
        <v>873.4018934999999</v>
      </c>
      <c r="L25" s="44">
        <f>'Silver, metric'!L24*91</f>
        <v>1050.9248295</v>
      </c>
      <c r="M25" s="44"/>
      <c r="N25" s="44">
        <f t="shared" si="0"/>
        <v>2186.4601382181327</v>
      </c>
      <c r="O25" s="44">
        <f t="shared" si="1"/>
        <v>6887.349435387117</v>
      </c>
    </row>
    <row r="26" spans="1:15" ht="15">
      <c r="A26" s="27">
        <v>1872</v>
      </c>
      <c r="B26" s="44">
        <f>'Silver, metric'!B25*26</f>
        <v>99.92716933333334</v>
      </c>
      <c r="C26" s="44">
        <f>'Silver, metric'!C25*5</f>
        <v>49.242956041666666</v>
      </c>
      <c r="D26" s="44">
        <f>'Silver, metric'!D25*5.2</f>
        <v>40.89074311773154</v>
      </c>
      <c r="E26" s="44">
        <f>'Silver, metric'!E25*6</f>
        <v>79.26914875000001</v>
      </c>
      <c r="F26" s="44">
        <f>'Silver, metric'!F25*5</f>
        <v>22.85942908277405</v>
      </c>
      <c r="G26" s="44">
        <f>'Silver, metric'!G25*5</f>
        <v>9.670683614838444</v>
      </c>
      <c r="H26" s="11">
        <f>'Silver, metric'!H25*0</f>
        <v>0</v>
      </c>
      <c r="I26" s="44">
        <f>'Silver, metric'!I25*1.3</f>
        <v>3.1040313091544367</v>
      </c>
      <c r="J26" s="11">
        <f>'Silver, metric'!J25*0</f>
        <v>0</v>
      </c>
      <c r="K26" s="44">
        <f>'Silver, metric'!K25*202</f>
        <v>776.3572386666667</v>
      </c>
      <c r="L26" s="44">
        <f>'Silver, metric'!L25*91</f>
        <v>1144.7574035624998</v>
      </c>
      <c r="M26" s="44"/>
      <c r="N26" s="44">
        <f t="shared" si="0"/>
        <v>2226.078803478665</v>
      </c>
      <c r="O26" s="44">
        <f t="shared" si="1"/>
        <v>7012.148230957795</v>
      </c>
    </row>
    <row r="27" spans="1:15" ht="15">
      <c r="A27" s="27">
        <v>1873</v>
      </c>
      <c r="B27" s="44">
        <f>'Silver, metric'!B26*26</f>
        <v>131.15440974999999</v>
      </c>
      <c r="C27" s="44">
        <f>'Silver, metric'!C26*5</f>
        <v>72.0628625</v>
      </c>
      <c r="D27" s="44">
        <f>'Silver, metric'!D26*5.2</f>
        <v>39.469961361696086</v>
      </c>
      <c r="E27" s="44">
        <f>'Silver, metric'!E26*6</f>
        <v>89.35794950000002</v>
      </c>
      <c r="F27" s="44">
        <f>'Silver, metric'!F26*5</f>
        <v>33.584146556058315</v>
      </c>
      <c r="G27" s="44">
        <f>'Silver, metric'!G26*5</f>
        <v>9.971132686649423</v>
      </c>
      <c r="H27" s="11">
        <f>'Silver, metric'!H26*0</f>
        <v>0</v>
      </c>
      <c r="I27" s="44">
        <f>'Silver, metric'!I26*1.3</f>
        <v>3.057509656688004</v>
      </c>
      <c r="J27" s="11">
        <f>'Silver, metric'!J26*0</f>
        <v>0</v>
      </c>
      <c r="K27" s="44">
        <f>'Silver, metric'!K26*202</f>
        <v>708.4259802833333</v>
      </c>
      <c r="L27" s="44">
        <f>'Silver, metric'!L26*91</f>
        <v>1050.9248295</v>
      </c>
      <c r="M27" s="44"/>
      <c r="N27" s="44">
        <f t="shared" si="0"/>
        <v>2138.008781794425</v>
      </c>
      <c r="O27" s="44">
        <f t="shared" si="1"/>
        <v>6734.727662652438</v>
      </c>
    </row>
    <row r="28" spans="1:15" ht="15">
      <c r="A28" s="27">
        <v>1874</v>
      </c>
      <c r="B28" s="44">
        <f>'Silver, metric'!B27*26</f>
        <v>149.89075400000002</v>
      </c>
      <c r="C28" s="44">
        <f>'Silver, metric'!C27*5</f>
        <v>76.86705333333333</v>
      </c>
      <c r="D28" s="44">
        <f>'Silver, metric'!D27*5.2</f>
        <v>40.1699366681986</v>
      </c>
      <c r="E28" s="44">
        <f>'Silver, metric'!E27*6</f>
        <v>102.32926475</v>
      </c>
      <c r="F28" s="44">
        <f>'Silver, metric'!F27*5</f>
        <v>35.74403234376804</v>
      </c>
      <c r="G28" s="44">
        <f>'Silver, metric'!G27*5</f>
        <v>10.289027191308096</v>
      </c>
      <c r="H28" s="11">
        <f>'Silver, metric'!H27*0</f>
        <v>0</v>
      </c>
      <c r="I28" s="44">
        <f>'Silver, metric'!I27*1.3</f>
        <v>3.0109880042215718</v>
      </c>
      <c r="J28" s="11">
        <f>'Silver, metric'!J27*0</f>
        <v>0</v>
      </c>
      <c r="K28" s="44">
        <f>'Silver, metric'!K27*202</f>
        <v>1116.0135305833332</v>
      </c>
      <c r="L28" s="44">
        <f>'Silver, metric'!L27*91</f>
        <v>1097.84111653125</v>
      </c>
      <c r="M28" s="44"/>
      <c r="N28" s="44">
        <f t="shared" si="0"/>
        <v>2632.155703405413</v>
      </c>
      <c r="O28" s="44">
        <f t="shared" si="1"/>
        <v>8291.29046572705</v>
      </c>
    </row>
    <row r="29" spans="1:15" ht="15">
      <c r="A29" s="27">
        <v>1875</v>
      </c>
      <c r="B29" s="44">
        <f>'Silver, metric'!B28*26</f>
        <v>162.38165016666667</v>
      </c>
      <c r="C29" s="44">
        <f>'Silver, metric'!C28*5</f>
        <v>69.66076708333334</v>
      </c>
      <c r="D29" s="44">
        <f>'Silver, metric'!D28*5.2</f>
        <v>39.532064205454574</v>
      </c>
      <c r="E29" s="44">
        <f>'Silver, metric'!E28*6</f>
        <v>90.79920675000001</v>
      </c>
      <c r="F29" s="44">
        <f>'Silver, metric'!F28*5</f>
        <v>24.474627471259794</v>
      </c>
      <c r="G29" s="44">
        <f>'Silver, metric'!G28*5</f>
        <v>10.013990238011637</v>
      </c>
      <c r="H29" s="11">
        <f>'Silver, metric'!H28*0</f>
        <v>0</v>
      </c>
      <c r="I29" s="44">
        <f>'Silver, metric'!I28*1.3</f>
        <v>2.964466351755139</v>
      </c>
      <c r="J29" s="11">
        <f>'Silver, metric'!J28*0</f>
        <v>0</v>
      </c>
      <c r="K29" s="44">
        <f>'Silver, metric'!K28*202</f>
        <v>824.8795660833333</v>
      </c>
      <c r="L29" s="44">
        <f>'Silver, metric'!L28*91</f>
        <v>1125.9908887499998</v>
      </c>
      <c r="M29" s="44"/>
      <c r="N29" s="44">
        <f t="shared" si="0"/>
        <v>2350.697227099814</v>
      </c>
      <c r="O29" s="44">
        <f t="shared" si="1"/>
        <v>7404.696265364414</v>
      </c>
    </row>
    <row r="30" spans="1:15" ht="15">
      <c r="A30" s="27">
        <v>1876</v>
      </c>
      <c r="B30" s="44">
        <f>'Silver, metric'!B29*26</f>
        <v>161.24611415151514</v>
      </c>
      <c r="C30" s="44">
        <f>'Silver, metric'!C29*5</f>
        <v>102.6349859848485</v>
      </c>
      <c r="D30" s="44">
        <f>'Silver, metric'!D29*5.2</f>
        <v>42.29881925847237</v>
      </c>
      <c r="E30" s="44">
        <f>'Silver, metric'!E29*6</f>
        <v>90.79920675000001</v>
      </c>
      <c r="F30" s="44">
        <f>'Silver, metric'!F29*5</f>
        <v>21.926107582987196</v>
      </c>
      <c r="G30" s="44">
        <f>'Silver, metric'!G29*5</f>
        <v>9.36360277350724</v>
      </c>
      <c r="H30" s="11">
        <f>'Silver, metric'!H29*0</f>
        <v>0</v>
      </c>
      <c r="I30" s="44">
        <f>'Silver, metric'!I29*1.3</f>
        <v>2.917944699288706</v>
      </c>
      <c r="J30" s="11">
        <f>'Silver, metric'!J29*0</f>
        <v>0</v>
      </c>
      <c r="K30" s="44">
        <f>'Silver, metric'!K29*202</f>
        <v>905.7501117777779</v>
      </c>
      <c r="L30" s="44">
        <f>'Silver, metric'!L29*91</f>
        <v>1071.3973911136363</v>
      </c>
      <c r="M30" s="44"/>
      <c r="N30" s="44">
        <f t="shared" si="0"/>
        <v>2408.334284092033</v>
      </c>
      <c r="O30" s="44">
        <f t="shared" si="1"/>
        <v>7586.252994889905</v>
      </c>
    </row>
    <row r="31" spans="1:15" ht="15">
      <c r="A31" s="27">
        <v>1877</v>
      </c>
      <c r="B31" s="44">
        <f>'Silver, metric'!B30*26</f>
        <v>132.40349936666667</v>
      </c>
      <c r="C31" s="44">
        <f>'Silver, metric'!C30*5</f>
        <v>71.58244341666666</v>
      </c>
      <c r="D31" s="44">
        <f>'Silver, metric'!D30*5.2</f>
        <v>41.27886575921632</v>
      </c>
      <c r="E31" s="44">
        <f>'Silver, metric'!E30*6</f>
        <v>88.5718091818182</v>
      </c>
      <c r="F31" s="44">
        <f>'Silver, metric'!F30*5</f>
        <v>20.854188956886475</v>
      </c>
      <c r="G31" s="44">
        <f>'Silver, metric'!G30*5</f>
        <v>8.673374616753275</v>
      </c>
      <c r="H31" s="11">
        <f>'Silver, metric'!H30*0</f>
        <v>0</v>
      </c>
      <c r="I31" s="44">
        <f>'Silver, metric'!I30*1.3</f>
        <v>2.871423046822274</v>
      </c>
      <c r="J31" s="11">
        <f>'Silver, metric'!J30*0</f>
        <v>0</v>
      </c>
      <c r="K31" s="44">
        <f>'Silver, metric'!K30*202</f>
        <v>824.8795660833333</v>
      </c>
      <c r="L31" s="44">
        <f>'Silver, metric'!L30*91</f>
        <v>1204.8102509625</v>
      </c>
      <c r="M31" s="44"/>
      <c r="N31" s="44">
        <f t="shared" si="0"/>
        <v>2395.9254213906634</v>
      </c>
      <c r="O31" s="44">
        <f t="shared" si="1"/>
        <v>7547.1650773805895</v>
      </c>
    </row>
    <row r="32" spans="1:15" ht="15">
      <c r="A32" s="27">
        <v>1878</v>
      </c>
      <c r="B32" s="44">
        <f>'Silver, metric'!B31*26</f>
        <v>154.88711246666665</v>
      </c>
      <c r="C32" s="44">
        <f>'Silver, metric'!C31*5</f>
        <v>84.6738634375</v>
      </c>
      <c r="D32" s="44">
        <f>'Silver, metric'!D31*5.2</f>
        <v>41.21047810883034</v>
      </c>
      <c r="E32" s="44">
        <f>'Silver, metric'!E31*6</f>
        <v>98.82906857142856</v>
      </c>
      <c r="F32" s="44">
        <f>'Silver, metric'!F31*5</f>
        <v>16.954967509165325</v>
      </c>
      <c r="G32" s="44">
        <f>'Silver, metric'!G31*5</f>
        <v>8.485163758891234</v>
      </c>
      <c r="H32" s="11">
        <f>'Silver, metric'!H31*0</f>
        <v>0</v>
      </c>
      <c r="I32" s="44">
        <f>'Silver, metric'!I31*1.3</f>
        <v>2.824901394355842</v>
      </c>
      <c r="J32" s="11">
        <f>'Silver, metric'!J31*0</f>
        <v>0</v>
      </c>
      <c r="K32" s="44">
        <f>'Silver, metric'!K31*202</f>
        <v>954.2724391944445</v>
      </c>
      <c r="L32" s="44">
        <f>'Silver, metric'!L31*91</f>
        <v>1288.634017125</v>
      </c>
      <c r="M32" s="44"/>
      <c r="N32" s="44">
        <f t="shared" si="0"/>
        <v>2650.7720115662823</v>
      </c>
      <c r="O32" s="44">
        <f t="shared" si="1"/>
        <v>8349.931836433789</v>
      </c>
    </row>
    <row r="33" spans="1:15" ht="15">
      <c r="A33" s="27">
        <v>1879</v>
      </c>
      <c r="B33" s="44">
        <f>'Silver, metric'!B32*26</f>
        <v>174.87254633333333</v>
      </c>
      <c r="C33" s="44">
        <f>'Silver, metric'!C32*5</f>
        <v>92.8810227777778</v>
      </c>
      <c r="D33" s="44">
        <f>'Silver, metric'!D32*5.2</f>
        <v>36.348441060449936</v>
      </c>
      <c r="E33" s="44">
        <f>'Silver, metric'!E32*6</f>
        <v>103.77052200000001</v>
      </c>
      <c r="F33" s="44">
        <f>'Silver, metric'!F32*5</f>
        <v>18.87095304899634</v>
      </c>
      <c r="G33" s="44">
        <f>'Silver, metric'!G32*5</f>
        <v>8.115429773890563</v>
      </c>
      <c r="H33" s="11">
        <f>'Silver, metric'!H32*0</f>
        <v>0</v>
      </c>
      <c r="I33" s="44">
        <f>'Silver, metric'!I32*1.3</f>
        <v>2.7783797418894087</v>
      </c>
      <c r="J33" s="11">
        <f>'Silver, metric'!J32*0</f>
        <v>0</v>
      </c>
      <c r="K33" s="44">
        <f>'Silver, metric'!K32*202</f>
        <v>873.4018934999999</v>
      </c>
      <c r="L33" s="44">
        <f>'Silver, metric'!L32*91</f>
        <v>1201.056948</v>
      </c>
      <c r="M33" s="44"/>
      <c r="N33" s="44">
        <f t="shared" si="0"/>
        <v>2512.0961362363373</v>
      </c>
      <c r="O33" s="44">
        <f t="shared" si="1"/>
        <v>7913.102829144463</v>
      </c>
    </row>
    <row r="34" spans="1:15" ht="15">
      <c r="A34" s="27">
        <v>1880</v>
      </c>
      <c r="B34" s="44">
        <f>'Silver, metric'!B33*26</f>
        <v>174.87254633333333</v>
      </c>
      <c r="C34" s="44">
        <f>'Silver, metric'!C33*5</f>
        <v>86.475435</v>
      </c>
      <c r="D34" s="44">
        <f>'Silver, metric'!D33*5.2</f>
        <v>37.256726788373236</v>
      </c>
      <c r="E34" s="44">
        <f>'Silver, metric'!E33*6</f>
        <v>121.065609</v>
      </c>
      <c r="F34" s="44">
        <f>'Silver, metric'!F33*5</f>
        <v>20.729024553675085</v>
      </c>
      <c r="G34" s="44">
        <f>'Silver, metric'!G33*5</f>
        <v>8.30774592415542</v>
      </c>
      <c r="H34" s="11">
        <f>'Silver, metric'!H33*0</f>
        <v>0</v>
      </c>
      <c r="I34" s="44">
        <f>'Silver, metric'!I33*1.3</f>
        <v>2.731858089422976</v>
      </c>
      <c r="J34" s="11">
        <f>'Silver, metric'!J33*0</f>
        <v>0</v>
      </c>
      <c r="K34" s="44">
        <f>'Silver, metric'!K33*202</f>
        <v>905.7501117777779</v>
      </c>
      <c r="L34" s="44">
        <f>'Silver, metric'!L33*91</f>
        <v>1238.589977625</v>
      </c>
      <c r="M34" s="44"/>
      <c r="N34" s="44">
        <f t="shared" si="0"/>
        <v>2595.779035091738</v>
      </c>
      <c r="O34" s="44">
        <f t="shared" si="1"/>
        <v>8176.703960538975</v>
      </c>
    </row>
    <row r="35" spans="1:15" ht="15">
      <c r="A35" s="27">
        <v>1881</v>
      </c>
      <c r="B35" s="44">
        <f>'Silver, metric'!B34*26</f>
        <v>187.3634425</v>
      </c>
      <c r="C35" s="44">
        <f>'Silver, metric'!C34*5</f>
        <v>96.08381666666668</v>
      </c>
      <c r="D35" s="44">
        <f>'Silver, metric'!D34*5.2</f>
        <v>33.096317417353006</v>
      </c>
      <c r="E35" s="44">
        <f>'Silver, metric'!E34*6</f>
        <v>126.830638</v>
      </c>
      <c r="F35" s="44">
        <f>'Silver, metric'!F34*5</f>
        <v>20.066349837146895</v>
      </c>
      <c r="G35" s="44">
        <f>'Silver, metric'!G34*5</f>
        <v>8.052304502650946</v>
      </c>
      <c r="H35" s="11">
        <f>'Silver, metric'!H34*0</f>
        <v>0</v>
      </c>
      <c r="I35" s="44">
        <f>'Silver, metric'!I34*1.3</f>
        <v>2.685336436956544</v>
      </c>
      <c r="J35" s="11">
        <f>'Silver, metric'!J34*0</f>
        <v>0</v>
      </c>
      <c r="K35" s="44">
        <f>'Silver, metric'!K34*202</f>
        <v>970.4465483333331</v>
      </c>
      <c r="L35" s="44">
        <f>'Silver, metric'!L34*91</f>
        <v>1238.589977625</v>
      </c>
      <c r="M35" s="44"/>
      <c r="N35" s="44">
        <f t="shared" si="0"/>
        <v>2683.214731319107</v>
      </c>
      <c r="O35" s="44">
        <f t="shared" si="1"/>
        <v>8452.126403655187</v>
      </c>
    </row>
    <row r="36" spans="1:15" ht="15">
      <c r="A36" s="27">
        <v>1882</v>
      </c>
      <c r="B36" s="44">
        <f>'Silver, metric'!B35*26</f>
        <v>168.62709825</v>
      </c>
      <c r="C36" s="44">
        <f>'Silver, metric'!C35*5</f>
        <v>105.69219833333334</v>
      </c>
      <c r="D36" s="44">
        <f>'Silver, metric'!D35*5.2</f>
        <v>33.627863650688155</v>
      </c>
      <c r="E36" s="44">
        <f>'Silver, metric'!E35*6</f>
        <v>103.77052200000001</v>
      </c>
      <c r="F36" s="44">
        <f>'Silver, metric'!F35*5</f>
        <v>18.052813501853944</v>
      </c>
      <c r="G36" s="44">
        <f>'Silver, metric'!G35*5</f>
        <v>7.9299170797028085</v>
      </c>
      <c r="H36" s="11">
        <f>'Silver, metric'!H35*0</f>
        <v>0</v>
      </c>
      <c r="I36" s="44">
        <f>'Silver, metric'!I35*1.3</f>
        <v>2.63881478449011</v>
      </c>
      <c r="J36" s="11">
        <f>'Silver, metric'!J35*0</f>
        <v>0</v>
      </c>
      <c r="K36" s="44">
        <f>'Silver, metric'!K35*202</f>
        <v>824.8795660833333</v>
      </c>
      <c r="L36" s="44">
        <f>'Silver, metric'!L35*91</f>
        <v>1257.3564924375</v>
      </c>
      <c r="M36" s="44"/>
      <c r="N36" s="44">
        <f t="shared" si="0"/>
        <v>2522.5752861209016</v>
      </c>
      <c r="O36" s="44">
        <f t="shared" si="1"/>
        <v>7946.1121512808395</v>
      </c>
    </row>
    <row r="37" spans="1:15" ht="15">
      <c r="A37" s="27">
        <v>1883</v>
      </c>
      <c r="B37" s="44">
        <f>'Silver, metric'!B36*26</f>
        <v>162.38165016666667</v>
      </c>
      <c r="C37" s="44">
        <f>'Silver, metric'!C36*5</f>
        <v>79.26914875</v>
      </c>
      <c r="D37" s="44">
        <f>'Silver, metric'!D36*5.2</f>
        <v>35.51763115300811</v>
      </c>
      <c r="E37" s="44">
        <f>'Silver, metric'!E36*6</f>
        <v>103.77052200000001</v>
      </c>
      <c r="F37" s="44">
        <f>'Silver, metric'!F36*5</f>
        <v>21.306978233346317</v>
      </c>
      <c r="G37" s="44">
        <f>'Silver, metric'!G36*5</f>
        <v>7.770410128272186</v>
      </c>
      <c r="H37" s="11">
        <f>'Silver, metric'!H36*0</f>
        <v>0</v>
      </c>
      <c r="I37" s="44">
        <f>'Silver, metric'!I36*1.3</f>
        <v>2.5535177696584204</v>
      </c>
      <c r="J37" s="11">
        <f>'Silver, metric'!J36*0</f>
        <v>0</v>
      </c>
      <c r="K37" s="44">
        <f>'Silver, metric'!K36*202</f>
        <v>679.3125838333334</v>
      </c>
      <c r="L37" s="44">
        <f>'Silver, metric'!L36*91</f>
        <v>1219.8234628125</v>
      </c>
      <c r="M37" s="44"/>
      <c r="N37" s="44">
        <f t="shared" si="0"/>
        <v>2311.7059048467854</v>
      </c>
      <c r="O37" s="44">
        <f t="shared" si="1"/>
        <v>7281.873600267374</v>
      </c>
    </row>
    <row r="38" spans="1:15" ht="15">
      <c r="A38" s="27">
        <v>1884</v>
      </c>
      <c r="B38" s="44">
        <f>'Silver, metric'!B37*26</f>
        <v>149.89075400000002</v>
      </c>
      <c r="C38" s="44">
        <f>'Silver, metric'!C37*5</f>
        <v>76.86705333333333</v>
      </c>
      <c r="D38" s="44">
        <f>'Silver, metric'!D37*5.2</f>
        <v>36.69383074420286</v>
      </c>
      <c r="E38" s="44">
        <f>'Silver, metric'!E37*6</f>
        <v>103.77052200000001</v>
      </c>
      <c r="F38" s="44">
        <f>'Silver, metric'!F37*5</f>
        <v>21.194854811680997</v>
      </c>
      <c r="G38" s="44">
        <f>'Silver, metric'!G37*5</f>
        <v>7.007014775099714</v>
      </c>
      <c r="H38" s="11">
        <f>'Silver, metric'!H37*0</f>
        <v>0</v>
      </c>
      <c r="I38" s="44">
        <f>'Silver, metric'!I37*1.3</f>
        <v>2.4048811260624086</v>
      </c>
      <c r="J38" s="11">
        <f>'Silver, metric'!J37*0</f>
        <v>0</v>
      </c>
      <c r="K38" s="44">
        <f>'Silver, metric'!K37*202</f>
        <v>776.3572386666667</v>
      </c>
      <c r="L38" s="44">
        <f>'Silver, metric'!L37*91</f>
        <v>1238.589977625</v>
      </c>
      <c r="M38" s="44"/>
      <c r="N38" s="44">
        <f t="shared" si="0"/>
        <v>2412.7761270820465</v>
      </c>
      <c r="O38" s="44">
        <f t="shared" si="1"/>
        <v>7600.244800308446</v>
      </c>
    </row>
    <row r="39" spans="1:15" ht="15">
      <c r="A39" s="27">
        <v>1885</v>
      </c>
      <c r="B39" s="44">
        <f>'Silver, metric'!B38*26</f>
        <v>137.39985783333333</v>
      </c>
      <c r="C39" s="44">
        <f>'Silver, metric'!C38*5</f>
        <v>76.86705333333333</v>
      </c>
      <c r="D39" s="44">
        <f>'Silver, metric'!D38*5.2</f>
        <v>34.19315994214872</v>
      </c>
      <c r="E39" s="44">
        <f>'Silver, metric'!E38*6</f>
        <v>103.77052200000001</v>
      </c>
      <c r="F39" s="44">
        <f>'Silver, metric'!F38*5</f>
        <v>20.69044706911237</v>
      </c>
      <c r="G39" s="44">
        <f>'Silver, metric'!G38*5</f>
        <v>7.037453144741147</v>
      </c>
      <c r="H39" s="11">
        <f>'Silver, metric'!H38*0</f>
        <v>0</v>
      </c>
      <c r="I39" s="44">
        <f>'Silver, metric'!I38*1.3</f>
        <v>2.213440897642897</v>
      </c>
      <c r="J39" s="11">
        <f>'Silver, metric'!J38*0</f>
        <v>0</v>
      </c>
      <c r="K39" s="44">
        <f>'Silver, metric'!K38*202</f>
        <v>776.3572386666667</v>
      </c>
      <c r="L39" s="44">
        <f>'Silver, metric'!L38*91</f>
        <v>1238.589977625</v>
      </c>
      <c r="M39" s="44"/>
      <c r="N39" s="44">
        <f t="shared" si="0"/>
        <v>2397.1191505119787</v>
      </c>
      <c r="O39" s="44">
        <f t="shared" si="1"/>
        <v>7550.925324112733</v>
      </c>
    </row>
    <row r="40" spans="1:15" ht="15">
      <c r="A40" s="27">
        <v>1886</v>
      </c>
      <c r="B40" s="44">
        <f>'Silver, metric'!B39*26</f>
        <v>124.90896166666664</v>
      </c>
      <c r="C40" s="44">
        <f>'Silver, metric'!C39*5</f>
        <v>72.0628625</v>
      </c>
      <c r="D40" s="44">
        <f>'Silver, metric'!D39*5.2</f>
        <v>29.05176183734099</v>
      </c>
      <c r="E40" s="44">
        <f>'Silver, metric'!E39*6</f>
        <v>98.005493</v>
      </c>
      <c r="F40" s="44">
        <f>'Silver, metric'!F39*5</f>
        <v>19.225197793255845</v>
      </c>
      <c r="G40" s="44">
        <f>'Silver, metric'!G39*5</f>
        <v>6.850182992033624</v>
      </c>
      <c r="H40" s="11">
        <f>'Silver, metric'!H39*0</f>
        <v>0</v>
      </c>
      <c r="I40" s="44">
        <f>'Silver, metric'!I39*1.3</f>
        <v>2.0631923853638297</v>
      </c>
      <c r="J40" s="11">
        <f>'Silver, metric'!J39*0</f>
        <v>0</v>
      </c>
      <c r="K40" s="44">
        <f>'Silver, metric'!K39*202</f>
        <v>776.3572386666667</v>
      </c>
      <c r="L40" s="44">
        <f>'Silver, metric'!L39*91</f>
        <v>1013.391799875</v>
      </c>
      <c r="M40" s="44"/>
      <c r="N40" s="44">
        <f t="shared" si="0"/>
        <v>2141.9166907163276</v>
      </c>
      <c r="O40" s="44">
        <f t="shared" si="1"/>
        <v>6747.037575756432</v>
      </c>
    </row>
    <row r="41" spans="1:15" ht="15">
      <c r="A41" s="27">
        <v>1887</v>
      </c>
      <c r="B41" s="44">
        <f>'Silver, metric'!B40*26</f>
        <v>124.90896166666664</v>
      </c>
      <c r="C41" s="44">
        <f>'Silver, metric'!C40*5</f>
        <v>67.25867166666667</v>
      </c>
      <c r="D41" s="44">
        <f>'Silver, metric'!D40*5.2</f>
        <v>24.783550027167262</v>
      </c>
      <c r="E41" s="44">
        <f>'Silver, metric'!E40*6</f>
        <v>100.88800750000001</v>
      </c>
      <c r="F41" s="44">
        <f>'Silver, metric'!F40*5</f>
        <v>17.885164800192147</v>
      </c>
      <c r="G41" s="44">
        <f>'Silver, metric'!G40*5</f>
        <v>6.809351678727445</v>
      </c>
      <c r="H41" s="11">
        <f>'Silver, metric'!H40*0</f>
        <v>0</v>
      </c>
      <c r="I41" s="44">
        <f>'Silver, metric'!I40*1.3</f>
        <v>1.9801642262594952</v>
      </c>
      <c r="J41" s="11">
        <f>'Silver, metric'!J40*0</f>
        <v>0</v>
      </c>
      <c r="K41" s="44">
        <f>'Silver, metric'!K40*202</f>
        <v>970.4465483333331</v>
      </c>
      <c r="L41" s="44">
        <f>'Silver, metric'!L40*91</f>
        <v>1276.1230072499998</v>
      </c>
      <c r="M41" s="44"/>
      <c r="N41" s="44">
        <f t="shared" si="0"/>
        <v>2591.0834271490126</v>
      </c>
      <c r="O41" s="44">
        <f t="shared" si="1"/>
        <v>8161.912795519389</v>
      </c>
    </row>
    <row r="42" spans="1:15" ht="15">
      <c r="A42" s="27">
        <v>1888</v>
      </c>
      <c r="B42" s="44">
        <f>'Silver, metric'!B41*26</f>
        <v>118.66351358333331</v>
      </c>
      <c r="C42" s="44">
        <f>'Silver, metric'!C41*5</f>
        <v>72.0628625</v>
      </c>
      <c r="D42" s="44">
        <f>'Silver, metric'!D41*5.2</f>
        <v>23.502043357447825</v>
      </c>
      <c r="E42" s="44">
        <f>'Silver, metric'!E41*6</f>
        <v>98.005493</v>
      </c>
      <c r="F42" s="44">
        <f>'Silver, metric'!F41*5</f>
        <v>16.170068742418113</v>
      </c>
      <c r="G42" s="44">
        <f>'Silver, metric'!G41*5</f>
        <v>6.560868372365851</v>
      </c>
      <c r="H42" s="11">
        <f>'Silver, metric'!H41*0</f>
        <v>0</v>
      </c>
      <c r="I42" s="44">
        <f>'Silver, metric'!I41*1.3</f>
        <v>1.921254712492067</v>
      </c>
      <c r="J42" s="11">
        <f>'Silver, metric'!J41*0</f>
        <v>0</v>
      </c>
      <c r="K42" s="44">
        <f>'Silver, metric'!K41*202</f>
        <v>679.3125838333334</v>
      </c>
      <c r="L42" s="44">
        <f>'Silver, metric'!L41*91</f>
        <v>1238.589977625</v>
      </c>
      <c r="M42" s="44"/>
      <c r="N42" s="44">
        <f t="shared" si="0"/>
        <v>2254.7886657263907</v>
      </c>
      <c r="O42" s="44">
        <f t="shared" si="1"/>
        <v>7102.584297038131</v>
      </c>
    </row>
    <row r="43" spans="1:15" ht="15">
      <c r="A43" s="27">
        <v>1889</v>
      </c>
      <c r="B43" s="44">
        <f>'Silver, metric'!B42*26</f>
        <v>149.89075400000002</v>
      </c>
      <c r="C43" s="44">
        <f>'Silver, metric'!C42*5</f>
        <v>79.26914875</v>
      </c>
      <c r="D43" s="44">
        <f>'Silver, metric'!D42*5.2</f>
        <v>23.265986746984375</v>
      </c>
      <c r="E43" s="44">
        <f>'Silver, metric'!E42*6</f>
        <v>95.1229785</v>
      </c>
      <c r="F43" s="44">
        <f>'Silver, metric'!F42*5</f>
        <v>18.055985382115406</v>
      </c>
      <c r="G43" s="44">
        <f>'Silver, metric'!G42*5</f>
        <v>8.233196100067714</v>
      </c>
      <c r="H43" s="11">
        <f>'Silver, metric'!H42*0</f>
        <v>0</v>
      </c>
      <c r="I43" s="44">
        <f>'Silver, metric'!I42*1.3</f>
        <v>2.3107538592432664</v>
      </c>
      <c r="J43" s="11">
        <f>'Silver, metric'!J42*0</f>
        <v>0</v>
      </c>
      <c r="K43" s="44">
        <f>'Silver, metric'!K42*202</f>
        <v>679.3125838333334</v>
      </c>
      <c r="L43" s="44">
        <f>'Silver, metric'!L42*91</f>
        <v>1201.056948</v>
      </c>
      <c r="M43" s="44"/>
      <c r="N43" s="44">
        <f t="shared" si="0"/>
        <v>2256.518335171744</v>
      </c>
      <c r="O43" s="44">
        <f t="shared" si="1"/>
        <v>7108.032755790994</v>
      </c>
    </row>
    <row r="44" spans="1:15" ht="15">
      <c r="A44" s="27">
        <v>1890</v>
      </c>
      <c r="B44" s="44">
        <f>'Silver, metric'!B43*26</f>
        <v>156.13620208333336</v>
      </c>
      <c r="C44" s="44">
        <f>'Silver, metric'!C43*5</f>
        <v>88.87753041666667</v>
      </c>
      <c r="D44" s="44">
        <f>'Silver, metric'!D43*5.2</f>
        <v>25.334634097244308</v>
      </c>
      <c r="E44" s="44">
        <f>'Silver, metric'!E43*6</f>
        <v>98.005493</v>
      </c>
      <c r="F44" s="44">
        <f>'Silver, metric'!F43*5</f>
        <v>16.22882053716766</v>
      </c>
      <c r="G44" s="44">
        <f>'Silver, metric'!G43*5</f>
        <v>9.338096935019326</v>
      </c>
      <c r="H44" s="11">
        <f>'Silver, metric'!H43*0</f>
        <v>0</v>
      </c>
      <c r="I44" s="44">
        <f>'Silver, metric'!I43*1.3</f>
        <v>2.4556182044979624</v>
      </c>
      <c r="J44" s="11">
        <f>'Silver, metric'!J43*0</f>
        <v>0</v>
      </c>
      <c r="K44" s="44">
        <f>'Silver, metric'!K43*202</f>
        <v>679.3125838333334</v>
      </c>
      <c r="L44" s="44">
        <f>'Silver, metric'!L43*91</f>
        <v>1163.523918375</v>
      </c>
      <c r="M44" s="44"/>
      <c r="N44" s="44">
        <f t="shared" si="0"/>
        <v>2239.2128974822626</v>
      </c>
      <c r="O44" s="44">
        <f t="shared" si="1"/>
        <v>7053.520627069127</v>
      </c>
    </row>
    <row r="45" spans="1:15" ht="15">
      <c r="A45" s="27">
        <v>1891</v>
      </c>
      <c r="B45" s="44">
        <f>'Silver, metric'!B44*26</f>
        <v>162.38165016666667</v>
      </c>
      <c r="C45" s="44">
        <f>'Silver, metric'!C44*5</f>
        <v>93.68172125</v>
      </c>
      <c r="D45" s="44">
        <f>'Silver, metric'!D44*5.2</f>
        <v>25.680471854153758</v>
      </c>
      <c r="E45" s="44">
        <f>'Silver, metric'!E44*6</f>
        <v>92.240464</v>
      </c>
      <c r="F45" s="44">
        <f>'Silver, metric'!F44*5</f>
        <v>18.670614393517873</v>
      </c>
      <c r="G45" s="44">
        <f>'Silver, metric'!G44*5</f>
        <v>8.263738342578709</v>
      </c>
      <c r="H45" s="11">
        <f>'Silver, metric'!H44*0</f>
        <v>0</v>
      </c>
      <c r="I45" s="44">
        <f>'Silver, metric'!I44*1.3</f>
        <v>2.316344493880864</v>
      </c>
      <c r="J45" s="11">
        <f>'Silver, metric'!J44*0</f>
        <v>0</v>
      </c>
      <c r="K45" s="44">
        <f>'Silver, metric'!K44*202</f>
        <v>679.3125838333334</v>
      </c>
      <c r="L45" s="44">
        <f>'Silver, metric'!L44*91</f>
        <v>1238.589977625</v>
      </c>
      <c r="M45" s="44"/>
      <c r="N45" s="44">
        <f t="shared" si="0"/>
        <v>2321.1375659591313</v>
      </c>
      <c r="O45" s="44">
        <f t="shared" si="1"/>
        <v>7311.5833327712635</v>
      </c>
    </row>
    <row r="46" spans="1:15" ht="15">
      <c r="A46" s="27">
        <v>1892</v>
      </c>
      <c r="B46" s="44">
        <f>'Silver, metric'!B45*26</f>
        <v>137.39985783333333</v>
      </c>
      <c r="C46" s="44">
        <f>'Silver, metric'!C45*5</f>
        <v>76.86705333333333</v>
      </c>
      <c r="D46" s="44">
        <f>'Silver, metric'!D45*5.2</f>
        <v>22.74455535866872</v>
      </c>
      <c r="E46" s="44">
        <f>'Silver, metric'!E45*6</f>
        <v>95.1229785</v>
      </c>
      <c r="F46" s="44">
        <f>'Silver, metric'!F45*5</f>
        <v>18.57145314923645</v>
      </c>
      <c r="G46" s="44">
        <f>'Silver, metric'!G45*5</f>
        <v>8.663576133651551</v>
      </c>
      <c r="H46" s="11">
        <f>'Silver, metric'!H45*0</f>
        <v>0</v>
      </c>
      <c r="I46" s="44">
        <f>'Silver, metric'!I45*1.3</f>
        <v>2.3694917459019638</v>
      </c>
      <c r="J46" s="11">
        <f>'Silver, metric'!J45*0</f>
        <v>0</v>
      </c>
      <c r="K46" s="44">
        <f>'Silver, metric'!K45*202</f>
        <v>679.3125838333334</v>
      </c>
      <c r="L46" s="44">
        <f>'Silver, metric'!L45*91</f>
        <v>1238.589977625</v>
      </c>
      <c r="M46" s="44"/>
      <c r="N46" s="44">
        <f t="shared" si="0"/>
        <v>2279.641527512459</v>
      </c>
      <c r="O46" s="44">
        <f t="shared" si="1"/>
        <v>7180.870811664246</v>
      </c>
    </row>
    <row r="47" spans="1:15" ht="15">
      <c r="A47" s="27">
        <v>1893</v>
      </c>
      <c r="B47" s="44">
        <f>'Silver, metric'!B46*26</f>
        <v>124.90896166666664</v>
      </c>
      <c r="C47" s="44">
        <f>'Silver, metric'!C46*5</f>
        <v>76.86705333333333</v>
      </c>
      <c r="D47" s="44">
        <f>'Silver, metric'!D46*5.2</f>
        <v>22.29015969405286</v>
      </c>
      <c r="E47" s="44">
        <f>'Silver, metric'!E46*6</f>
        <v>92.240464</v>
      </c>
      <c r="F47" s="44">
        <f>'Silver, metric'!F46*5</f>
        <v>18.552113007688845</v>
      </c>
      <c r="G47" s="44">
        <f>'Silver, metric'!G46*5</f>
        <v>9.373492019567163</v>
      </c>
      <c r="H47" s="11">
        <f>'Silver, metric'!H46*0</f>
        <v>0</v>
      </c>
      <c r="I47" s="44">
        <f>'Silver, metric'!I46*1.3</f>
        <v>2.2263779583637</v>
      </c>
      <c r="J47" s="11">
        <f>'Silver, metric'!J46*0</f>
        <v>0</v>
      </c>
      <c r="K47" s="44">
        <f>'Silver, metric'!K46*202</f>
        <v>630.7902564166667</v>
      </c>
      <c r="L47" s="44">
        <f>'Silver, metric'!L46*91</f>
        <v>1163.523918375</v>
      </c>
      <c r="M47" s="44"/>
      <c r="N47" s="44">
        <f t="shared" si="0"/>
        <v>2140.7727964713395</v>
      </c>
      <c r="O47" s="44">
        <f t="shared" si="1"/>
        <v>6743.434308884719</v>
      </c>
    </row>
    <row r="48" spans="1:15" ht="15">
      <c r="A48" s="27">
        <v>1894</v>
      </c>
      <c r="B48" s="44">
        <f>'Silver, metric'!B47*26</f>
        <v>124.90896166666664</v>
      </c>
      <c r="C48" s="44">
        <f>'Silver, metric'!C47*5</f>
        <v>72.0628625</v>
      </c>
      <c r="D48" s="44">
        <f>'Silver, metric'!D47*5.2</f>
        <v>21.090379461300834</v>
      </c>
      <c r="E48" s="44">
        <f>'Silver, metric'!E47*6</f>
        <v>95.1229785</v>
      </c>
      <c r="F48" s="44">
        <f>'Silver, metric'!F47*5</f>
        <v>18.50075305098043</v>
      </c>
      <c r="G48" s="44">
        <f>'Silver, metric'!G47*5</f>
        <v>7.090014808876722</v>
      </c>
      <c r="H48" s="11">
        <f>'Silver, metric'!H47*0</f>
        <v>0</v>
      </c>
      <c r="I48" s="44">
        <f>'Silver, metric'!I47*1.3</f>
        <v>2.2854450497484353</v>
      </c>
      <c r="J48" s="11">
        <f>'Silver, metric'!J47*0</f>
        <v>0</v>
      </c>
      <c r="K48" s="44">
        <f>'Silver, metric'!K47*202</f>
        <v>630.7902564166667</v>
      </c>
      <c r="L48" s="44">
        <f>'Silver, metric'!L47*91</f>
        <v>1163.523918375</v>
      </c>
      <c r="M48" s="44"/>
      <c r="N48" s="44">
        <f t="shared" si="0"/>
        <v>2135.37556982924</v>
      </c>
      <c r="O48" s="44">
        <f t="shared" si="1"/>
        <v>6726.433044962105</v>
      </c>
    </row>
    <row r="49" spans="1:15" ht="15">
      <c r="A49" s="27">
        <v>1895</v>
      </c>
      <c r="B49" s="44">
        <f>'Silver, metric'!B48*26</f>
        <v>124.90896166666664</v>
      </c>
      <c r="C49" s="44">
        <f>'Silver, metric'!C48*5</f>
        <v>72.0628625</v>
      </c>
      <c r="D49" s="44">
        <f>'Silver, metric'!D48*5.2</f>
        <v>20.624007237651647</v>
      </c>
      <c r="E49" s="44">
        <f>'Silver, metric'!E48*6</f>
        <v>95.1229785</v>
      </c>
      <c r="F49" s="44">
        <f>'Silver, metric'!F48*5</f>
        <v>18.43361762623841</v>
      </c>
      <c r="G49" s="44">
        <f>'Silver, metric'!G48*5</f>
        <v>7.7073620577529</v>
      </c>
      <c r="H49" s="11">
        <f>'Silver, metric'!H48*0</f>
        <v>0</v>
      </c>
      <c r="I49" s="44">
        <f>'Silver, metric'!I48*1.3</f>
        <v>2.192138006179014</v>
      </c>
      <c r="J49" s="11">
        <f>'Silver, metric'!J48*0</f>
        <v>0</v>
      </c>
      <c r="K49" s="44">
        <f>'Silver, metric'!K48*202</f>
        <v>630.7902564166667</v>
      </c>
      <c r="L49" s="44">
        <f>'Silver, metric'!L48*91</f>
        <v>1163.523918375</v>
      </c>
      <c r="M49" s="44"/>
      <c r="N49" s="44">
        <f t="shared" si="0"/>
        <v>2135.366102386155</v>
      </c>
      <c r="O49" s="44">
        <f t="shared" si="1"/>
        <v>6726.403222516388</v>
      </c>
    </row>
    <row r="50" spans="1:15" ht="15">
      <c r="A50" s="27">
        <v>1896</v>
      </c>
      <c r="B50" s="44">
        <f>'Silver, metric'!B49*26</f>
        <v>137.39985783333333</v>
      </c>
      <c r="C50" s="44">
        <f>'Silver, metric'!C49*5</f>
        <v>66.05762395833335</v>
      </c>
      <c r="D50" s="44">
        <f>'Silver, metric'!D49*5.2</f>
        <v>20.157635014002455</v>
      </c>
      <c r="E50" s="44">
        <f>'Silver, metric'!E49*6</f>
        <v>103.77052200000001</v>
      </c>
      <c r="F50" s="44">
        <f>'Silver, metric'!F49*5</f>
        <v>18.366482201496392</v>
      </c>
      <c r="G50" s="44">
        <f>'Silver, metric'!G49*5</f>
        <v>8.324709306629076</v>
      </c>
      <c r="H50" s="11">
        <f>'Silver, metric'!H49*0</f>
        <v>0</v>
      </c>
      <c r="I50" s="44">
        <f>'Silver, metric'!I49*1.3</f>
        <v>2.098830962609593</v>
      </c>
      <c r="J50" s="11">
        <f>'Silver, metric'!J49*0</f>
        <v>0</v>
      </c>
      <c r="K50" s="44">
        <f>'Silver, metric'!K49*202</f>
        <v>582.2679290000001</v>
      </c>
      <c r="L50" s="44">
        <f>'Silver, metric'!L49*91</f>
        <v>1201.056948</v>
      </c>
      <c r="M50" s="44"/>
      <c r="N50" s="44">
        <f t="shared" si="0"/>
        <v>2139.5005382764043</v>
      </c>
      <c r="O50" s="44">
        <f t="shared" si="1"/>
        <v>6739.4266955706735</v>
      </c>
    </row>
    <row r="51" spans="1:15" ht="15">
      <c r="A51" s="27">
        <v>1897</v>
      </c>
      <c r="B51" s="44">
        <f>'Silver, metric'!B50*26</f>
        <v>156.13620208333336</v>
      </c>
      <c r="C51" s="44">
        <f>'Silver, metric'!C50*5</f>
        <v>73.26391020833333</v>
      </c>
      <c r="D51" s="44">
        <f>'Silver, metric'!D50*5.2</f>
        <v>16.27659687577165</v>
      </c>
      <c r="E51" s="44">
        <f>'Silver, metric'!E50*6</f>
        <v>98.005493</v>
      </c>
      <c r="F51" s="44">
        <f>'Silver, metric'!F50*5</f>
        <v>18.64723781062628</v>
      </c>
      <c r="G51" s="44">
        <f>'Silver, metric'!G50*5</f>
        <v>9.997623277909737</v>
      </c>
      <c r="H51" s="11">
        <f>'Silver, metric'!H50*0</f>
        <v>0</v>
      </c>
      <c r="I51" s="44">
        <f>'Silver, metric'!I50*1.3</f>
        <v>2.0877005210441517</v>
      </c>
      <c r="J51" s="11">
        <f>'Silver, metric'!J50*0</f>
        <v>0</v>
      </c>
      <c r="K51" s="44">
        <f>'Silver, metric'!K50*202</f>
        <v>582.2679290000001</v>
      </c>
      <c r="L51" s="44">
        <f>'Silver, metric'!L50*91</f>
        <v>1294.8895220624997</v>
      </c>
      <c r="M51" s="44"/>
      <c r="N51" s="44">
        <f t="shared" si="0"/>
        <v>2251.5722148395184</v>
      </c>
      <c r="O51" s="44">
        <f t="shared" si="1"/>
        <v>7092.452476744483</v>
      </c>
    </row>
    <row r="52" spans="1:15" ht="15">
      <c r="A52" s="27">
        <v>1898</v>
      </c>
      <c r="B52" s="44">
        <f>'Silver, metric'!B51*26</f>
        <v>224.836131</v>
      </c>
      <c r="C52" s="44">
        <f>'Silver, metric'!C51*5</f>
        <v>74.46495791666668</v>
      </c>
      <c r="D52" s="44">
        <f>'Silver, metric'!D51*5.2</f>
        <v>15.297942562487778</v>
      </c>
      <c r="E52" s="44">
        <f>'Silver, metric'!E51*6</f>
        <v>24.50137325</v>
      </c>
      <c r="F52" s="44">
        <f>'Silver, metric'!F51*5</f>
        <v>18.5086770503656</v>
      </c>
      <c r="G52" s="44">
        <f>'Silver, metric'!G51*5</f>
        <v>6.985449596697967</v>
      </c>
      <c r="H52" s="11">
        <f>'Silver, metric'!H51*0</f>
        <v>0</v>
      </c>
      <c r="I52" s="44">
        <f>'Silver, metric'!I51*1.3</f>
        <v>2.0816387618983314</v>
      </c>
      <c r="J52" s="11">
        <f>'Silver, metric'!J51*0</f>
        <v>0</v>
      </c>
      <c r="K52" s="44">
        <f>'Silver, metric'!K51*202</f>
        <v>582.2679290000001</v>
      </c>
      <c r="L52" s="44">
        <f>'Silver, metric'!L51*91</f>
        <v>1276.1230072499998</v>
      </c>
      <c r="M52" s="44"/>
      <c r="N52" s="44">
        <f t="shared" si="0"/>
        <v>2225.0671063881164</v>
      </c>
      <c r="O52" s="44">
        <f t="shared" si="1"/>
        <v>7008.961385122567</v>
      </c>
    </row>
    <row r="53" spans="1:15" ht="15">
      <c r="A53" s="27">
        <v>1899</v>
      </c>
      <c r="B53" s="44">
        <f>'Silver, metric'!B52*26</f>
        <v>237.32702716666662</v>
      </c>
      <c r="C53" s="44">
        <f>'Silver, metric'!C52*5</f>
        <v>80.47019645833333</v>
      </c>
      <c r="D53" s="44">
        <f>'Silver, metric'!D52*5.2</f>
        <v>15.412905187988018</v>
      </c>
      <c r="E53" s="44">
        <f>'Silver, metric'!E52*6</f>
        <v>58.370918625</v>
      </c>
      <c r="F53" s="44">
        <f>'Silver, metric'!F52*5</f>
        <v>17.70051800012224</v>
      </c>
      <c r="G53" s="44">
        <f>'Silver, metric'!G52*5</f>
        <v>8.212726055055251</v>
      </c>
      <c r="H53" s="11">
        <f>'Silver, metric'!H52*0</f>
        <v>0</v>
      </c>
      <c r="I53" s="44">
        <f>'Silver, metric'!I52*1.3</f>
        <v>1.8716906316522661</v>
      </c>
      <c r="J53" s="11">
        <f>'Silver, metric'!J52*0</f>
        <v>0</v>
      </c>
      <c r="K53" s="44">
        <f>'Silver, metric'!K52*202</f>
        <v>582.2679290000001</v>
      </c>
      <c r="L53" s="44">
        <f>'Silver, metric'!L52*91</f>
        <v>1257.3564924375</v>
      </c>
      <c r="M53" s="44"/>
      <c r="N53" s="44">
        <f t="shared" si="0"/>
        <v>2258.9904035623176</v>
      </c>
      <c r="O53" s="44">
        <f t="shared" si="1"/>
        <v>7115.8197712213005</v>
      </c>
    </row>
    <row r="54" spans="1:15" ht="15">
      <c r="A54" s="27">
        <v>1900</v>
      </c>
      <c r="B54" s="44">
        <f>'Silver, metric'!B53*26</f>
        <v>249.81792333333328</v>
      </c>
      <c r="C54" s="44">
        <f>'Silver, metric'!C53*5</f>
        <v>86.475435</v>
      </c>
      <c r="D54" s="44">
        <f>'Silver, metric'!D53*5.2</f>
        <v>44.9672262</v>
      </c>
      <c r="E54" s="44">
        <f>'Silver, metric'!E53*6</f>
        <v>92.240464</v>
      </c>
      <c r="F54" s="44">
        <f>'Silver, metric'!F53*5</f>
        <v>15.467068807908904</v>
      </c>
      <c r="G54" s="44">
        <f>'Silver, metric'!G53*5</f>
        <v>5.48219040212961</v>
      </c>
      <c r="H54" s="11">
        <f>'Silver, metric'!H53*0</f>
        <v>0</v>
      </c>
      <c r="I54" s="44">
        <f>'Silver, metric'!I53*1.3</f>
        <v>2.2210519362434096</v>
      </c>
      <c r="J54" s="11">
        <f>'Silver, metric'!J53*0</f>
        <v>0</v>
      </c>
      <c r="K54" s="44">
        <f>'Silver, metric'!K53*202</f>
        <v>582.2679290000001</v>
      </c>
      <c r="L54" s="44">
        <f>'Silver, metric'!L53*91</f>
        <v>1238.589977625</v>
      </c>
      <c r="M54" s="44"/>
      <c r="N54" s="44">
        <f t="shared" si="0"/>
        <v>2317.5292663046152</v>
      </c>
      <c r="O54" s="44">
        <f t="shared" si="1"/>
        <v>7300.217188859538</v>
      </c>
    </row>
    <row r="55" spans="1:15" ht="15">
      <c r="A55" s="27">
        <v>1901</v>
      </c>
      <c r="B55" s="44">
        <f>'Silver, metric'!B54*26</f>
        <v>224.836131</v>
      </c>
      <c r="C55" s="44">
        <f>'Silver, metric'!C54*5</f>
        <v>72.0628625</v>
      </c>
      <c r="D55" s="44">
        <f>'Silver, metric'!D54*5.2</f>
        <v>44.9672262</v>
      </c>
      <c r="E55" s="44">
        <f>'Silver, metric'!E54*6</f>
        <v>86.475435</v>
      </c>
      <c r="F55" s="44">
        <f>'Silver, metric'!F54*5</f>
        <v>20.34692916714708</v>
      </c>
      <c r="G55" s="44">
        <f>'Silver, metric'!G54*5</f>
        <v>6.994943163316144</v>
      </c>
      <c r="H55" s="11">
        <f>'Silver, metric'!H54*0</f>
        <v>0</v>
      </c>
      <c r="I55" s="44">
        <f>'Silver, metric'!I54*1.3</f>
        <v>2.3885424646507873</v>
      </c>
      <c r="J55" s="11">
        <f>'Silver, metric'!J54*0</f>
        <v>0</v>
      </c>
      <c r="K55" s="44">
        <f>'Silver, metric'!K54*202</f>
        <v>485.22327416666656</v>
      </c>
      <c r="L55" s="44">
        <f>'Silver, metric'!L54*91</f>
        <v>1125.9908887499998</v>
      </c>
      <c r="M55" s="44"/>
      <c r="N55" s="44">
        <f t="shared" si="0"/>
        <v>2069.2862324117805</v>
      </c>
      <c r="O55" s="44">
        <f t="shared" si="1"/>
        <v>6518.251632097108</v>
      </c>
    </row>
    <row r="56" spans="1:15" ht="15">
      <c r="A56" s="27">
        <v>1902</v>
      </c>
      <c r="B56" s="44">
        <f>'Silver, metric'!B55*26</f>
        <v>274.79971566666666</v>
      </c>
      <c r="C56" s="44">
        <f>'Silver, metric'!C55*5</f>
        <v>86.475435</v>
      </c>
      <c r="D56" s="44">
        <f>'Silver, metric'!D55*5.2</f>
        <v>44.9672262</v>
      </c>
      <c r="E56" s="44">
        <f>'Silver, metric'!E55*6</f>
        <v>92.240464</v>
      </c>
      <c r="F56" s="44">
        <f>'Silver, metric'!F55*5</f>
        <v>21.481463131691516</v>
      </c>
      <c r="G56" s="44">
        <f>'Silver, metric'!G55*5</f>
        <v>6.368077873922394</v>
      </c>
      <c r="H56" s="11">
        <f>'Silver, metric'!H55*0</f>
        <v>0</v>
      </c>
      <c r="I56" s="44">
        <f>'Silver, metric'!I55*1.3</f>
        <v>2.5560329930581647</v>
      </c>
      <c r="J56" s="11">
        <f>'Silver, metric'!J55*0</f>
        <v>0</v>
      </c>
      <c r="K56" s="44">
        <f>'Silver, metric'!K55*202</f>
        <v>485.22327416666656</v>
      </c>
      <c r="L56" s="44">
        <f>'Silver, metric'!L55*91</f>
        <v>1125.9908887499998</v>
      </c>
      <c r="M56" s="44"/>
      <c r="N56" s="44">
        <f t="shared" si="0"/>
        <v>2140.102577782005</v>
      </c>
      <c r="O56" s="44">
        <f t="shared" si="1"/>
        <v>6741.323120013316</v>
      </c>
    </row>
    <row r="57" spans="1:15" ht="15">
      <c r="A57" s="27">
        <v>1903</v>
      </c>
      <c r="B57" s="44">
        <f>'Silver, metric'!B56*26</f>
        <v>274.79971566666666</v>
      </c>
      <c r="C57" s="44">
        <f>'Silver, metric'!C56*5</f>
        <v>86.475435</v>
      </c>
      <c r="D57" s="44">
        <f>'Silver, metric'!D56*5.2</f>
        <v>44.9672262</v>
      </c>
      <c r="E57" s="44">
        <f>'Silver, metric'!E56*6</f>
        <v>92.240464</v>
      </c>
      <c r="F57" s="44">
        <f>'Silver, metric'!F56*5</f>
        <v>20.661361973946857</v>
      </c>
      <c r="G57" s="44">
        <f>'Silver, metric'!G56*5</f>
        <v>6.054645229225519</v>
      </c>
      <c r="H57" s="11">
        <f>'Silver, metric'!H56*0</f>
        <v>0</v>
      </c>
      <c r="I57" s="44">
        <f>'Silver, metric'!I56*1.3</f>
        <v>2.7235235214655424</v>
      </c>
      <c r="J57" s="11">
        <f>'Silver, metric'!J56*0</f>
        <v>0</v>
      </c>
      <c r="K57" s="44">
        <f>'Silver, metric'!K56*202</f>
        <v>485.22327416666656</v>
      </c>
      <c r="L57" s="44">
        <f>'Silver, metric'!L56*91</f>
        <v>1125.9908887499998</v>
      </c>
      <c r="M57" s="44"/>
      <c r="N57" s="44">
        <f t="shared" si="0"/>
        <v>2139.136534507971</v>
      </c>
      <c r="O57" s="44">
        <f t="shared" si="1"/>
        <v>6738.280083700109</v>
      </c>
    </row>
    <row r="58" spans="1:15" ht="15">
      <c r="A58" s="27">
        <v>1904</v>
      </c>
      <c r="B58" s="44">
        <f>'Silver, metric'!B57*26</f>
        <v>274.79971566666666</v>
      </c>
      <c r="C58" s="44">
        <f>'Silver, metric'!C57*5</f>
        <v>86.475435</v>
      </c>
      <c r="D58" s="44">
        <f>'Silver, metric'!D57*5.2</f>
        <v>39.970867733333336</v>
      </c>
      <c r="E58" s="44">
        <f>'Silver, metric'!E57*6</f>
        <v>92.240464</v>
      </c>
      <c r="F58" s="44">
        <f>'Silver, metric'!F57*5</f>
        <v>19.8412608162022</v>
      </c>
      <c r="G58" s="44">
        <f>'Silver, metric'!G57*5</f>
        <v>5.897928906877082</v>
      </c>
      <c r="H58" s="11">
        <f>'Silver, metric'!H57*0</f>
        <v>0</v>
      </c>
      <c r="I58" s="44">
        <f>'Silver, metric'!I57*1.3</f>
        <v>2.8910140498729198</v>
      </c>
      <c r="J58" s="11">
        <f>'Silver, metric'!J57*0</f>
        <v>0</v>
      </c>
      <c r="K58" s="44">
        <f>'Silver, metric'!K57*202</f>
        <v>485.22327416666656</v>
      </c>
      <c r="L58" s="44">
        <f>'Silver, metric'!L57*91</f>
        <v>1125.9908887499998</v>
      </c>
      <c r="M58" s="44"/>
      <c r="N58" s="44">
        <f t="shared" si="0"/>
        <v>2133.3308490896184</v>
      </c>
      <c r="O58" s="44">
        <f t="shared" si="1"/>
        <v>6719.992174632298</v>
      </c>
    </row>
    <row r="59" spans="1:15" ht="15">
      <c r="A59" s="27">
        <v>1905</v>
      </c>
      <c r="B59" s="44">
        <f>'Silver, metric'!B58*26</f>
        <v>274.79971566666666</v>
      </c>
      <c r="C59" s="44">
        <f>'Silver, metric'!C58*5</f>
        <v>86.475435</v>
      </c>
      <c r="D59" s="44">
        <f>'Silver, metric'!D58*5.2</f>
        <v>39.970867733333336</v>
      </c>
      <c r="E59" s="44">
        <f>'Silver, metric'!E58*6</f>
        <v>86.475435</v>
      </c>
      <c r="F59" s="44">
        <f>'Silver, metric'!F58*5</f>
        <v>19.02115965845754</v>
      </c>
      <c r="G59" s="44">
        <f>'Silver, metric'!G58*5</f>
        <v>5.8195707457028645</v>
      </c>
      <c r="H59" s="11">
        <f>'Silver, metric'!H58*0</f>
        <v>0</v>
      </c>
      <c r="I59" s="44">
        <f>'Silver, metric'!I58*1.3</f>
        <v>2.9198890302616007</v>
      </c>
      <c r="J59" s="11">
        <f>'Silver, metric'!J58*0</f>
        <v>0</v>
      </c>
      <c r="K59" s="44">
        <f>'Silver, metric'!K58*202</f>
        <v>533.7456015833334</v>
      </c>
      <c r="L59" s="44">
        <f>'Silver, metric'!L58*91</f>
        <v>900.7927110000002</v>
      </c>
      <c r="M59" s="44"/>
      <c r="N59" s="44">
        <f t="shared" si="0"/>
        <v>1950.0203854177557</v>
      </c>
      <c r="O59" s="44">
        <f t="shared" si="1"/>
        <v>6142.56421406593</v>
      </c>
    </row>
    <row r="60" spans="1:15" ht="15">
      <c r="A60" s="27">
        <v>1906</v>
      </c>
      <c r="B60" s="44">
        <f>'Silver, metric'!B59*26</f>
        <v>224.836131</v>
      </c>
      <c r="C60" s="44">
        <f>'Silver, metric'!C59*5</f>
        <v>86.475435</v>
      </c>
      <c r="D60" s="44">
        <f>'Silver, metric'!D59*5.2</f>
        <v>39.970867733333336</v>
      </c>
      <c r="E60" s="44">
        <f>'Silver, metric'!E59*6</f>
        <v>86.475435</v>
      </c>
      <c r="F60" s="44">
        <f>'Silver, metric'!F59*5</f>
        <v>14.069083766035686</v>
      </c>
      <c r="G60" s="44">
        <f>'Silver, metric'!G59*5</f>
        <v>5.780391665115755</v>
      </c>
      <c r="H60" s="11">
        <f>'Silver, metric'!H59*0</f>
        <v>0</v>
      </c>
      <c r="I60" s="44">
        <f>'Silver, metric'!I59*1.3</f>
        <v>2.9800211390822406</v>
      </c>
      <c r="J60" s="11">
        <f>'Silver, metric'!J59*0</f>
        <v>0</v>
      </c>
      <c r="K60" s="44">
        <f>'Silver, metric'!K59*202</f>
        <v>533.7456015833334</v>
      </c>
      <c r="L60" s="44">
        <f>'Silver, metric'!L59*91</f>
        <v>900.7927110000002</v>
      </c>
      <c r="M60" s="44"/>
      <c r="N60" s="44">
        <f t="shared" si="0"/>
        <v>1895.1256778869006</v>
      </c>
      <c r="O60" s="44">
        <f t="shared" si="1"/>
        <v>5969.645885343737</v>
      </c>
    </row>
    <row r="61" spans="1:15" ht="15">
      <c r="A61" s="27">
        <v>1907</v>
      </c>
      <c r="B61" s="44">
        <f>'Silver, metric'!B60*26</f>
        <v>224.836131</v>
      </c>
      <c r="C61" s="44">
        <f>'Silver, metric'!C60*5</f>
        <v>86.475435</v>
      </c>
      <c r="D61" s="44">
        <f>'Silver, metric'!D60*5.2</f>
        <v>39.970867733333336</v>
      </c>
      <c r="E61" s="44">
        <f>'Silver, metric'!E60*6</f>
        <v>86.475435</v>
      </c>
      <c r="F61" s="44">
        <f>'Silver, metric'!F60*5</f>
        <v>14.04903203449998</v>
      </c>
      <c r="G61" s="44">
        <f>'Silver, metric'!G60*5</f>
        <v>5.7608021248222</v>
      </c>
      <c r="H61" s="11">
        <f>'Silver, metric'!H60*0</f>
        <v>0</v>
      </c>
      <c r="I61" s="44">
        <f>'Silver, metric'!I60*1.3</f>
        <v>3.0401532479028814</v>
      </c>
      <c r="J61" s="11">
        <f>'Silver, metric'!J60*0</f>
        <v>0</v>
      </c>
      <c r="K61" s="44">
        <f>'Silver, metric'!K60*202</f>
        <v>533.7456015833334</v>
      </c>
      <c r="L61" s="44">
        <f>'Silver, metric'!L60*91</f>
        <v>900.7927110000002</v>
      </c>
      <c r="M61" s="44"/>
      <c r="N61" s="44">
        <f t="shared" si="0"/>
        <v>1895.146168723892</v>
      </c>
      <c r="O61" s="44">
        <f t="shared" si="1"/>
        <v>5969.71043148026</v>
      </c>
    </row>
    <row r="62" spans="1:15" ht="15">
      <c r="A62" s="27">
        <v>1908</v>
      </c>
      <c r="B62" s="44">
        <f>'Silver, metric'!B61*26</f>
        <v>199.85433866666668</v>
      </c>
      <c r="C62" s="44">
        <f>'Silver, metric'!C61*5</f>
        <v>86.475435</v>
      </c>
      <c r="D62" s="44">
        <f>'Silver, metric'!D61*5.2</f>
        <v>39.970867733333336</v>
      </c>
      <c r="E62" s="44">
        <f>'Silver, metric'!E61*6</f>
        <v>86.475435</v>
      </c>
      <c r="F62" s="44">
        <f>'Silver, metric'!F61*5</f>
        <v>14.028980302964273</v>
      </c>
      <c r="G62" s="44">
        <f>'Silver, metric'!G61*5</f>
        <v>5.751007354675423</v>
      </c>
      <c r="H62" s="11">
        <f>'Silver, metric'!H61*0</f>
        <v>0</v>
      </c>
      <c r="I62" s="44">
        <f>'Silver, metric'!I61*1.3</f>
        <v>3.1002853567235222</v>
      </c>
      <c r="J62" s="11">
        <f>'Silver, metric'!J61*0</f>
        <v>0</v>
      </c>
      <c r="K62" s="44">
        <f>'Silver, metric'!K61*202</f>
        <v>655.0514201249999</v>
      </c>
      <c r="L62" s="44">
        <f>'Silver, metric'!L61*91</f>
        <v>900.7927110000002</v>
      </c>
      <c r="M62" s="44"/>
      <c r="N62" s="44">
        <f t="shared" si="0"/>
        <v>1991.5004805393633</v>
      </c>
      <c r="O62" s="44">
        <f t="shared" si="1"/>
        <v>6273.2265136989945</v>
      </c>
    </row>
    <row r="63" spans="1:15" ht="15">
      <c r="A63" s="27">
        <v>1909</v>
      </c>
      <c r="B63" s="44">
        <f>'Silver, metric'!B62*26</f>
        <v>174.87254633333333</v>
      </c>
      <c r="C63" s="44">
        <f>'Silver, metric'!C62*5</f>
        <v>86.475435</v>
      </c>
      <c r="D63" s="44">
        <f>'Silver, metric'!D62*5.2</f>
        <v>39.970867733333336</v>
      </c>
      <c r="E63" s="44">
        <f>'Silver, metric'!E62*6</f>
        <v>86.475435</v>
      </c>
      <c r="F63" s="44">
        <f>'Silver, metric'!F62*5</f>
        <v>14.008928571428571</v>
      </c>
      <c r="G63" s="44">
        <f>'Silver, metric'!G62*5</f>
        <v>5.746109969602035</v>
      </c>
      <c r="H63" s="11">
        <f>'Silver, metric'!H62*0</f>
        <v>0</v>
      </c>
      <c r="I63" s="44">
        <f>'Silver, metric'!I62*1.3</f>
        <v>3.1044288475547797</v>
      </c>
      <c r="J63" s="11">
        <f>'Silver, metric'!J62*0</f>
        <v>0</v>
      </c>
      <c r="K63" s="44">
        <f>'Silver, metric'!K62*202</f>
        <v>776.3572386666667</v>
      </c>
      <c r="L63" s="44">
        <f>'Silver, metric'!L62*91</f>
        <v>900.7927110000002</v>
      </c>
      <c r="M63" s="44"/>
      <c r="N63" s="44">
        <f t="shared" si="0"/>
        <v>2087.803701121919</v>
      </c>
      <c r="O63" s="44">
        <f t="shared" si="1"/>
        <v>6576.581658534044</v>
      </c>
    </row>
    <row r="64" spans="1:15" ht="15">
      <c r="A64" s="27">
        <v>1910</v>
      </c>
      <c r="B64" s="44">
        <f>'Silver, metric'!B63*26</f>
        <v>224.836131</v>
      </c>
      <c r="C64" s="44">
        <f>'Silver, metric'!C63*5</f>
        <v>86.475435</v>
      </c>
      <c r="D64" s="44">
        <f>'Silver, metric'!D63*5.2</f>
        <v>39.970867733333336</v>
      </c>
      <c r="E64" s="44">
        <f>'Silver, metric'!E63*6</f>
        <v>86.475435</v>
      </c>
      <c r="F64" s="44">
        <f>'Silver, metric'!F63*5</f>
        <v>31.38</v>
      </c>
      <c r="G64" s="44">
        <f>'Silver, metric'!G63*5</f>
        <v>5.743661277065341</v>
      </c>
      <c r="H64" s="11">
        <f>'Silver, metric'!H63*0</f>
        <v>0</v>
      </c>
      <c r="I64" s="44">
        <f>'Silver, metric'!I63*1.3</f>
        <v>3.2472161381403954</v>
      </c>
      <c r="J64" s="11">
        <f>'Silver, metric'!J63*0</f>
        <v>0</v>
      </c>
      <c r="K64" s="44">
        <f>'Silver, metric'!K63*202</f>
        <v>776.3572386666667</v>
      </c>
      <c r="L64" s="44">
        <f>'Silver, metric'!L63*91</f>
        <v>900.7927110000002</v>
      </c>
      <c r="M64" s="44"/>
      <c r="N64" s="44">
        <f t="shared" si="0"/>
        <v>2155.278695815206</v>
      </c>
      <c r="O64" s="44">
        <f t="shared" si="1"/>
        <v>6789.127891817899</v>
      </c>
    </row>
    <row r="65" spans="1:15" ht="15">
      <c r="A65" s="27">
        <v>1911</v>
      </c>
      <c r="B65" s="44">
        <f>'Silver, metric'!B64*26</f>
        <v>224.836131</v>
      </c>
      <c r="C65" s="44">
        <f>'Silver, metric'!C64*5</f>
        <v>86.475435</v>
      </c>
      <c r="D65" s="44">
        <f>'Silver, metric'!D64*5.2</f>
        <v>39.970867733333336</v>
      </c>
      <c r="E65" s="44">
        <f>'Silver, metric'!E64*6</f>
        <v>86.475435</v>
      </c>
      <c r="F65" s="44">
        <f>'Silver, metric'!F64*5</f>
        <v>31.38</v>
      </c>
      <c r="G65" s="44">
        <f>'Silver, metric'!G64*5</f>
        <v>5.742436930796993</v>
      </c>
      <c r="H65" s="11">
        <f>'Silver, metric'!H64*0</f>
        <v>0</v>
      </c>
      <c r="I65" s="44">
        <f>'Silver, metric'!I64*1.3</f>
        <v>3.195484966090052</v>
      </c>
      <c r="J65" s="11">
        <f>'Silver, metric'!J64*0</f>
        <v>0</v>
      </c>
      <c r="K65" s="44">
        <f>'Silver, metric'!K64*202</f>
        <v>776.3572386666667</v>
      </c>
      <c r="L65" s="44">
        <f>'Silver, metric'!L64*91</f>
        <v>900.7927110000002</v>
      </c>
      <c r="M65" s="44"/>
      <c r="N65" s="44">
        <f t="shared" si="0"/>
        <v>2155.225740296887</v>
      </c>
      <c r="O65" s="44">
        <f t="shared" si="1"/>
        <v>6788.961081935195</v>
      </c>
    </row>
    <row r="66" spans="1:15" ht="15">
      <c r="A66" s="27">
        <v>1912</v>
      </c>
      <c r="B66" s="44">
        <f>'Silver, metric'!B65*26</f>
        <v>224.836131</v>
      </c>
      <c r="C66" s="44">
        <f>'Silver, metric'!C65*5</f>
        <v>86.475435</v>
      </c>
      <c r="D66" s="44">
        <f>'Silver, metric'!D65*5.2</f>
        <v>39.970867733333336</v>
      </c>
      <c r="E66" s="44">
        <f>'Silver, metric'!E65*6</f>
        <v>86.475435</v>
      </c>
      <c r="F66" s="44">
        <f>'Silver, metric'!F65*5</f>
        <v>31.38</v>
      </c>
      <c r="G66" s="44">
        <f>'Silver, metric'!G65*5</f>
        <v>5.741824757662819</v>
      </c>
      <c r="H66" s="11">
        <f>'Silver, metric'!H65*0</f>
        <v>0</v>
      </c>
      <c r="I66" s="44">
        <f>'Silver, metric'!I65*1.3</f>
        <v>2.602503275054525</v>
      </c>
      <c r="J66" s="11">
        <f>'Silver, metric'!J65*0</f>
        <v>0</v>
      </c>
      <c r="K66" s="44">
        <f>'Silver, metric'!K65*202</f>
        <v>776.3572386666667</v>
      </c>
      <c r="L66" s="44">
        <f>'Silver, metric'!L65*91</f>
        <v>900.7927110000002</v>
      </c>
      <c r="M66" s="44"/>
      <c r="N66" s="44">
        <f t="shared" si="0"/>
        <v>2154.6321464327175</v>
      </c>
      <c r="O66" s="44">
        <f t="shared" si="1"/>
        <v>6787.09126126306</v>
      </c>
    </row>
    <row r="67" spans="1:15" ht="15">
      <c r="A67" s="27">
        <v>1913</v>
      </c>
      <c r="B67" s="44">
        <f>'Silver, metric'!B66*26</f>
        <v>224.836131</v>
      </c>
      <c r="C67" s="44">
        <f>'Silver, metric'!C66*5</f>
        <v>86.475435</v>
      </c>
      <c r="D67" s="44">
        <f>'Silver, metric'!D66*5.2</f>
        <v>39.970867733333336</v>
      </c>
      <c r="E67" s="44">
        <f>'Silver, metric'!E66*6</f>
        <v>86.475435</v>
      </c>
      <c r="F67" s="44">
        <f>'Silver, metric'!F66*5</f>
        <v>31.38</v>
      </c>
      <c r="G67" s="44">
        <f>'Silver, metric'!G66*5</f>
        <v>5.741518671095732</v>
      </c>
      <c r="H67" s="11">
        <f>'Silver, metric'!H66*0</f>
        <v>0</v>
      </c>
      <c r="I67" s="44">
        <f>'Silver, metric'!I66*1.3</f>
        <v>2.602503275054525</v>
      </c>
      <c r="J67" s="11">
        <f>'Silver, metric'!J66*0</f>
        <v>0</v>
      </c>
      <c r="K67" s="44">
        <f>'Silver, metric'!K66*202</f>
        <v>776.3572386666667</v>
      </c>
      <c r="L67" s="44">
        <f>'Silver, metric'!L66*91</f>
        <v>900.7927110000002</v>
      </c>
      <c r="M67" s="44"/>
      <c r="N67" s="44">
        <f t="shared" si="0"/>
        <v>2154.6318403461505</v>
      </c>
      <c r="O67" s="44">
        <f t="shared" si="1"/>
        <v>6787.0902970903735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O68"/>
  <sheetViews>
    <sheetView zoomScalePageLayoutView="0" workbookViewId="0" topLeftCell="A1">
      <pane ySplit="5300" topLeftCell="BM58" activePane="topLeft" state="split"/>
      <selection pane="topLeft" activeCell="A1" sqref="A1:A65536"/>
      <selection pane="bottomLeft" activeCell="J69" sqref="J69"/>
    </sheetView>
  </sheetViews>
  <sheetFormatPr defaultColWidth="9.140625" defaultRowHeight="15"/>
  <cols>
    <col min="1" max="1" width="8.28125" style="27" customWidth="1"/>
    <col min="2" max="2" width="7.28125" style="50" customWidth="1"/>
    <col min="3" max="7" width="10.7109375" style="50" customWidth="1"/>
    <col min="8" max="8" width="6.8515625" style="50" customWidth="1"/>
    <col min="9" max="9" width="7.140625" style="50" customWidth="1"/>
    <col min="10" max="10" width="10.7109375" style="50" customWidth="1"/>
    <col min="11" max="11" width="7.140625" style="50" customWidth="1"/>
    <col min="12" max="12" width="10.7109375" style="50" customWidth="1"/>
    <col min="13" max="13" width="3.8515625" style="50" customWidth="1"/>
    <col min="14" max="14" width="9.140625" style="50" customWidth="1"/>
    <col min="15" max="15" width="12.7109375" style="50" customWidth="1"/>
    <col min="16" max="16384" width="9.140625" style="11" customWidth="1"/>
  </cols>
  <sheetData>
    <row r="2" ht="16.5">
      <c r="B2" s="49" t="s">
        <v>162</v>
      </c>
    </row>
    <row r="3" ht="15">
      <c r="O3" s="50" t="s">
        <v>3</v>
      </c>
    </row>
    <row r="4" spans="2:15" ht="15">
      <c r="B4" s="51" t="s">
        <v>29</v>
      </c>
      <c r="N4" s="52" t="s">
        <v>14</v>
      </c>
      <c r="O4" s="52" t="s">
        <v>14</v>
      </c>
    </row>
    <row r="5" spans="2:15" ht="15">
      <c r="B5" s="53" t="s">
        <v>30</v>
      </c>
      <c r="C5" s="53" t="s">
        <v>32</v>
      </c>
      <c r="D5" s="53" t="s">
        <v>33</v>
      </c>
      <c r="E5" s="53" t="s">
        <v>34</v>
      </c>
      <c r="F5" s="53" t="s">
        <v>35</v>
      </c>
      <c r="G5" s="53" t="s">
        <v>36</v>
      </c>
      <c r="H5" s="53" t="s">
        <v>166</v>
      </c>
      <c r="I5" s="53" t="s">
        <v>167</v>
      </c>
      <c r="J5" s="53" t="s">
        <v>0</v>
      </c>
      <c r="K5" s="53" t="s">
        <v>31</v>
      </c>
      <c r="L5" s="53" t="s">
        <v>1</v>
      </c>
      <c r="M5" s="53"/>
      <c r="N5" s="54" t="s">
        <v>160</v>
      </c>
      <c r="O5" s="51" t="s">
        <v>161</v>
      </c>
    </row>
    <row r="6" spans="1:15" ht="15">
      <c r="A6" s="59"/>
      <c r="B6" s="58">
        <v>26</v>
      </c>
      <c r="C6" s="58">
        <v>5</v>
      </c>
      <c r="D6" s="58">
        <v>5.2</v>
      </c>
      <c r="E6" s="58">
        <v>6</v>
      </c>
      <c r="F6" s="58">
        <v>5</v>
      </c>
      <c r="G6" s="58">
        <v>5</v>
      </c>
      <c r="H6" s="58">
        <v>0</v>
      </c>
      <c r="I6" s="58">
        <v>1.3</v>
      </c>
      <c r="J6" s="58">
        <v>160</v>
      </c>
      <c r="K6" s="58">
        <v>0</v>
      </c>
      <c r="L6" s="58">
        <v>91</v>
      </c>
      <c r="M6" s="58"/>
      <c r="N6" s="56"/>
      <c r="O6" s="57"/>
    </row>
    <row r="7" spans="1:15" ht="15">
      <c r="A7" s="27">
        <v>1852</v>
      </c>
      <c r="B7" s="50">
        <f>'Silver, metric'!B5*26</f>
        <v>62.45448083333332</v>
      </c>
      <c r="C7" s="50">
        <f>'Silver, metric'!C5*5</f>
        <v>57.65029000000001</v>
      </c>
      <c r="D7" s="50">
        <f>'Silver, metric'!D5*5.2</f>
        <v>40.384610271395765</v>
      </c>
      <c r="E7" s="50">
        <f>'Silver, metric'!E5*6</f>
        <v>86.475435</v>
      </c>
      <c r="F7" s="50">
        <f>'Silver, metric'!F5*5</f>
        <v>17.607823663107336</v>
      </c>
      <c r="G7" s="50">
        <f>'Silver, metric'!G5*5</f>
        <v>12.757071190534866</v>
      </c>
      <c r="H7" s="55">
        <f>'Silver, metric'!H5*0</f>
        <v>0</v>
      </c>
      <c r="I7" s="50">
        <f>'Silver, metric'!I5*1.3</f>
        <v>2.4245055143308685</v>
      </c>
      <c r="J7" s="50">
        <f>'Silver, metric'!J5*160</f>
        <v>307.472974859822</v>
      </c>
      <c r="K7" s="55">
        <f>'Silver, metric'!K5*0</f>
        <v>0</v>
      </c>
      <c r="L7" s="50">
        <f>'Silver, metric'!L5*91</f>
        <v>450.3963555000001</v>
      </c>
      <c r="N7" s="50">
        <f>SUM(B7:L7)</f>
        <v>1037.6235468325242</v>
      </c>
      <c r="O7" s="50">
        <f>N7*3.15</f>
        <v>3268.514172522451</v>
      </c>
    </row>
    <row r="8" spans="1:15" ht="15">
      <c r="A8" s="27">
        <v>1853</v>
      </c>
      <c r="B8" s="50">
        <f>'Silver, metric'!B6*26</f>
        <v>49.96358466666667</v>
      </c>
      <c r="C8" s="50">
        <f>'Silver, metric'!C6*5</f>
        <v>48.041908333333325</v>
      </c>
      <c r="D8" s="50">
        <f>'Silver, metric'!D6*5.2</f>
        <v>47.676921752860416</v>
      </c>
      <c r="E8" s="50">
        <f>'Silver, metric'!E6*6</f>
        <v>51.885261</v>
      </c>
      <c r="F8" s="50">
        <f>'Silver, metric'!F6*5</f>
        <v>17.607823663107336</v>
      </c>
      <c r="G8" s="50">
        <f>'Silver, metric'!G6*5</f>
        <v>12.353516201088707</v>
      </c>
      <c r="H8" s="55">
        <f>'Silver, metric'!H6*0</f>
        <v>0</v>
      </c>
      <c r="I8" s="50">
        <f>'Silver, metric'!I6*1.3</f>
        <v>2.424506417945306</v>
      </c>
      <c r="J8" s="50">
        <f>'Silver, metric'!J6*160</f>
        <v>307.472974859822</v>
      </c>
      <c r="K8" s="55">
        <f>'Silver, metric'!K6*0</f>
        <v>0</v>
      </c>
      <c r="L8" s="50">
        <f>'Silver, metric'!L6*91</f>
        <v>450.3963555000001</v>
      </c>
      <c r="N8" s="50">
        <f aca="true" t="shared" si="0" ref="N8:N68">SUM(B8:L8)</f>
        <v>987.8228523948237</v>
      </c>
      <c r="O8" s="50">
        <f aca="true" t="shared" si="1" ref="O8:O68">N8*3.15</f>
        <v>3111.6419850436946</v>
      </c>
    </row>
    <row r="9" spans="1:15" ht="15">
      <c r="A9" s="27">
        <v>1854</v>
      </c>
      <c r="B9" s="50">
        <f>'Silver, metric'!B7*26</f>
        <v>49.96358466666667</v>
      </c>
      <c r="C9" s="50">
        <f>'Silver, metric'!C7*5</f>
        <v>48.041908333333325</v>
      </c>
      <c r="D9" s="50">
        <f>'Silver, metric'!D7*5.2</f>
        <v>60.683361451375134</v>
      </c>
      <c r="E9" s="50">
        <f>'Silver, metric'!E7*6</f>
        <v>86.475435</v>
      </c>
      <c r="F9" s="50">
        <f>'Silver, metric'!F7*5</f>
        <v>17.607823663107336</v>
      </c>
      <c r="G9" s="50">
        <f>'Silver, metric'!G7*5</f>
        <v>12.943302795111325</v>
      </c>
      <c r="H9" s="55">
        <f>'Silver, metric'!H7*0</f>
        <v>0</v>
      </c>
      <c r="I9" s="50">
        <f>'Silver, metric'!I7*1.3</f>
        <v>2.424508225174181</v>
      </c>
      <c r="J9" s="50">
        <f>'Silver, metric'!J7*160</f>
        <v>307.472974859822</v>
      </c>
      <c r="K9" s="55">
        <f>'Silver, metric'!K7*0</f>
        <v>0</v>
      </c>
      <c r="L9" s="50">
        <f>'Silver, metric'!L7*91</f>
        <v>450.3963555000001</v>
      </c>
      <c r="N9" s="50">
        <f t="shared" si="0"/>
        <v>1036.00925449459</v>
      </c>
      <c r="O9" s="50">
        <f t="shared" si="1"/>
        <v>3263.4291516579588</v>
      </c>
    </row>
    <row r="10" spans="1:15" ht="15">
      <c r="A10" s="27">
        <v>1855</v>
      </c>
      <c r="B10" s="50">
        <f>'Silver, metric'!B8*26</f>
        <v>43.71813658333333</v>
      </c>
      <c r="C10" s="50">
        <f>'Silver, metric'!C8*5</f>
        <v>57.65029000000001</v>
      </c>
      <c r="D10" s="50">
        <f>'Silver, metric'!D8*5.2</f>
        <v>55.79091643621053</v>
      </c>
      <c r="E10" s="50">
        <f>'Silver, metric'!E8*6</f>
        <v>86.475435</v>
      </c>
      <c r="F10" s="50">
        <f>'Silver, metric'!F8*5</f>
        <v>17.607823663107336</v>
      </c>
      <c r="G10" s="50">
        <f>'Silver, metric'!G8*5</f>
        <v>11.08970720977706</v>
      </c>
      <c r="H10" s="55">
        <f>'Silver, metric'!H8*0</f>
        <v>0</v>
      </c>
      <c r="I10" s="50">
        <f>'Silver, metric'!I8*1.3</f>
        <v>2.4245118396319314</v>
      </c>
      <c r="J10" s="50">
        <f>'Silver, metric'!J8*160</f>
        <v>276.7256773738398</v>
      </c>
      <c r="K10" s="55">
        <f>'Silver, metric'!K8*0</f>
        <v>0</v>
      </c>
      <c r="L10" s="50">
        <f>'Silver, metric'!L8*91</f>
        <v>562.9954443749999</v>
      </c>
      <c r="N10" s="50">
        <f t="shared" si="0"/>
        <v>1114.4779424808999</v>
      </c>
      <c r="O10" s="50">
        <f t="shared" si="1"/>
        <v>3510.6055188148343</v>
      </c>
    </row>
    <row r="11" spans="1:15" ht="15">
      <c r="A11" s="27">
        <v>1856</v>
      </c>
      <c r="B11" s="50">
        <f>'Silver, metric'!B9*26</f>
        <v>43.71813658333333</v>
      </c>
      <c r="C11" s="50">
        <f>'Silver, metric'!C9*5</f>
        <v>45.639812916666656</v>
      </c>
      <c r="D11" s="50">
        <f>'Silver, metric'!D9*5.2</f>
        <v>54.48712354454756</v>
      </c>
      <c r="E11" s="50">
        <f>'Silver, metric'!E9*6</f>
        <v>69.18034800000001</v>
      </c>
      <c r="F11" s="50">
        <f>'Silver, metric'!F9*5</f>
        <v>17.607823663107336</v>
      </c>
      <c r="G11" s="50">
        <f>'Silver, metric'!G9*5</f>
        <v>9.327830977691619</v>
      </c>
      <c r="H11" s="55">
        <f>'Silver, metric'!H9*0</f>
        <v>0</v>
      </c>
      <c r="I11" s="50">
        <f>'Silver, metric'!I9*1.3</f>
        <v>2.424519068547431</v>
      </c>
      <c r="J11" s="50">
        <f>'Silver, metric'!J9*160</f>
        <v>315.15979923131755</v>
      </c>
      <c r="K11" s="55">
        <f>'Silver, metric'!K9*0</f>
        <v>0</v>
      </c>
      <c r="L11" s="50">
        <f>'Silver, metric'!L9*91</f>
        <v>638.0615036249999</v>
      </c>
      <c r="N11" s="50">
        <f t="shared" si="0"/>
        <v>1195.6068976102115</v>
      </c>
      <c r="O11" s="50">
        <f t="shared" si="1"/>
        <v>3766.161727472166</v>
      </c>
    </row>
    <row r="12" spans="1:15" ht="15">
      <c r="A12" s="27">
        <v>1857</v>
      </c>
      <c r="B12" s="50">
        <f>'Silver, metric'!B10*26</f>
        <v>74.94537700000001</v>
      </c>
      <c r="C12" s="50">
        <f>'Silver, metric'!C10*5</f>
        <v>64.85657625</v>
      </c>
      <c r="D12" s="50">
        <f>'Silver, metric'!D10*5.2</f>
        <v>53.1833306528846</v>
      </c>
      <c r="E12" s="50">
        <f>'Silver, metric'!E10*6</f>
        <v>69.18034800000001</v>
      </c>
      <c r="F12" s="50">
        <f>'Silver, metric'!F10*5</f>
        <v>17.607823663107336</v>
      </c>
      <c r="G12" s="50">
        <f>'Silver, metric'!G10*5</f>
        <v>7.5659547456061755</v>
      </c>
      <c r="H12" s="55">
        <f>'Silver, metric'!H10*0</f>
        <v>0</v>
      </c>
      <c r="I12" s="50">
        <f>'Silver, metric'!I10*1.3</f>
        <v>2.4245335263784304</v>
      </c>
      <c r="J12" s="50">
        <f>'Silver, metric'!J10*160</f>
        <v>307.472974859822</v>
      </c>
      <c r="K12" s="55">
        <f>'Silver, metric'!K10*0</f>
        <v>0</v>
      </c>
      <c r="L12" s="50">
        <f>'Silver, metric'!L10*91</f>
        <v>600.528474</v>
      </c>
      <c r="N12" s="50">
        <f t="shared" si="0"/>
        <v>1197.7653926977985</v>
      </c>
      <c r="O12" s="50">
        <f t="shared" si="1"/>
        <v>3772.960986998065</v>
      </c>
    </row>
    <row r="13" spans="1:15" ht="15">
      <c r="A13" s="27">
        <v>1858</v>
      </c>
      <c r="B13" s="50">
        <f>'Silver, metric'!B11*26</f>
        <v>87.43627316666667</v>
      </c>
      <c r="C13" s="50">
        <f>'Silver, metric'!C11*5</f>
        <v>75.66600562500001</v>
      </c>
      <c r="D13" s="50">
        <f>'Silver, metric'!D11*5.2</f>
        <v>51.87953776122164</v>
      </c>
      <c r="E13" s="50">
        <f>'Silver, metric'!E11*6</f>
        <v>69.18034800000001</v>
      </c>
      <c r="F13" s="50">
        <f>'Silver, metric'!F11*5</f>
        <v>25.59394610064393</v>
      </c>
      <c r="G13" s="50">
        <f>'Silver, metric'!G11*5</f>
        <v>8.451212367472596</v>
      </c>
      <c r="H13" s="55">
        <f>'Silver, metric'!H11*0</f>
        <v>0</v>
      </c>
      <c r="I13" s="50">
        <f>'Silver, metric'!I11*1.3</f>
        <v>2.4245624420404286</v>
      </c>
      <c r="J13" s="50">
        <f>'Silver, metric'!J11*160</f>
        <v>358.71847066979234</v>
      </c>
      <c r="K13" s="55">
        <f>'Silver, metric'!K11*0</f>
        <v>0</v>
      </c>
      <c r="L13" s="50">
        <f>'Silver, metric'!L11*91</f>
        <v>713.1275628749999</v>
      </c>
      <c r="N13" s="50">
        <f t="shared" si="0"/>
        <v>1392.4779190078375</v>
      </c>
      <c r="O13" s="50">
        <f t="shared" si="1"/>
        <v>4386.305444874688</v>
      </c>
    </row>
    <row r="14" spans="1:15" ht="15">
      <c r="A14" s="27">
        <v>1859</v>
      </c>
      <c r="B14" s="50">
        <f>'Silver, metric'!B12*26</f>
        <v>99.92716933333334</v>
      </c>
      <c r="C14" s="50">
        <f>'Silver, metric'!C12*5</f>
        <v>86.475435</v>
      </c>
      <c r="D14" s="50">
        <f>'Silver, metric'!D12*5.2</f>
        <v>50.575744869558676</v>
      </c>
      <c r="E14" s="50">
        <f>'Silver, metric'!E12*6</f>
        <v>69.18034800000001</v>
      </c>
      <c r="F14" s="50">
        <f>'Silver, metric'!F12*5</f>
        <v>21.66096112433413</v>
      </c>
      <c r="G14" s="50">
        <f>'Silver, metric'!G12*5</f>
        <v>9.336469989339019</v>
      </c>
      <c r="H14" s="55">
        <f>'Silver, metric'!H12*0</f>
        <v>0</v>
      </c>
      <c r="I14" s="50">
        <f>'Silver, metric'!I12*1.3</f>
        <v>2.4246202733644258</v>
      </c>
      <c r="J14" s="50">
        <f>'Silver, metric'!J12*160</f>
        <v>409.9639664797627</v>
      </c>
      <c r="K14" s="55">
        <f>'Silver, metric'!K12*0</f>
        <v>0</v>
      </c>
      <c r="L14" s="50">
        <f>'Silver, metric'!L12*91</f>
        <v>825.72665175</v>
      </c>
      <c r="N14" s="50">
        <f t="shared" si="0"/>
        <v>1575.2713668196923</v>
      </c>
      <c r="O14" s="50">
        <f t="shared" si="1"/>
        <v>4962.10480548203</v>
      </c>
    </row>
    <row r="15" spans="1:15" ht="15">
      <c r="A15" s="27">
        <v>1860</v>
      </c>
      <c r="B15" s="50">
        <f>'Silver, metric'!B13*26</f>
        <v>124.90896166666664</v>
      </c>
      <c r="C15" s="50">
        <f>'Silver, metric'!C13*5</f>
        <v>72.0628625</v>
      </c>
      <c r="D15" s="50">
        <f>'Silver, metric'!D13*5.2</f>
        <v>49.27195197789572</v>
      </c>
      <c r="E15" s="50">
        <f>'Silver, metric'!E13*6</f>
        <v>80.710406</v>
      </c>
      <c r="F15" s="50">
        <f>'Silver, metric'!F13*5</f>
        <v>26.260372811397374</v>
      </c>
      <c r="G15" s="50">
        <f>'Silver, metric'!G13*5</f>
        <v>9.714899725755346</v>
      </c>
      <c r="H15" s="55">
        <f>'Silver, metric'!H13*0</f>
        <v>0</v>
      </c>
      <c r="I15" s="50">
        <f>'Silver, metric'!I13*1.3</f>
        <v>2.4247359360124197</v>
      </c>
      <c r="J15" s="50">
        <f>'Silver, metric'!J13*160</f>
        <v>461.209462289733</v>
      </c>
      <c r="K15" s="55">
        <f>'Silver, metric'!K13*0</f>
        <v>0</v>
      </c>
      <c r="L15" s="50">
        <f>'Silver, metric'!L13*91</f>
        <v>675.5945332500002</v>
      </c>
      <c r="N15" s="50">
        <f t="shared" si="0"/>
        <v>1502.1581861574605</v>
      </c>
      <c r="O15" s="50">
        <f t="shared" si="1"/>
        <v>4731.798286396001</v>
      </c>
    </row>
    <row r="16" spans="1:15" ht="15">
      <c r="A16" s="27">
        <v>1861</v>
      </c>
      <c r="B16" s="50">
        <f>'Silver, metric'!B14*26</f>
        <v>149.89075400000002</v>
      </c>
      <c r="C16" s="50">
        <f>'Silver, metric'!C14*5</f>
        <v>57.65029000000001</v>
      </c>
      <c r="D16" s="50">
        <f>'Silver, metric'!D14*5.2</f>
        <v>47.968159086232745</v>
      </c>
      <c r="E16" s="50">
        <f>'Silver, metric'!E14*6</f>
        <v>121.065609</v>
      </c>
      <c r="F16" s="50">
        <f>'Silver, metric'!F14*5</f>
        <v>21.931190687080854</v>
      </c>
      <c r="G16" s="50">
        <f>'Silver, metric'!G14*5</f>
        <v>9.681235389780538</v>
      </c>
      <c r="H16" s="55">
        <f>'Silver, metric'!H14*0</f>
        <v>0</v>
      </c>
      <c r="I16" s="50">
        <f>'Silver, metric'!I14*1.3</f>
        <v>2.424967261308408</v>
      </c>
      <c r="J16" s="50">
        <f>'Silver, metric'!J14*160</f>
        <v>338.22027234580423</v>
      </c>
      <c r="K16" s="55">
        <f>'Silver, metric'!K14*0</f>
        <v>0</v>
      </c>
      <c r="L16" s="50">
        <f>'Silver, metric'!L14*91</f>
        <v>750.6605925000001</v>
      </c>
      <c r="N16" s="50">
        <f t="shared" si="0"/>
        <v>1499.4930702702068</v>
      </c>
      <c r="O16" s="50">
        <f t="shared" si="1"/>
        <v>4723.403171351151</v>
      </c>
    </row>
    <row r="17" spans="1:15" ht="15">
      <c r="A17" s="27">
        <v>1862</v>
      </c>
      <c r="B17" s="50">
        <f>'Silver, metric'!B15*26</f>
        <v>137.39985783333333</v>
      </c>
      <c r="C17" s="50">
        <f>'Silver, metric'!C15*5</f>
        <v>69.66076708333334</v>
      </c>
      <c r="D17" s="50">
        <f>'Silver, metric'!D15*5.2</f>
        <v>48.771719755821074</v>
      </c>
      <c r="E17" s="50">
        <f>'Silver, metric'!E15*6</f>
        <v>92.240464</v>
      </c>
      <c r="F17" s="50">
        <f>'Silver, metric'!F15*5</f>
        <v>17.349943148402275</v>
      </c>
      <c r="G17" s="50">
        <f>'Silver, metric'!G15*5</f>
        <v>11.3608278066697</v>
      </c>
      <c r="H17" s="55">
        <f>'Silver, metric'!H15*0</f>
        <v>0</v>
      </c>
      <c r="I17" s="50">
        <f>'Silver, metric'!I15*1.3</f>
        <v>2.425429911900384</v>
      </c>
      <c r="J17" s="50">
        <f>'Silver, metric'!J15*160</f>
        <v>384.34121857477754</v>
      </c>
      <c r="K17" s="55">
        <f>'Silver, metric'!K15*0</f>
        <v>0</v>
      </c>
      <c r="L17" s="50">
        <f>'Silver, metric'!L15*91</f>
        <v>1125.9908887499998</v>
      </c>
      <c r="N17" s="50">
        <f t="shared" si="0"/>
        <v>1889.5411168642374</v>
      </c>
      <c r="O17" s="50">
        <f t="shared" si="1"/>
        <v>5952.054518122348</v>
      </c>
    </row>
    <row r="18" spans="1:15" ht="15">
      <c r="A18" s="27">
        <v>1863</v>
      </c>
      <c r="B18" s="50">
        <f>'Silver, metric'!B16*26</f>
        <v>137.39985783333333</v>
      </c>
      <c r="C18" s="50">
        <f>'Silver, metric'!C16*5</f>
        <v>55.24819458333333</v>
      </c>
      <c r="D18" s="50">
        <f>'Silver, metric'!D16*5.2</f>
        <v>45.36057330290681</v>
      </c>
      <c r="E18" s="50">
        <f>'Silver, metric'!E16*6</f>
        <v>80.710406</v>
      </c>
      <c r="F18" s="50">
        <f>'Silver, metric'!F16*5</f>
        <v>20.76079301987397</v>
      </c>
      <c r="G18" s="50">
        <f>'Silver, metric'!G16*5</f>
        <v>13.0010285685387</v>
      </c>
      <c r="H18" s="55">
        <f>'Silver, metric'!H16*0</f>
        <v>0</v>
      </c>
      <c r="I18" s="50">
        <f>'Silver, metric'!I16*1.3</f>
        <v>2.4263552130843347</v>
      </c>
      <c r="J18" s="50">
        <f>'Silver, metric'!J16*160</f>
        <v>297.22387569782796</v>
      </c>
      <c r="K18" s="55">
        <f>'Silver, metric'!K16*0</f>
        <v>0</v>
      </c>
      <c r="L18" s="50">
        <f>'Silver, metric'!L16*91</f>
        <v>1201.056948</v>
      </c>
      <c r="N18" s="50">
        <f t="shared" si="0"/>
        <v>1853.1880322188983</v>
      </c>
      <c r="O18" s="50">
        <f t="shared" si="1"/>
        <v>5837.54230148953</v>
      </c>
    </row>
    <row r="19" spans="1:15" ht="15">
      <c r="A19" s="27">
        <v>1864</v>
      </c>
      <c r="B19" s="50">
        <f>'Silver, metric'!B17*26</f>
        <v>124.90896166666664</v>
      </c>
      <c r="C19" s="50">
        <f>'Silver, metric'!C17*5</f>
        <v>57.65029000000001</v>
      </c>
      <c r="D19" s="50">
        <f>'Silver, metric'!D17*5.2</f>
        <v>137.05821848520046</v>
      </c>
      <c r="E19" s="50">
        <f>'Silver, metric'!E17*6</f>
        <v>109.53555099999998</v>
      </c>
      <c r="F19" s="50">
        <f>'Silver, metric'!F17*5</f>
        <v>21.384366241372096</v>
      </c>
      <c r="G19" s="50">
        <f>'Silver, metric'!G17*5</f>
        <v>15.275446837208413</v>
      </c>
      <c r="H19" s="55">
        <f>'Silver, metric'!H17*0</f>
        <v>0</v>
      </c>
      <c r="I19" s="50">
        <f>'Silver, metric'!I17*1.3</f>
        <v>2.428205815452237</v>
      </c>
      <c r="J19" s="50">
        <f>'Silver, metric'!J17*160</f>
        <v>368.9675698317864</v>
      </c>
      <c r="K19" s="55">
        <f>'Silver, metric'!K17*0</f>
        <v>0</v>
      </c>
      <c r="L19" s="50">
        <f>'Silver, metric'!L17*91</f>
        <v>1351.1890664999999</v>
      </c>
      <c r="N19" s="50">
        <f t="shared" si="0"/>
        <v>2188.3976763776864</v>
      </c>
      <c r="O19" s="50">
        <f t="shared" si="1"/>
        <v>6893.452680589712</v>
      </c>
    </row>
    <row r="20" spans="1:15" ht="15">
      <c r="A20" s="27">
        <v>1865</v>
      </c>
      <c r="B20" s="50">
        <f>'Silver, metric'!B18*26</f>
        <v>124.90896166666664</v>
      </c>
      <c r="C20" s="50">
        <f>'Silver, metric'!C18*5</f>
        <v>67.25867166666667</v>
      </c>
      <c r="D20" s="50">
        <f>'Silver, metric'!D18*5.2</f>
        <v>38.93208794620027</v>
      </c>
      <c r="E20" s="50">
        <f>'Silver, metric'!E18*6</f>
        <v>86.475435</v>
      </c>
      <c r="F20" s="50">
        <f>'Silver, metric'!F18*5</f>
        <v>20.864323780468013</v>
      </c>
      <c r="G20" s="50">
        <f>'Silver, metric'!G18*5</f>
        <v>13.343952420793117</v>
      </c>
      <c r="H20" s="55">
        <f>'Silver, metric'!H18*0</f>
        <v>0</v>
      </c>
      <c r="I20" s="50">
        <f>'Silver, metric'!I18*1.3</f>
        <v>2.4319070201880404</v>
      </c>
      <c r="J20" s="50">
        <f>'Silver, metric'!J18*160</f>
        <v>343.3448219268013</v>
      </c>
      <c r="K20" s="55">
        <f>'Silver, metric'!K18*0</f>
        <v>0</v>
      </c>
      <c r="L20" s="50">
        <f>'Silver, metric'!L18*91</f>
        <v>1276.1230072499998</v>
      </c>
      <c r="N20" s="50">
        <f t="shared" si="0"/>
        <v>1973.6831686777837</v>
      </c>
      <c r="O20" s="50">
        <f t="shared" si="1"/>
        <v>6217.1019813350185</v>
      </c>
    </row>
    <row r="21" spans="1:15" ht="15">
      <c r="A21" s="27">
        <v>1866</v>
      </c>
      <c r="B21" s="50">
        <f>'Silver, metric'!B19*26</f>
        <v>112.4180655</v>
      </c>
      <c r="C21" s="50">
        <f>'Silver, metric'!C19*5</f>
        <v>58.85133770833334</v>
      </c>
      <c r="D21" s="50">
        <f>'Silver, metric'!D19*5.2</f>
        <v>41.21968014501001</v>
      </c>
      <c r="E21" s="50">
        <f>'Silver, metric'!E19*6</f>
        <v>86.475435</v>
      </c>
      <c r="F21" s="50">
        <f>'Silver, metric'!F19*5</f>
        <v>19.17284898449912</v>
      </c>
      <c r="G21" s="50">
        <f>'Silver, metric'!G19*5</f>
        <v>14.243844673714268</v>
      </c>
      <c r="H21" s="55">
        <f>'Silver, metric'!H19*0</f>
        <v>0</v>
      </c>
      <c r="I21" s="50">
        <f>'Silver, metric'!I19*1.3</f>
        <v>2.4393094296596485</v>
      </c>
      <c r="J21" s="50">
        <f>'Silver, metric'!J19*160</f>
        <v>381.1383750866544</v>
      </c>
      <c r="K21" s="55">
        <f>'Silver, metric'!K19*0</f>
        <v>0</v>
      </c>
      <c r="L21" s="50">
        <f>'Silver, metric'!L19*91</f>
        <v>1351.1890664999999</v>
      </c>
      <c r="N21" s="50">
        <f t="shared" si="0"/>
        <v>2067.147963027871</v>
      </c>
      <c r="O21" s="50">
        <f t="shared" si="1"/>
        <v>6511.516083537793</v>
      </c>
    </row>
    <row r="22" spans="1:15" ht="15">
      <c r="A22" s="27">
        <v>1867</v>
      </c>
      <c r="B22" s="50">
        <f>'Silver, metric'!B20*26</f>
        <v>93.68172125</v>
      </c>
      <c r="C22" s="50">
        <f>'Silver, metric'!C20*5</f>
        <v>55.24819458333333</v>
      </c>
      <c r="D22" s="50">
        <f>'Silver, metric'!D20*5.2</f>
        <v>43.507272343819736</v>
      </c>
      <c r="E22" s="50">
        <f>'Silver, metric'!E20*6</f>
        <v>73.50411975000002</v>
      </c>
      <c r="F22" s="50">
        <f>'Silver, metric'!F20*5</f>
        <v>20.951979765974592</v>
      </c>
      <c r="G22" s="50">
        <f>'Silver, metric'!G20*5</f>
        <v>11.197781450473235</v>
      </c>
      <c r="H22" s="55">
        <f>'Silver, metric'!H20*0</f>
        <v>0</v>
      </c>
      <c r="I22" s="50">
        <f>'Silver, metric'!I20*1.3</f>
        <v>2.4541142486028638</v>
      </c>
      <c r="J22" s="50">
        <f>'Silver, metric'!J20*160</f>
        <v>204.98198323988132</v>
      </c>
      <c r="K22" s="55">
        <f>'Silver, metric'!K20*0</f>
        <v>0</v>
      </c>
      <c r="L22" s="50">
        <f>'Silver, metric'!L20*91</f>
        <v>1294.8895220624997</v>
      </c>
      <c r="N22" s="50">
        <f t="shared" si="0"/>
        <v>1800.416688694585</v>
      </c>
      <c r="O22" s="50">
        <f t="shared" si="1"/>
        <v>5671.312569387943</v>
      </c>
    </row>
    <row r="23" spans="1:15" ht="15">
      <c r="A23" s="27">
        <v>1868</v>
      </c>
      <c r="B23" s="50">
        <f>'Silver, metric'!B21*26</f>
        <v>93.68172125</v>
      </c>
      <c r="C23" s="50">
        <f>'Silver, metric'!C21*5</f>
        <v>45.639812916666656</v>
      </c>
      <c r="D23" s="50">
        <f>'Silver, metric'!D21*5.2</f>
        <v>45.33802407777685</v>
      </c>
      <c r="E23" s="50">
        <f>'Silver, metric'!E21*6</f>
        <v>74.94537700000001</v>
      </c>
      <c r="F23" s="50">
        <f>'Silver, metric'!F21*5</f>
        <v>21.355875608667816</v>
      </c>
      <c r="G23" s="50">
        <f>'Silver, metric'!G21*5</f>
        <v>10.643027832176422</v>
      </c>
      <c r="H23" s="55">
        <f>'Silver, metric'!H21*0</f>
        <v>0</v>
      </c>
      <c r="I23" s="50">
        <f>'Silver, metric'!I21*1.3</f>
        <v>2.483723886489295</v>
      </c>
      <c r="J23" s="50">
        <f>'Silver, metric'!J21*160</f>
        <v>206.26312063513058</v>
      </c>
      <c r="K23" s="55">
        <f>'Silver, metric'!K21*0</f>
        <v>0</v>
      </c>
      <c r="L23" s="50">
        <f>'Silver, metric'!L21*91</f>
        <v>1144.7574035624998</v>
      </c>
      <c r="N23" s="50">
        <f t="shared" si="0"/>
        <v>1645.1080867694075</v>
      </c>
      <c r="O23" s="50">
        <f t="shared" si="1"/>
        <v>5182.090473323633</v>
      </c>
    </row>
    <row r="24" spans="1:15" ht="15">
      <c r="A24" s="27">
        <v>1869</v>
      </c>
      <c r="B24" s="50">
        <f>'Silver, metric'!B22*26</f>
        <v>93.68172125</v>
      </c>
      <c r="C24" s="50">
        <f>'Silver, metric'!C22*5</f>
        <v>43.237717499999995</v>
      </c>
      <c r="D24" s="50">
        <f>'Silver, metric'!D22*5.2</f>
        <v>33.89881526346776</v>
      </c>
      <c r="E24" s="50">
        <f>'Silver, metric'!E22*6</f>
        <v>64.85657624999999</v>
      </c>
      <c r="F24" s="50">
        <f>'Silver, metric'!F22*5</f>
        <v>18.531364502058118</v>
      </c>
      <c r="G24" s="50">
        <f>'Silver, metric'!G22*5</f>
        <v>9.676406432267415</v>
      </c>
      <c r="H24" s="55">
        <f>'Silver, metric'!H22*0</f>
        <v>0</v>
      </c>
      <c r="I24" s="50">
        <f>'Silver, metric'!I22*1.3</f>
        <v>2.7631615207660274</v>
      </c>
      <c r="J24" s="50">
        <f>'Silver, metric'!J22*160</f>
        <v>197.64288795054185</v>
      </c>
      <c r="K24" s="55">
        <f>'Silver, metric'!K22*0</f>
        <v>0</v>
      </c>
      <c r="L24" s="50">
        <f>'Silver, metric'!L22*91</f>
        <v>1351.1890664999999</v>
      </c>
      <c r="N24" s="50">
        <f t="shared" si="0"/>
        <v>1815.477717169101</v>
      </c>
      <c r="O24" s="50">
        <f t="shared" si="1"/>
        <v>5718.754809082668</v>
      </c>
    </row>
    <row r="25" spans="1:15" ht="15">
      <c r="A25" s="27">
        <v>1870</v>
      </c>
      <c r="B25" s="50">
        <f>'Silver, metric'!B23*26</f>
        <v>81.19082508333334</v>
      </c>
      <c r="C25" s="50">
        <f>'Silver, metric'!C23*5</f>
        <v>37.23247895833334</v>
      </c>
      <c r="D25" s="50">
        <f>'Silver, metric'!D23*5.2</f>
        <v>42.5888753737744</v>
      </c>
      <c r="E25" s="50">
        <f>'Silver, metric'!E23*6</f>
        <v>67.73909075</v>
      </c>
      <c r="F25" s="50">
        <f>'Silver, metric'!F23*5</f>
        <v>19.844403036576946</v>
      </c>
      <c r="G25" s="50">
        <f>'Silver, metric'!G23*5</f>
        <v>11.00996369955004</v>
      </c>
      <c r="H25" s="55">
        <f>'Silver, metric'!H23*0</f>
        <v>0</v>
      </c>
      <c r="I25" s="50">
        <f>'Silver, metric'!I23*1.3</f>
        <v>3.197074614087302</v>
      </c>
      <c r="J25" s="50">
        <f>'Silver, metric'!J23*160</f>
        <v>189.02265526595306</v>
      </c>
      <c r="K25" s="55">
        <f>'Silver, metric'!K23*0</f>
        <v>0</v>
      </c>
      <c r="L25" s="50">
        <f>'Silver, metric'!L23*91</f>
        <v>1154.1406609687501</v>
      </c>
      <c r="N25" s="50">
        <f t="shared" si="0"/>
        <v>1605.9660277503585</v>
      </c>
      <c r="O25" s="50">
        <f t="shared" si="1"/>
        <v>5058.792987413629</v>
      </c>
    </row>
    <row r="26" spans="1:15" ht="15">
      <c r="A26" s="27">
        <v>1871</v>
      </c>
      <c r="B26" s="50">
        <f>'Silver, metric'!B24*26</f>
        <v>87.43627316666667</v>
      </c>
      <c r="C26" s="50">
        <f>'Silver, metric'!C24*5</f>
        <v>43.237717499999995</v>
      </c>
      <c r="D26" s="50">
        <f>'Silver, metric'!D24*5.2</f>
        <v>39.755170828929415</v>
      </c>
      <c r="E26" s="50">
        <f>'Silver, metric'!E24*6</f>
        <v>60.5328045</v>
      </c>
      <c r="F26" s="50">
        <f>'Silver, metric'!F24*5</f>
        <v>18.81046383110835</v>
      </c>
      <c r="G26" s="50">
        <f>'Silver, metric'!G24*5</f>
        <v>9.210432429807256</v>
      </c>
      <c r="H26" s="55">
        <f>'Silver, metric'!H24*0</f>
        <v>0</v>
      </c>
      <c r="I26" s="50">
        <f>'Silver, metric'!I24*1.3</f>
        <v>3.1505529616208694</v>
      </c>
      <c r="J26" s="50">
        <f>'Silver, metric'!J24*160</f>
        <v>180.40242258136428</v>
      </c>
      <c r="K26" s="55">
        <f>'Silver, metric'!K24*0</f>
        <v>0</v>
      </c>
      <c r="L26" s="50">
        <f>'Silver, metric'!L24*91</f>
        <v>1050.9248295</v>
      </c>
      <c r="N26" s="50">
        <f t="shared" si="0"/>
        <v>1493.460667299497</v>
      </c>
      <c r="O26" s="50">
        <f t="shared" si="1"/>
        <v>4704.401101993415</v>
      </c>
    </row>
    <row r="27" spans="1:15" ht="15">
      <c r="A27" s="27">
        <v>1872</v>
      </c>
      <c r="B27" s="50">
        <f>'Silver, metric'!B25*26</f>
        <v>99.92716933333334</v>
      </c>
      <c r="C27" s="50">
        <f>'Silver, metric'!C25*5</f>
        <v>49.242956041666666</v>
      </c>
      <c r="D27" s="50">
        <f>'Silver, metric'!D25*5.2</f>
        <v>40.89074311773154</v>
      </c>
      <c r="E27" s="50">
        <f>'Silver, metric'!E25*6</f>
        <v>79.26914875000001</v>
      </c>
      <c r="F27" s="50">
        <f>'Silver, metric'!F25*5</f>
        <v>22.85942908277405</v>
      </c>
      <c r="G27" s="50">
        <f>'Silver, metric'!G25*5</f>
        <v>9.670683614838444</v>
      </c>
      <c r="H27" s="55">
        <f>'Silver, metric'!H25*0</f>
        <v>0</v>
      </c>
      <c r="I27" s="50">
        <f>'Silver, metric'!I25*1.3</f>
        <v>3.1040313091544367</v>
      </c>
      <c r="J27" s="50">
        <f>'Silver, metric'!J25*160</f>
        <v>258.85700062152745</v>
      </c>
      <c r="K27" s="55">
        <f>'Silver, metric'!K25*0</f>
        <v>0</v>
      </c>
      <c r="L27" s="50">
        <f>'Silver, metric'!L25*91</f>
        <v>1144.7574035624998</v>
      </c>
      <c r="N27" s="50">
        <f t="shared" si="0"/>
        <v>1708.5785654335257</v>
      </c>
      <c r="O27" s="50">
        <f t="shared" si="1"/>
        <v>5382.022481115606</v>
      </c>
    </row>
    <row r="28" spans="1:15" ht="15">
      <c r="A28" s="27">
        <v>1873</v>
      </c>
      <c r="B28" s="50">
        <f>'Silver, metric'!B26*26</f>
        <v>131.15440974999999</v>
      </c>
      <c r="C28" s="50">
        <f>'Silver, metric'!C26*5</f>
        <v>72.0628625</v>
      </c>
      <c r="D28" s="50">
        <f>'Silver, metric'!D26*5.2</f>
        <v>39.469961361696086</v>
      </c>
      <c r="E28" s="50">
        <f>'Silver, metric'!E26*6</f>
        <v>89.35794950000002</v>
      </c>
      <c r="F28" s="50">
        <f>'Silver, metric'!F26*5</f>
        <v>33.584146556058315</v>
      </c>
      <c r="G28" s="50">
        <f>'Silver, metric'!G26*5</f>
        <v>9.971132686649423</v>
      </c>
      <c r="H28" s="55">
        <f>'Silver, metric'!H26*0</f>
        <v>0</v>
      </c>
      <c r="I28" s="50">
        <f>'Silver, metric'!I26*1.3</f>
        <v>3.057509656688004</v>
      </c>
      <c r="J28" s="50">
        <f>'Silver, metric'!J26*160</f>
        <v>291.8337875450027</v>
      </c>
      <c r="K28" s="55">
        <f>'Silver, metric'!K26*0</f>
        <v>0</v>
      </c>
      <c r="L28" s="50">
        <f>'Silver, metric'!L26*91</f>
        <v>1050.9248295</v>
      </c>
      <c r="N28" s="50">
        <f t="shared" si="0"/>
        <v>1721.4165890560944</v>
      </c>
      <c r="O28" s="50">
        <f t="shared" si="1"/>
        <v>5422.462255526697</v>
      </c>
    </row>
    <row r="29" spans="1:15" ht="15">
      <c r="A29" s="27">
        <v>1874</v>
      </c>
      <c r="B29" s="50">
        <f>'Silver, metric'!B27*26</f>
        <v>149.89075400000002</v>
      </c>
      <c r="C29" s="50">
        <f>'Silver, metric'!C27*5</f>
        <v>76.86705333333333</v>
      </c>
      <c r="D29" s="50">
        <f>'Silver, metric'!D27*5.2</f>
        <v>40.1699366681986</v>
      </c>
      <c r="E29" s="50">
        <f>'Silver, metric'!E27*6</f>
        <v>102.32926475</v>
      </c>
      <c r="F29" s="50">
        <f>'Silver, metric'!F27*5</f>
        <v>35.74403234376804</v>
      </c>
      <c r="G29" s="50">
        <f>'Silver, metric'!G27*5</f>
        <v>10.289027191308096</v>
      </c>
      <c r="H29" s="55">
        <f>'Silver, metric'!H27*0</f>
        <v>0</v>
      </c>
      <c r="I29" s="50">
        <f>'Silver, metric'!I27*1.3</f>
        <v>3.0109880042215718</v>
      </c>
      <c r="J29" s="50">
        <f>'Silver, metric'!J27*160</f>
        <v>307.352275508991</v>
      </c>
      <c r="K29" s="55">
        <f>'Silver, metric'!K27*0</f>
        <v>0</v>
      </c>
      <c r="L29" s="50">
        <f>'Silver, metric'!L27*91</f>
        <v>1097.84111653125</v>
      </c>
      <c r="N29" s="50">
        <f t="shared" si="0"/>
        <v>1823.4944483310705</v>
      </c>
      <c r="O29" s="50">
        <f t="shared" si="1"/>
        <v>5744.007512242872</v>
      </c>
    </row>
    <row r="30" spans="1:15" ht="15">
      <c r="A30" s="27">
        <v>1875</v>
      </c>
      <c r="B30" s="50">
        <f>'Silver, metric'!B28*26</f>
        <v>162.38165016666667</v>
      </c>
      <c r="C30" s="50">
        <f>'Silver, metric'!C28*5</f>
        <v>69.66076708333334</v>
      </c>
      <c r="D30" s="50">
        <f>'Silver, metric'!D28*5.2</f>
        <v>39.532064205454574</v>
      </c>
      <c r="E30" s="50">
        <f>'Silver, metric'!E28*6</f>
        <v>90.79920675000001</v>
      </c>
      <c r="F30" s="50">
        <f>'Silver, metric'!F28*5</f>
        <v>24.474627471259794</v>
      </c>
      <c r="G30" s="50">
        <f>'Silver, metric'!G28*5</f>
        <v>10.013990238011637</v>
      </c>
      <c r="H30" s="55">
        <f>'Silver, metric'!H28*0</f>
        <v>0</v>
      </c>
      <c r="I30" s="50">
        <f>'Silver, metric'!I28*1.3</f>
        <v>2.964466351755139</v>
      </c>
      <c r="J30" s="50">
        <f>'Silver, metric'!J28*160</f>
        <v>286.2298891135625</v>
      </c>
      <c r="K30" s="55">
        <f>'Silver, metric'!K28*0</f>
        <v>0</v>
      </c>
      <c r="L30" s="50">
        <f>'Silver, metric'!L28*91</f>
        <v>1125.9908887499998</v>
      </c>
      <c r="N30" s="50">
        <f t="shared" si="0"/>
        <v>1812.0475501300434</v>
      </c>
      <c r="O30" s="50">
        <f t="shared" si="1"/>
        <v>5707.949782909636</v>
      </c>
    </row>
    <row r="31" spans="1:15" ht="15">
      <c r="A31" s="27">
        <v>1876</v>
      </c>
      <c r="B31" s="50">
        <f>'Silver, metric'!B29*26</f>
        <v>161.24611415151514</v>
      </c>
      <c r="C31" s="50">
        <f>'Silver, metric'!C29*5</f>
        <v>102.6349859848485</v>
      </c>
      <c r="D31" s="50">
        <f>'Silver, metric'!D29*5.2</f>
        <v>42.29881925847237</v>
      </c>
      <c r="E31" s="50">
        <f>'Silver, metric'!E29*6</f>
        <v>90.79920675000001</v>
      </c>
      <c r="F31" s="50">
        <f>'Silver, metric'!F29*5</f>
        <v>21.926107582987196</v>
      </c>
      <c r="G31" s="50">
        <f>'Silver, metric'!G29*5</f>
        <v>9.36360277350724</v>
      </c>
      <c r="H31" s="55">
        <f>'Silver, metric'!H29*0</f>
        <v>0</v>
      </c>
      <c r="I31" s="50">
        <f>'Silver, metric'!I29*1.3</f>
        <v>2.917944699288706</v>
      </c>
      <c r="J31" s="50">
        <f>'Silver, metric'!J29*160</f>
        <v>235.0887120282389</v>
      </c>
      <c r="K31" s="55">
        <f>'Silver, metric'!K29*0</f>
        <v>0</v>
      </c>
      <c r="L31" s="50">
        <f>'Silver, metric'!L29*91</f>
        <v>1071.3973911136363</v>
      </c>
      <c r="N31" s="50">
        <f t="shared" si="0"/>
        <v>1737.6728843424944</v>
      </c>
      <c r="O31" s="50">
        <f t="shared" si="1"/>
        <v>5473.669585678857</v>
      </c>
    </row>
    <row r="32" spans="1:15" ht="15">
      <c r="A32" s="27">
        <v>1877</v>
      </c>
      <c r="B32" s="50">
        <f>'Silver, metric'!B30*26</f>
        <v>132.40349936666667</v>
      </c>
      <c r="C32" s="50">
        <f>'Silver, metric'!C30*5</f>
        <v>71.58244341666666</v>
      </c>
      <c r="D32" s="50">
        <f>'Silver, metric'!D30*5.2</f>
        <v>41.27886575921632</v>
      </c>
      <c r="E32" s="50">
        <f>'Silver, metric'!E30*6</f>
        <v>88.5718091818182</v>
      </c>
      <c r="F32" s="50">
        <f>'Silver, metric'!F30*5</f>
        <v>20.854188956886475</v>
      </c>
      <c r="G32" s="50">
        <f>'Silver, metric'!G30*5</f>
        <v>8.673374616753275</v>
      </c>
      <c r="H32" s="55">
        <f>'Silver, metric'!H30*0</f>
        <v>0</v>
      </c>
      <c r="I32" s="50">
        <f>'Silver, metric'!I30*1.3</f>
        <v>2.871423046822274</v>
      </c>
      <c r="J32" s="50">
        <f>'Silver, metric'!J30*160</f>
        <v>262.37693854704816</v>
      </c>
      <c r="K32" s="55">
        <f>'Silver, metric'!K30*0</f>
        <v>0</v>
      </c>
      <c r="L32" s="50">
        <f>'Silver, metric'!L30*91</f>
        <v>1204.8102509625</v>
      </c>
      <c r="N32" s="50">
        <f t="shared" si="0"/>
        <v>1833.4227938543781</v>
      </c>
      <c r="O32" s="50">
        <f t="shared" si="1"/>
        <v>5775.281800641291</v>
      </c>
    </row>
    <row r="33" spans="1:15" ht="15">
      <c r="A33" s="27">
        <v>1878</v>
      </c>
      <c r="B33" s="50">
        <f>'Silver, metric'!B31*26</f>
        <v>154.88711246666665</v>
      </c>
      <c r="C33" s="50">
        <f>'Silver, metric'!C31*5</f>
        <v>84.6738634375</v>
      </c>
      <c r="D33" s="50">
        <f>'Silver, metric'!D31*5.2</f>
        <v>41.21047810883034</v>
      </c>
      <c r="E33" s="50">
        <f>'Silver, metric'!E31*6</f>
        <v>98.82906857142856</v>
      </c>
      <c r="F33" s="50">
        <f>'Silver, metric'!F31*5</f>
        <v>16.954967509165325</v>
      </c>
      <c r="G33" s="50">
        <f>'Silver, metric'!G31*5</f>
        <v>8.485163758891234</v>
      </c>
      <c r="H33" s="55">
        <f>'Silver, metric'!H31*0</f>
        <v>0</v>
      </c>
      <c r="I33" s="50">
        <f>'Silver, metric'!I31*1.3</f>
        <v>2.824901394355842</v>
      </c>
      <c r="J33" s="50">
        <f>'Silver, metric'!J31*160</f>
        <v>318.27246306160555</v>
      </c>
      <c r="K33" s="55">
        <f>'Silver, metric'!K31*0</f>
        <v>0</v>
      </c>
      <c r="L33" s="50">
        <f>'Silver, metric'!L31*91</f>
        <v>1288.634017125</v>
      </c>
      <c r="N33" s="50">
        <f t="shared" si="0"/>
        <v>2014.7720354334433</v>
      </c>
      <c r="O33" s="50">
        <f t="shared" si="1"/>
        <v>6346.531911615346</v>
      </c>
    </row>
    <row r="34" spans="1:15" ht="15">
      <c r="A34" s="27">
        <v>1879</v>
      </c>
      <c r="B34" s="50">
        <f>'Silver, metric'!B32*26</f>
        <v>174.87254633333333</v>
      </c>
      <c r="C34" s="50">
        <f>'Silver, metric'!C32*5</f>
        <v>92.8810227777778</v>
      </c>
      <c r="D34" s="50">
        <f>'Silver, metric'!D32*5.2</f>
        <v>36.348441060449936</v>
      </c>
      <c r="E34" s="50">
        <f>'Silver, metric'!E32*6</f>
        <v>103.77052200000001</v>
      </c>
      <c r="F34" s="50">
        <f>'Silver, metric'!F32*5</f>
        <v>18.87095304899634</v>
      </c>
      <c r="G34" s="50">
        <f>'Silver, metric'!G32*5</f>
        <v>8.115429773890563</v>
      </c>
      <c r="H34" s="55">
        <f>'Silver, metric'!H32*0</f>
        <v>0</v>
      </c>
      <c r="I34" s="50">
        <f>'Silver, metric'!I32*1.3</f>
        <v>2.7783797418894087</v>
      </c>
      <c r="J34" s="50">
        <f>'Silver, metric'!J32*160</f>
        <v>374.167987576163</v>
      </c>
      <c r="K34" s="55">
        <f>'Silver, metric'!K32*0</f>
        <v>0</v>
      </c>
      <c r="L34" s="50">
        <f>'Silver, metric'!L32*91</f>
        <v>1201.056948</v>
      </c>
      <c r="N34" s="50">
        <f t="shared" si="0"/>
        <v>2012.8622303125003</v>
      </c>
      <c r="O34" s="50">
        <f t="shared" si="1"/>
        <v>6340.516025484376</v>
      </c>
    </row>
    <row r="35" spans="1:15" ht="15">
      <c r="A35" s="27">
        <v>1880</v>
      </c>
      <c r="B35" s="50">
        <f>'Silver, metric'!B33*26</f>
        <v>174.87254633333333</v>
      </c>
      <c r="C35" s="50">
        <f>'Silver, metric'!C33*5</f>
        <v>86.475435</v>
      </c>
      <c r="D35" s="50">
        <f>'Silver, metric'!D33*5.2</f>
        <v>37.256726788373236</v>
      </c>
      <c r="E35" s="50">
        <f>'Silver, metric'!E33*6</f>
        <v>121.065609</v>
      </c>
      <c r="F35" s="50">
        <f>'Silver, metric'!F33*5</f>
        <v>20.729024553675085</v>
      </c>
      <c r="G35" s="50">
        <f>'Silver, metric'!G33*5</f>
        <v>8.30774592415542</v>
      </c>
      <c r="H35" s="55">
        <f>'Silver, metric'!H33*0</f>
        <v>0</v>
      </c>
      <c r="I35" s="50">
        <f>'Silver, metric'!I33*1.3</f>
        <v>2.731858089422976</v>
      </c>
      <c r="J35" s="50">
        <f>'Silver, metric'!J33*160</f>
        <v>318.1290032617607</v>
      </c>
      <c r="K35" s="55">
        <f>'Silver, metric'!K33*0</f>
        <v>0</v>
      </c>
      <c r="L35" s="50">
        <f>'Silver, metric'!L33*91</f>
        <v>1238.589977625</v>
      </c>
      <c r="N35" s="50">
        <f t="shared" si="0"/>
        <v>2008.157926575721</v>
      </c>
      <c r="O35" s="50">
        <f t="shared" si="1"/>
        <v>6325.697468713521</v>
      </c>
    </row>
    <row r="36" spans="1:15" ht="15">
      <c r="A36" s="27">
        <v>1881</v>
      </c>
      <c r="B36" s="50">
        <f>'Silver, metric'!B34*26</f>
        <v>187.3634425</v>
      </c>
      <c r="C36" s="50">
        <f>'Silver, metric'!C34*5</f>
        <v>96.08381666666668</v>
      </c>
      <c r="D36" s="50">
        <f>'Silver, metric'!D34*5.2</f>
        <v>33.096317417353006</v>
      </c>
      <c r="E36" s="50">
        <f>'Silver, metric'!E34*6</f>
        <v>126.830638</v>
      </c>
      <c r="F36" s="50">
        <f>'Silver, metric'!F34*5</f>
        <v>20.066349837146895</v>
      </c>
      <c r="G36" s="50">
        <f>'Silver, metric'!G34*5</f>
        <v>8.052304502650946</v>
      </c>
      <c r="H36" s="55">
        <f>'Silver, metric'!H34*0</f>
        <v>0</v>
      </c>
      <c r="I36" s="50">
        <f>'Silver, metric'!I34*1.3</f>
        <v>2.685336436956544</v>
      </c>
      <c r="J36" s="50">
        <f>'Silver, metric'!J34*160</f>
        <v>335.37176766619217</v>
      </c>
      <c r="K36" s="55">
        <f>'Silver, metric'!K34*0</f>
        <v>0</v>
      </c>
      <c r="L36" s="50">
        <f>'Silver, metric'!L34*91</f>
        <v>1238.589977625</v>
      </c>
      <c r="N36" s="50">
        <f t="shared" si="0"/>
        <v>2048.1399506519665</v>
      </c>
      <c r="O36" s="50">
        <f t="shared" si="1"/>
        <v>6451.6408445536945</v>
      </c>
    </row>
    <row r="37" spans="1:15" ht="15">
      <c r="A37" s="27">
        <v>1882</v>
      </c>
      <c r="B37" s="50">
        <f>'Silver, metric'!B35*26</f>
        <v>168.62709825</v>
      </c>
      <c r="C37" s="50">
        <f>'Silver, metric'!C35*5</f>
        <v>105.69219833333334</v>
      </c>
      <c r="D37" s="50">
        <f>'Silver, metric'!D35*5.2</f>
        <v>33.627863650688155</v>
      </c>
      <c r="E37" s="50">
        <f>'Silver, metric'!E35*6</f>
        <v>103.77052200000001</v>
      </c>
      <c r="F37" s="50">
        <f>'Silver, metric'!F35*5</f>
        <v>18.052813501853944</v>
      </c>
      <c r="G37" s="50">
        <f>'Silver, metric'!G35*5</f>
        <v>7.9299170797028085</v>
      </c>
      <c r="H37" s="55">
        <f>'Silver, metric'!H35*0</f>
        <v>0</v>
      </c>
      <c r="I37" s="50">
        <f>'Silver, metric'!I35*1.3</f>
        <v>2.63881478449011</v>
      </c>
      <c r="J37" s="50">
        <f>'Silver, metric'!J35*160</f>
        <v>314.68045038087433</v>
      </c>
      <c r="K37" s="55">
        <f>'Silver, metric'!K35*0</f>
        <v>0</v>
      </c>
      <c r="L37" s="50">
        <f>'Silver, metric'!L35*91</f>
        <v>1257.3564924375</v>
      </c>
      <c r="N37" s="50">
        <f t="shared" si="0"/>
        <v>2012.3761704184428</v>
      </c>
      <c r="O37" s="50">
        <f t="shared" si="1"/>
        <v>6338.984936818095</v>
      </c>
    </row>
    <row r="38" spans="1:15" ht="15">
      <c r="A38" s="27">
        <v>1883</v>
      </c>
      <c r="B38" s="50">
        <f>'Silver, metric'!B36*26</f>
        <v>162.38165016666667</v>
      </c>
      <c r="C38" s="50">
        <f>'Silver, metric'!C36*5</f>
        <v>79.26914875</v>
      </c>
      <c r="D38" s="50">
        <f>'Silver, metric'!D36*5.2</f>
        <v>35.51763115300811</v>
      </c>
      <c r="E38" s="50">
        <f>'Silver, metric'!E36*6</f>
        <v>103.77052200000001</v>
      </c>
      <c r="F38" s="50">
        <f>'Silver, metric'!F36*5</f>
        <v>21.306978233346317</v>
      </c>
      <c r="G38" s="50">
        <f>'Silver, metric'!G36*5</f>
        <v>7.770410128272186</v>
      </c>
      <c r="H38" s="55">
        <f>'Silver, metric'!H36*0</f>
        <v>0</v>
      </c>
      <c r="I38" s="50">
        <f>'Silver, metric'!I36*1.3</f>
        <v>2.5535177696584204</v>
      </c>
      <c r="J38" s="50">
        <f>'Silver, metric'!J36*160</f>
        <v>268.1249864889094</v>
      </c>
      <c r="K38" s="55">
        <f>'Silver, metric'!K36*0</f>
        <v>0</v>
      </c>
      <c r="L38" s="50">
        <f>'Silver, metric'!L36*91</f>
        <v>1219.8234628125</v>
      </c>
      <c r="N38" s="50">
        <f t="shared" si="0"/>
        <v>1900.5183075023613</v>
      </c>
      <c r="O38" s="50">
        <f t="shared" si="1"/>
        <v>5986.632668632438</v>
      </c>
    </row>
    <row r="39" spans="1:15" ht="15">
      <c r="A39" s="27">
        <v>1884</v>
      </c>
      <c r="B39" s="50">
        <f>'Silver, metric'!B37*26</f>
        <v>149.89075400000002</v>
      </c>
      <c r="C39" s="50">
        <f>'Silver, metric'!C37*5</f>
        <v>76.86705333333333</v>
      </c>
      <c r="D39" s="50">
        <f>'Silver, metric'!D37*5.2</f>
        <v>36.69383074420286</v>
      </c>
      <c r="E39" s="50">
        <f>'Silver, metric'!E37*6</f>
        <v>103.77052200000001</v>
      </c>
      <c r="F39" s="50">
        <f>'Silver, metric'!F37*5</f>
        <v>21.194854811680997</v>
      </c>
      <c r="G39" s="50">
        <f>'Silver, metric'!G37*5</f>
        <v>7.007014775099714</v>
      </c>
      <c r="H39" s="55">
        <f>'Silver, metric'!H37*0</f>
        <v>0</v>
      </c>
      <c r="I39" s="50">
        <f>'Silver, metric'!I37*1.3</f>
        <v>2.4048811260624086</v>
      </c>
      <c r="J39" s="50">
        <f>'Silver, metric'!J37*160</f>
        <v>270.71140114957416</v>
      </c>
      <c r="K39" s="55">
        <f>'Silver, metric'!K37*0</f>
        <v>0</v>
      </c>
      <c r="L39" s="50">
        <f>'Silver, metric'!L37*91</f>
        <v>1238.589977625</v>
      </c>
      <c r="N39" s="50">
        <f t="shared" si="0"/>
        <v>1907.1302895649537</v>
      </c>
      <c r="O39" s="50">
        <f t="shared" si="1"/>
        <v>6007.460412129604</v>
      </c>
    </row>
    <row r="40" spans="1:15" ht="15">
      <c r="A40" s="27">
        <v>1885</v>
      </c>
      <c r="B40" s="50">
        <f>'Silver, metric'!B38*26</f>
        <v>137.39985783333333</v>
      </c>
      <c r="C40" s="50">
        <f>'Silver, metric'!C38*5</f>
        <v>76.86705333333333</v>
      </c>
      <c r="D40" s="50">
        <f>'Silver, metric'!D38*5.2</f>
        <v>34.19315994214872</v>
      </c>
      <c r="E40" s="50">
        <f>'Silver, metric'!E38*6</f>
        <v>103.77052200000001</v>
      </c>
      <c r="F40" s="50">
        <f>'Silver, metric'!F38*5</f>
        <v>20.69044706911237</v>
      </c>
      <c r="G40" s="50">
        <f>'Silver, metric'!G38*5</f>
        <v>7.037453144741147</v>
      </c>
      <c r="H40" s="55">
        <f>'Silver, metric'!H38*0</f>
        <v>0</v>
      </c>
      <c r="I40" s="50">
        <f>'Silver, metric'!I38*1.3</f>
        <v>2.213440897642897</v>
      </c>
      <c r="J40" s="50">
        <f>'Silver, metric'!J38*160</f>
        <v>253.4686367451426</v>
      </c>
      <c r="K40" s="55">
        <f>'Silver, metric'!K38*0</f>
        <v>0</v>
      </c>
      <c r="L40" s="50">
        <f>'Silver, metric'!L38*91</f>
        <v>1238.589977625</v>
      </c>
      <c r="N40" s="50">
        <f t="shared" si="0"/>
        <v>1874.2305485904544</v>
      </c>
      <c r="O40" s="50">
        <f t="shared" si="1"/>
        <v>5903.826228059931</v>
      </c>
    </row>
    <row r="41" spans="1:15" ht="15">
      <c r="A41" s="27">
        <v>1886</v>
      </c>
      <c r="B41" s="50">
        <f>'Silver, metric'!B39*26</f>
        <v>124.90896166666664</v>
      </c>
      <c r="C41" s="50">
        <f>'Silver, metric'!C39*5</f>
        <v>72.0628625</v>
      </c>
      <c r="D41" s="50">
        <f>'Silver, metric'!D39*5.2</f>
        <v>29.05176183734099</v>
      </c>
      <c r="E41" s="50">
        <f>'Silver, metric'!E39*6</f>
        <v>98.005493</v>
      </c>
      <c r="F41" s="50">
        <f>'Silver, metric'!F39*5</f>
        <v>19.225197793255845</v>
      </c>
      <c r="G41" s="50">
        <f>'Silver, metric'!G39*5</f>
        <v>6.850182992033624</v>
      </c>
      <c r="H41" s="55">
        <f>'Silver, metric'!H39*0</f>
        <v>0</v>
      </c>
      <c r="I41" s="50">
        <f>'Silver, metric'!I39*1.3</f>
        <v>2.0631923853638297</v>
      </c>
      <c r="J41" s="50">
        <f>'Silver, metric'!J39*160</f>
        <v>235.36373412048962</v>
      </c>
      <c r="K41" s="55">
        <f>'Silver, metric'!K39*0</f>
        <v>0</v>
      </c>
      <c r="L41" s="50">
        <f>'Silver, metric'!L39*91</f>
        <v>1013.391799875</v>
      </c>
      <c r="N41" s="50">
        <f t="shared" si="0"/>
        <v>1600.9231861701505</v>
      </c>
      <c r="O41" s="50">
        <f t="shared" si="1"/>
        <v>5042.908036435974</v>
      </c>
    </row>
    <row r="42" spans="1:15" ht="15">
      <c r="A42" s="27">
        <v>1887</v>
      </c>
      <c r="B42" s="50">
        <f>'Silver, metric'!B40*26</f>
        <v>124.90896166666664</v>
      </c>
      <c r="C42" s="50">
        <f>'Silver, metric'!C40*5</f>
        <v>67.25867166666667</v>
      </c>
      <c r="D42" s="50">
        <f>'Silver, metric'!D40*5.2</f>
        <v>24.783550027167262</v>
      </c>
      <c r="E42" s="50">
        <f>'Silver, metric'!E40*6</f>
        <v>100.88800750000001</v>
      </c>
      <c r="F42" s="50">
        <f>'Silver, metric'!F40*5</f>
        <v>17.885164800192147</v>
      </c>
      <c r="G42" s="50">
        <f>'Silver, metric'!G40*5</f>
        <v>6.809351678727445</v>
      </c>
      <c r="H42" s="55">
        <f>'Silver, metric'!H40*0</f>
        <v>0</v>
      </c>
      <c r="I42" s="50">
        <f>'Silver, metric'!I40*1.3</f>
        <v>1.9801642262594952</v>
      </c>
      <c r="J42" s="50">
        <f>'Silver, metric'!J40*160</f>
        <v>210.36172573406392</v>
      </c>
      <c r="K42" s="55">
        <f>'Silver, metric'!K40*0</f>
        <v>0</v>
      </c>
      <c r="L42" s="50">
        <f>'Silver, metric'!L40*91</f>
        <v>1276.1230072499998</v>
      </c>
      <c r="N42" s="50">
        <f t="shared" si="0"/>
        <v>1830.9986045497435</v>
      </c>
      <c r="O42" s="50">
        <f t="shared" si="1"/>
        <v>5767.645604331692</v>
      </c>
    </row>
    <row r="43" spans="1:15" ht="15">
      <c r="A43" s="27">
        <v>1888</v>
      </c>
      <c r="B43" s="50">
        <f>'Silver, metric'!B41*26</f>
        <v>118.66351358333331</v>
      </c>
      <c r="C43" s="50">
        <f>'Silver, metric'!C41*5</f>
        <v>72.0628625</v>
      </c>
      <c r="D43" s="50">
        <f>'Silver, metric'!D41*5.2</f>
        <v>23.502043357447825</v>
      </c>
      <c r="E43" s="50">
        <f>'Silver, metric'!E41*6</f>
        <v>98.005493</v>
      </c>
      <c r="F43" s="50">
        <f>'Silver, metric'!F41*5</f>
        <v>16.170068742418113</v>
      </c>
      <c r="G43" s="50">
        <f>'Silver, metric'!G41*5</f>
        <v>6.560868372365851</v>
      </c>
      <c r="H43" s="55">
        <f>'Silver, metric'!H41*0</f>
        <v>0</v>
      </c>
      <c r="I43" s="50">
        <f>'Silver, metric'!I41*1.3</f>
        <v>1.921254712492067</v>
      </c>
      <c r="J43" s="50">
        <f>'Silver, metric'!J41*160</f>
        <v>218.9831079362797</v>
      </c>
      <c r="K43" s="55">
        <f>'Silver, metric'!K41*0</f>
        <v>0</v>
      </c>
      <c r="L43" s="50">
        <f>'Silver, metric'!L41*91</f>
        <v>1238.589977625</v>
      </c>
      <c r="N43" s="50">
        <f t="shared" si="0"/>
        <v>1794.459189829337</v>
      </c>
      <c r="O43" s="50">
        <f t="shared" si="1"/>
        <v>5652.546447962412</v>
      </c>
    </row>
    <row r="44" spans="1:15" ht="15">
      <c r="A44" s="27">
        <v>1889</v>
      </c>
      <c r="B44" s="50">
        <f>'Silver, metric'!B42*26</f>
        <v>149.89075400000002</v>
      </c>
      <c r="C44" s="50">
        <f>'Silver, metric'!C42*5</f>
        <v>79.26914875</v>
      </c>
      <c r="D44" s="50">
        <f>'Silver, metric'!D42*5.2</f>
        <v>23.265986746984375</v>
      </c>
      <c r="E44" s="50">
        <f>'Silver, metric'!E42*6</f>
        <v>95.1229785</v>
      </c>
      <c r="F44" s="50">
        <f>'Silver, metric'!F42*5</f>
        <v>18.055985382115406</v>
      </c>
      <c r="G44" s="50">
        <f>'Silver, metric'!G42*5</f>
        <v>8.233196100067714</v>
      </c>
      <c r="H44" s="55">
        <f>'Silver, metric'!H42*0</f>
        <v>0</v>
      </c>
      <c r="I44" s="50">
        <f>'Silver, metric'!I42*1.3</f>
        <v>2.3107538592432664</v>
      </c>
      <c r="J44" s="50">
        <f>'Silver, metric'!J42*160</f>
        <v>249.15794564403478</v>
      </c>
      <c r="K44" s="55">
        <f>'Silver, metric'!K42*0</f>
        <v>0</v>
      </c>
      <c r="L44" s="50">
        <f>'Silver, metric'!L42*91</f>
        <v>1201.056948</v>
      </c>
      <c r="N44" s="50">
        <f t="shared" si="0"/>
        <v>1826.3636969824454</v>
      </c>
      <c r="O44" s="50">
        <f t="shared" si="1"/>
        <v>5753.0456454947025</v>
      </c>
    </row>
    <row r="45" spans="1:15" ht="15">
      <c r="A45" s="27">
        <v>1890</v>
      </c>
      <c r="B45" s="50">
        <f>'Silver, metric'!B43*26</f>
        <v>156.13620208333336</v>
      </c>
      <c r="C45" s="50">
        <f>'Silver, metric'!C43*5</f>
        <v>88.87753041666667</v>
      </c>
      <c r="D45" s="50">
        <f>'Silver, metric'!D43*5.2</f>
        <v>25.334634097244308</v>
      </c>
      <c r="E45" s="50">
        <f>'Silver, metric'!E43*6</f>
        <v>98.005493</v>
      </c>
      <c r="F45" s="50">
        <f>'Silver, metric'!F43*5</f>
        <v>16.22882053716766</v>
      </c>
      <c r="G45" s="50">
        <f>'Silver, metric'!G43*5</f>
        <v>9.338096935019326</v>
      </c>
      <c r="H45" s="55">
        <f>'Silver, metric'!H43*0</f>
        <v>0</v>
      </c>
      <c r="I45" s="50">
        <f>'Silver, metric'!I43*1.3</f>
        <v>2.4556182044979624</v>
      </c>
      <c r="J45" s="50">
        <f>'Silver, metric'!J43*160</f>
        <v>264.67643360802305</v>
      </c>
      <c r="K45" s="55">
        <f>'Silver, metric'!K43*0</f>
        <v>0</v>
      </c>
      <c r="L45" s="50">
        <f>'Silver, metric'!L43*91</f>
        <v>1163.523918375</v>
      </c>
      <c r="N45" s="50">
        <f t="shared" si="0"/>
        <v>1824.5767472569523</v>
      </c>
      <c r="O45" s="50">
        <f t="shared" si="1"/>
        <v>5747.416753859399</v>
      </c>
    </row>
    <row r="46" spans="1:15" ht="15">
      <c r="A46" s="27">
        <v>1891</v>
      </c>
      <c r="B46" s="50">
        <f>'Silver, metric'!B44*26</f>
        <v>162.38165016666667</v>
      </c>
      <c r="C46" s="50">
        <f>'Silver, metric'!C44*5</f>
        <v>93.68172125</v>
      </c>
      <c r="D46" s="50">
        <f>'Silver, metric'!D44*5.2</f>
        <v>25.680471854153758</v>
      </c>
      <c r="E46" s="50">
        <f>'Silver, metric'!E44*6</f>
        <v>92.240464</v>
      </c>
      <c r="F46" s="50">
        <f>'Silver, metric'!F44*5</f>
        <v>18.670614393517873</v>
      </c>
      <c r="G46" s="50">
        <f>'Silver, metric'!G44*5</f>
        <v>8.263738342578709</v>
      </c>
      <c r="H46" s="55">
        <f>'Silver, metric'!H44*0</f>
        <v>0</v>
      </c>
      <c r="I46" s="50">
        <f>'Silver, metric'!I44*1.3</f>
        <v>2.316344493880864</v>
      </c>
      <c r="J46" s="50">
        <f>'Silver, metric'!J44*160</f>
        <v>252.60649852492105</v>
      </c>
      <c r="K46" s="55">
        <f>'Silver, metric'!K44*0</f>
        <v>0</v>
      </c>
      <c r="L46" s="50">
        <f>'Silver, metric'!L44*91</f>
        <v>1238.589977625</v>
      </c>
      <c r="N46" s="50">
        <f t="shared" si="0"/>
        <v>1894.431480650719</v>
      </c>
      <c r="O46" s="50">
        <f t="shared" si="1"/>
        <v>5967.459164049765</v>
      </c>
    </row>
    <row r="47" spans="1:15" ht="15">
      <c r="A47" s="27">
        <v>1892</v>
      </c>
      <c r="B47" s="50">
        <f>'Silver, metric'!B45*26</f>
        <v>137.39985783333333</v>
      </c>
      <c r="C47" s="50">
        <f>'Silver, metric'!C45*5</f>
        <v>76.86705333333333</v>
      </c>
      <c r="D47" s="50">
        <f>'Silver, metric'!D45*5.2</f>
        <v>22.74455535866872</v>
      </c>
      <c r="E47" s="50">
        <f>'Silver, metric'!E45*6</f>
        <v>95.1229785</v>
      </c>
      <c r="F47" s="50">
        <f>'Silver, metric'!F45*5</f>
        <v>18.57145314923645</v>
      </c>
      <c r="G47" s="50">
        <f>'Silver, metric'!G45*5</f>
        <v>8.663576133651551</v>
      </c>
      <c r="H47" s="55">
        <f>'Silver, metric'!H45*0</f>
        <v>0</v>
      </c>
      <c r="I47" s="50">
        <f>'Silver, metric'!I45*1.3</f>
        <v>2.3694917459019638</v>
      </c>
      <c r="J47" s="50">
        <f>'Silver, metric'!J45*160</f>
        <v>235.36373412048962</v>
      </c>
      <c r="K47" s="55">
        <f>'Silver, metric'!K45*0</f>
        <v>0</v>
      </c>
      <c r="L47" s="50">
        <f>'Silver, metric'!L45*91</f>
        <v>1238.589977625</v>
      </c>
      <c r="N47" s="50">
        <f t="shared" si="0"/>
        <v>1835.692677799615</v>
      </c>
      <c r="O47" s="50">
        <f t="shared" si="1"/>
        <v>5782.431935068787</v>
      </c>
    </row>
    <row r="48" spans="1:15" ht="15">
      <c r="A48" s="27">
        <v>1893</v>
      </c>
      <c r="B48" s="50">
        <f>'Silver, metric'!B46*26</f>
        <v>124.90896166666664</v>
      </c>
      <c r="C48" s="50">
        <f>'Silver, metric'!C46*5</f>
        <v>76.86705333333333</v>
      </c>
      <c r="D48" s="50">
        <f>'Silver, metric'!D46*5.2</f>
        <v>22.29015969405286</v>
      </c>
      <c r="E48" s="50">
        <f>'Silver, metric'!E46*6</f>
        <v>92.240464</v>
      </c>
      <c r="F48" s="50">
        <f>'Silver, metric'!F46*5</f>
        <v>18.552113007688845</v>
      </c>
      <c r="G48" s="50">
        <f>'Silver, metric'!G46*5</f>
        <v>9.373492019567163</v>
      </c>
      <c r="H48" s="55">
        <f>'Silver, metric'!H46*0</f>
        <v>0</v>
      </c>
      <c r="I48" s="50">
        <f>'Silver, metric'!I46*1.3</f>
        <v>2.2263779583637</v>
      </c>
      <c r="J48" s="50">
        <f>'Silver, metric'!J46*160</f>
        <v>210.36172573406392</v>
      </c>
      <c r="K48" s="55">
        <f>'Silver, metric'!K46*0</f>
        <v>0</v>
      </c>
      <c r="L48" s="50">
        <f>'Silver, metric'!L46*91</f>
        <v>1163.523918375</v>
      </c>
      <c r="N48" s="50">
        <f t="shared" si="0"/>
        <v>1720.3442657887363</v>
      </c>
      <c r="O48" s="50">
        <f t="shared" si="1"/>
        <v>5419.084437234519</v>
      </c>
    </row>
    <row r="49" spans="1:15" ht="15">
      <c r="A49" s="27">
        <v>1894</v>
      </c>
      <c r="B49" s="50">
        <f>'Silver, metric'!B47*26</f>
        <v>124.90896166666664</v>
      </c>
      <c r="C49" s="50">
        <f>'Silver, metric'!C47*5</f>
        <v>72.0628625</v>
      </c>
      <c r="D49" s="50">
        <f>'Silver, metric'!D47*5.2</f>
        <v>21.090379461300834</v>
      </c>
      <c r="E49" s="50">
        <f>'Silver, metric'!E47*6</f>
        <v>95.1229785</v>
      </c>
      <c r="F49" s="50">
        <f>'Silver, metric'!F47*5</f>
        <v>18.50075305098043</v>
      </c>
      <c r="G49" s="50">
        <f>'Silver, metric'!G47*5</f>
        <v>7.090014808876722</v>
      </c>
      <c r="H49" s="55">
        <f>'Silver, metric'!H47*0</f>
        <v>0</v>
      </c>
      <c r="I49" s="50">
        <f>'Silver, metric'!I47*1.3</f>
        <v>2.2854450497484353</v>
      </c>
      <c r="J49" s="50">
        <f>'Silver, metric'!J47*160</f>
        <v>210.36172573406392</v>
      </c>
      <c r="K49" s="55">
        <f>'Silver, metric'!K47*0</f>
        <v>0</v>
      </c>
      <c r="L49" s="50">
        <f>'Silver, metric'!L47*91</f>
        <v>1163.523918375</v>
      </c>
      <c r="N49" s="50">
        <f t="shared" si="0"/>
        <v>1714.947039146637</v>
      </c>
      <c r="O49" s="50">
        <f t="shared" si="1"/>
        <v>5402.083173311907</v>
      </c>
    </row>
    <row r="50" spans="1:15" ht="15">
      <c r="A50" s="27">
        <v>1895</v>
      </c>
      <c r="B50" s="50">
        <f>'Silver, metric'!B48*26</f>
        <v>124.90896166666664</v>
      </c>
      <c r="C50" s="50">
        <f>'Silver, metric'!C48*5</f>
        <v>72.0628625</v>
      </c>
      <c r="D50" s="50">
        <f>'Silver, metric'!D48*5.2</f>
        <v>20.624007237651647</v>
      </c>
      <c r="E50" s="50">
        <f>'Silver, metric'!E48*6</f>
        <v>95.1229785</v>
      </c>
      <c r="F50" s="50">
        <f>'Silver, metric'!F48*5</f>
        <v>18.43361762623841</v>
      </c>
      <c r="G50" s="50">
        <f>'Silver, metric'!G48*5</f>
        <v>7.7073620577529</v>
      </c>
      <c r="H50" s="55">
        <f>'Silver, metric'!H48*0</f>
        <v>0</v>
      </c>
      <c r="I50" s="50">
        <f>'Silver, metric'!I48*1.3</f>
        <v>2.192138006179014</v>
      </c>
      <c r="J50" s="50">
        <f>'Silver, metric'!J48*160</f>
        <v>210.36172573406392</v>
      </c>
      <c r="K50" s="55">
        <f>'Silver, metric'!K48*0</f>
        <v>0</v>
      </c>
      <c r="L50" s="50">
        <f>'Silver, metric'!L48*91</f>
        <v>1163.523918375</v>
      </c>
      <c r="N50" s="50">
        <f t="shared" si="0"/>
        <v>1714.9375717035525</v>
      </c>
      <c r="O50" s="50">
        <f t="shared" si="1"/>
        <v>5402.05335086619</v>
      </c>
    </row>
    <row r="51" spans="1:15" ht="15">
      <c r="A51" s="27">
        <v>1896</v>
      </c>
      <c r="B51" s="50">
        <f>'Silver, metric'!B49*26</f>
        <v>137.39985783333333</v>
      </c>
      <c r="C51" s="50">
        <f>'Silver, metric'!C49*5</f>
        <v>66.05762395833335</v>
      </c>
      <c r="D51" s="50">
        <f>'Silver, metric'!D49*5.2</f>
        <v>20.157635014002455</v>
      </c>
      <c r="E51" s="50">
        <f>'Silver, metric'!E49*6</f>
        <v>103.77052200000001</v>
      </c>
      <c r="F51" s="50">
        <f>'Silver, metric'!F49*5</f>
        <v>18.366482201496392</v>
      </c>
      <c r="G51" s="50">
        <f>'Silver, metric'!G49*5</f>
        <v>8.324709306629076</v>
      </c>
      <c r="H51" s="55">
        <f>'Silver, metric'!H49*0</f>
        <v>0</v>
      </c>
      <c r="I51" s="50">
        <f>'Silver, metric'!I49*1.3</f>
        <v>2.098830962609593</v>
      </c>
      <c r="J51" s="50">
        <f>'Silver, metric'!J49*160</f>
        <v>215.9656241655042</v>
      </c>
      <c r="K51" s="55">
        <f>'Silver, metric'!K49*0</f>
        <v>0</v>
      </c>
      <c r="L51" s="50">
        <f>'Silver, metric'!L49*91</f>
        <v>1201.056948</v>
      </c>
      <c r="N51" s="50">
        <f t="shared" si="0"/>
        <v>1773.1982334419083</v>
      </c>
      <c r="O51" s="50">
        <f t="shared" si="1"/>
        <v>5585.574435342011</v>
      </c>
    </row>
    <row r="52" spans="1:15" ht="15">
      <c r="A52" s="27">
        <v>1897</v>
      </c>
      <c r="B52" s="50">
        <f>'Silver, metric'!B50*26</f>
        <v>156.13620208333336</v>
      </c>
      <c r="C52" s="50">
        <f>'Silver, metric'!C50*5</f>
        <v>73.26391020833333</v>
      </c>
      <c r="D52" s="50">
        <f>'Silver, metric'!D50*5.2</f>
        <v>16.27659687577165</v>
      </c>
      <c r="E52" s="50">
        <f>'Silver, metric'!E50*6</f>
        <v>98.005493</v>
      </c>
      <c r="F52" s="50">
        <f>'Silver, metric'!F50*5</f>
        <v>18.64723781062628</v>
      </c>
      <c r="G52" s="50">
        <f>'Silver, metric'!G50*5</f>
        <v>9.997623277909737</v>
      </c>
      <c r="H52" s="55">
        <f>'Silver, metric'!H50*0</f>
        <v>0</v>
      </c>
      <c r="I52" s="50">
        <f>'Silver, metric'!I50*1.3</f>
        <v>2.0877005210441517</v>
      </c>
      <c r="J52" s="50">
        <f>'Silver, metric'!J50*160</f>
        <v>228.6821629137724</v>
      </c>
      <c r="K52" s="55">
        <f>'Silver, metric'!K50*0</f>
        <v>0</v>
      </c>
      <c r="L52" s="50">
        <f>'Silver, metric'!L50*91</f>
        <v>1294.8895220624997</v>
      </c>
      <c r="N52" s="50">
        <f t="shared" si="0"/>
        <v>1897.9864487532907</v>
      </c>
      <c r="O52" s="50">
        <f t="shared" si="1"/>
        <v>5978.657313572866</v>
      </c>
    </row>
    <row r="53" spans="1:15" ht="15">
      <c r="A53" s="27">
        <v>1898</v>
      </c>
      <c r="B53" s="50">
        <f>'Silver, metric'!B51*26</f>
        <v>224.836131</v>
      </c>
      <c r="C53" s="50">
        <f>'Silver, metric'!C51*5</f>
        <v>74.46495791666668</v>
      </c>
      <c r="D53" s="50">
        <f>'Silver, metric'!D51*5.2</f>
        <v>15.297942562487778</v>
      </c>
      <c r="E53" s="50">
        <f>'Silver, metric'!E51*6</f>
        <v>24.50137325</v>
      </c>
      <c r="F53" s="50">
        <f>'Silver, metric'!F51*5</f>
        <v>18.5086770503656</v>
      </c>
      <c r="G53" s="50">
        <f>'Silver, metric'!G51*5</f>
        <v>6.985449596697967</v>
      </c>
      <c r="H53" s="55">
        <f>'Silver, metric'!H51*0</f>
        <v>0</v>
      </c>
      <c r="I53" s="50">
        <f>'Silver, metric'!I51*1.3</f>
        <v>2.0816387618983314</v>
      </c>
      <c r="J53" s="50">
        <f>'Silver, metric'!J51*160</f>
        <v>225.73218141762874</v>
      </c>
      <c r="K53" s="55">
        <f>'Silver, metric'!K51*0</f>
        <v>0</v>
      </c>
      <c r="L53" s="50">
        <f>'Silver, metric'!L51*91</f>
        <v>1276.1230072499998</v>
      </c>
      <c r="N53" s="50">
        <f t="shared" si="0"/>
        <v>1868.5313588057447</v>
      </c>
      <c r="O53" s="50">
        <f t="shared" si="1"/>
        <v>5885.873780238096</v>
      </c>
    </row>
    <row r="54" spans="1:15" ht="15">
      <c r="A54" s="27">
        <v>1899</v>
      </c>
      <c r="B54" s="50">
        <f>'Silver, metric'!B52*26</f>
        <v>237.32702716666662</v>
      </c>
      <c r="C54" s="50">
        <f>'Silver, metric'!C52*5</f>
        <v>80.47019645833333</v>
      </c>
      <c r="D54" s="50">
        <f>'Silver, metric'!D52*5.2</f>
        <v>15.412905187988018</v>
      </c>
      <c r="E54" s="50">
        <f>'Silver, metric'!E52*6</f>
        <v>58.370918625</v>
      </c>
      <c r="F54" s="50">
        <f>'Silver, metric'!F52*5</f>
        <v>17.70051800012224</v>
      </c>
      <c r="G54" s="50">
        <f>'Silver, metric'!G52*5</f>
        <v>8.212726055055251</v>
      </c>
      <c r="H54" s="55">
        <f>'Silver, metric'!H52*0</f>
        <v>0</v>
      </c>
      <c r="I54" s="50">
        <f>'Silver, metric'!I52*1.3</f>
        <v>1.8716906316522661</v>
      </c>
      <c r="J54" s="50">
        <f>'Silver, metric'!J52*160</f>
        <v>225.73218141762874</v>
      </c>
      <c r="K54" s="55">
        <f>'Silver, metric'!K52*0</f>
        <v>0</v>
      </c>
      <c r="L54" s="50">
        <f>'Silver, metric'!L52*91</f>
        <v>1257.3564924375</v>
      </c>
      <c r="N54" s="50">
        <f t="shared" si="0"/>
        <v>1902.4546559799464</v>
      </c>
      <c r="O54" s="50">
        <f t="shared" si="1"/>
        <v>5992.732166336831</v>
      </c>
    </row>
    <row r="55" spans="1:15" ht="15">
      <c r="A55" s="27">
        <v>1900</v>
      </c>
      <c r="B55" s="50">
        <f>'Silver, metric'!B53*26</f>
        <v>249.81792333333328</v>
      </c>
      <c r="C55" s="50">
        <f>'Silver, metric'!C53*5</f>
        <v>86.475435</v>
      </c>
      <c r="D55" s="50">
        <f>'Silver, metric'!D53*5.2</f>
        <v>44.9672262</v>
      </c>
      <c r="E55" s="50">
        <f>'Silver, metric'!E53*6</f>
        <v>92.240464</v>
      </c>
      <c r="F55" s="50">
        <f>'Silver, metric'!F53*5</f>
        <v>15.467068807908904</v>
      </c>
      <c r="G55" s="50">
        <f>'Silver, metric'!G53*5</f>
        <v>5.48219040212961</v>
      </c>
      <c r="H55" s="55">
        <f>'Silver, metric'!H53*0</f>
        <v>0</v>
      </c>
      <c r="I55" s="50">
        <f>'Silver, metric'!I53*1.3</f>
        <v>2.2210519362434096</v>
      </c>
      <c r="J55" s="50">
        <f>'Silver, metric'!J53*160</f>
        <v>225.73218141762874</v>
      </c>
      <c r="K55" s="55">
        <f>'Silver, metric'!K53*0</f>
        <v>0</v>
      </c>
      <c r="L55" s="50">
        <f>'Silver, metric'!L53*91</f>
        <v>1238.589977625</v>
      </c>
      <c r="N55" s="50">
        <f t="shared" si="0"/>
        <v>1960.993518722244</v>
      </c>
      <c r="O55" s="50">
        <f t="shared" si="1"/>
        <v>6177.129583975068</v>
      </c>
    </row>
    <row r="56" spans="1:15" ht="15">
      <c r="A56" s="27">
        <v>1901</v>
      </c>
      <c r="B56" s="50">
        <f>'Silver, metric'!B54*26</f>
        <v>224.836131</v>
      </c>
      <c r="C56" s="50">
        <f>'Silver, metric'!C54*5</f>
        <v>72.0628625</v>
      </c>
      <c r="D56" s="50">
        <f>'Silver, metric'!D54*5.2</f>
        <v>44.9672262</v>
      </c>
      <c r="E56" s="50">
        <f>'Silver, metric'!E54*6</f>
        <v>86.475435</v>
      </c>
      <c r="F56" s="50">
        <f>'Silver, metric'!F54*5</f>
        <v>20.34692916714708</v>
      </c>
      <c r="G56" s="50">
        <f>'Silver, metric'!G54*5</f>
        <v>6.994943163316144</v>
      </c>
      <c r="H56" s="55">
        <f>'Silver, metric'!H54*0</f>
        <v>0</v>
      </c>
      <c r="I56" s="50">
        <f>'Silver, metric'!I54*1.3</f>
        <v>2.3885424646507873</v>
      </c>
      <c r="J56" s="50">
        <f>'Silver, metric'!J54*160</f>
        <v>246.0553011706607</v>
      </c>
      <c r="K56" s="55">
        <f>'Silver, metric'!K54*0</f>
        <v>0</v>
      </c>
      <c r="L56" s="50">
        <f>'Silver, metric'!L54*91</f>
        <v>1125.9908887499998</v>
      </c>
      <c r="N56" s="50">
        <f t="shared" si="0"/>
        <v>1830.1182594157744</v>
      </c>
      <c r="O56" s="50">
        <f t="shared" si="1"/>
        <v>5764.87251715969</v>
      </c>
    </row>
    <row r="57" spans="1:15" ht="15">
      <c r="A57" s="27">
        <v>1902</v>
      </c>
      <c r="B57" s="50">
        <f>'Silver, metric'!B55*26</f>
        <v>274.79971566666666</v>
      </c>
      <c r="C57" s="50">
        <f>'Silver, metric'!C55*5</f>
        <v>86.475435</v>
      </c>
      <c r="D57" s="50">
        <f>'Silver, metric'!D55*5.2</f>
        <v>44.9672262</v>
      </c>
      <c r="E57" s="50">
        <f>'Silver, metric'!E55*6</f>
        <v>92.240464</v>
      </c>
      <c r="F57" s="50">
        <f>'Silver, metric'!F55*5</f>
        <v>21.481463131691516</v>
      </c>
      <c r="G57" s="50">
        <f>'Silver, metric'!G55*5</f>
        <v>6.368077873922394</v>
      </c>
      <c r="H57" s="55">
        <f>'Silver, metric'!H55*0</f>
        <v>0</v>
      </c>
      <c r="I57" s="50">
        <f>'Silver, metric'!I55*1.3</f>
        <v>2.5560329930581647</v>
      </c>
      <c r="J57" s="50">
        <f>'Silver, metric'!J55*160</f>
        <v>246.0553011706607</v>
      </c>
      <c r="K57" s="55">
        <f>'Silver, metric'!K55*0</f>
        <v>0</v>
      </c>
      <c r="L57" s="50">
        <f>'Silver, metric'!L55*91</f>
        <v>1125.9908887499998</v>
      </c>
      <c r="N57" s="50">
        <f t="shared" si="0"/>
        <v>1900.9346047859992</v>
      </c>
      <c r="O57" s="50">
        <f t="shared" si="1"/>
        <v>5987.944005075898</v>
      </c>
    </row>
    <row r="58" spans="1:15" ht="15">
      <c r="A58" s="27">
        <v>1903</v>
      </c>
      <c r="B58" s="50">
        <f>'Silver, metric'!B56*26</f>
        <v>274.79971566666666</v>
      </c>
      <c r="C58" s="50">
        <f>'Silver, metric'!C56*5</f>
        <v>86.475435</v>
      </c>
      <c r="D58" s="50">
        <f>'Silver, metric'!D56*5.2</f>
        <v>44.9672262</v>
      </c>
      <c r="E58" s="50">
        <f>'Silver, metric'!E56*6</f>
        <v>92.240464</v>
      </c>
      <c r="F58" s="50">
        <f>'Silver, metric'!F56*5</f>
        <v>20.661361973946857</v>
      </c>
      <c r="G58" s="50">
        <f>'Silver, metric'!G56*5</f>
        <v>6.054645229225519</v>
      </c>
      <c r="H58" s="55">
        <f>'Silver, metric'!H56*0</f>
        <v>0</v>
      </c>
      <c r="I58" s="50">
        <f>'Silver, metric'!I56*1.3</f>
        <v>2.7235235214655424</v>
      </c>
      <c r="J58" s="50">
        <f>'Silver, metric'!J56*160</f>
        <v>205.40906166459678</v>
      </c>
      <c r="K58" s="55">
        <f>'Silver, metric'!K56*0</f>
        <v>0</v>
      </c>
      <c r="L58" s="50">
        <f>'Silver, metric'!L56*91</f>
        <v>1125.9908887499998</v>
      </c>
      <c r="N58" s="50">
        <f t="shared" si="0"/>
        <v>1859.3223220059012</v>
      </c>
      <c r="O58" s="50">
        <f t="shared" si="1"/>
        <v>5856.865314318588</v>
      </c>
    </row>
    <row r="59" spans="1:15" ht="15">
      <c r="A59" s="27">
        <v>1904</v>
      </c>
      <c r="B59" s="50">
        <f>'Silver, metric'!B57*26</f>
        <v>274.79971566666666</v>
      </c>
      <c r="C59" s="50">
        <f>'Silver, metric'!C57*5</f>
        <v>86.475435</v>
      </c>
      <c r="D59" s="50">
        <f>'Silver, metric'!D57*5.2</f>
        <v>39.970867733333336</v>
      </c>
      <c r="E59" s="50">
        <f>'Silver, metric'!E57*6</f>
        <v>92.240464</v>
      </c>
      <c r="F59" s="50">
        <f>'Silver, metric'!F57*5</f>
        <v>19.8412608162022</v>
      </c>
      <c r="G59" s="50">
        <f>'Silver, metric'!G57*5</f>
        <v>5.897928906877082</v>
      </c>
      <c r="H59" s="55">
        <f>'Silver, metric'!H57*0</f>
        <v>0</v>
      </c>
      <c r="I59" s="50">
        <f>'Silver, metric'!I57*1.3</f>
        <v>2.8910140498729198</v>
      </c>
      <c r="J59" s="50">
        <f>'Silver, metric'!J57*160</f>
        <v>205.40906166459678</v>
      </c>
      <c r="K59" s="55">
        <f>'Silver, metric'!K57*0</f>
        <v>0</v>
      </c>
      <c r="L59" s="50">
        <f>'Silver, metric'!L57*91</f>
        <v>1125.9908887499998</v>
      </c>
      <c r="N59" s="50">
        <f t="shared" si="0"/>
        <v>1853.5166365875486</v>
      </c>
      <c r="O59" s="50">
        <f t="shared" si="1"/>
        <v>5838.577405250778</v>
      </c>
    </row>
    <row r="60" spans="1:15" ht="15">
      <c r="A60" s="27">
        <v>1905</v>
      </c>
      <c r="B60" s="50">
        <f>'Silver, metric'!B58*26</f>
        <v>274.79971566666666</v>
      </c>
      <c r="C60" s="50">
        <f>'Silver, metric'!C58*5</f>
        <v>86.475435</v>
      </c>
      <c r="D60" s="50">
        <f>'Silver, metric'!D58*5.2</f>
        <v>39.970867733333336</v>
      </c>
      <c r="E60" s="50">
        <f>'Silver, metric'!E58*6</f>
        <v>86.475435</v>
      </c>
      <c r="F60" s="50">
        <f>'Silver, metric'!F58*5</f>
        <v>19.02115965845754</v>
      </c>
      <c r="G60" s="50">
        <f>'Silver, metric'!G58*5</f>
        <v>5.8195707457028645</v>
      </c>
      <c r="H60" s="55">
        <f>'Silver, metric'!H58*0</f>
        <v>0</v>
      </c>
      <c r="I60" s="50">
        <f>'Silver, metric'!I58*1.3</f>
        <v>2.9198890302616007</v>
      </c>
      <c r="J60" s="50">
        <f>'Silver, metric'!J58*160</f>
        <v>205.40906166459678</v>
      </c>
      <c r="K60" s="55">
        <f>'Silver, metric'!K58*0</f>
        <v>0</v>
      </c>
      <c r="L60" s="50">
        <f>'Silver, metric'!L58*91</f>
        <v>900.7927110000002</v>
      </c>
      <c r="N60" s="50">
        <f t="shared" si="0"/>
        <v>1621.6838454990188</v>
      </c>
      <c r="O60" s="50">
        <f t="shared" si="1"/>
        <v>5108.304113321909</v>
      </c>
    </row>
    <row r="61" spans="1:15" ht="15">
      <c r="A61" s="27">
        <v>1906</v>
      </c>
      <c r="B61" s="50">
        <f>'Silver, metric'!B59*26</f>
        <v>224.836131</v>
      </c>
      <c r="C61" s="50">
        <f>'Silver, metric'!C59*5</f>
        <v>86.475435</v>
      </c>
      <c r="D61" s="50">
        <f>'Silver, metric'!D59*5.2</f>
        <v>39.970867733333336</v>
      </c>
      <c r="E61" s="50">
        <f>'Silver, metric'!E59*6</f>
        <v>86.475435</v>
      </c>
      <c r="F61" s="50">
        <f>'Silver, metric'!F59*5</f>
        <v>14.069083766035686</v>
      </c>
      <c r="G61" s="50">
        <f>'Silver, metric'!G59*5</f>
        <v>5.780391665115755</v>
      </c>
      <c r="H61" s="55">
        <f>'Silver, metric'!H59*0</f>
        <v>0</v>
      </c>
      <c r="I61" s="50">
        <f>'Silver, metric'!I59*1.3</f>
        <v>2.9800211390822406</v>
      </c>
      <c r="J61" s="50">
        <f>'Silver, metric'!J59*160</f>
        <v>205.40906166459678</v>
      </c>
      <c r="K61" s="55">
        <f>'Silver, metric'!K59*0</f>
        <v>0</v>
      </c>
      <c r="L61" s="50">
        <f>'Silver, metric'!L59*91</f>
        <v>900.7927110000002</v>
      </c>
      <c r="N61" s="50">
        <f t="shared" si="0"/>
        <v>1566.789137968164</v>
      </c>
      <c r="O61" s="50">
        <f t="shared" si="1"/>
        <v>4935.385784599716</v>
      </c>
    </row>
    <row r="62" spans="1:15" ht="15">
      <c r="A62" s="27">
        <v>1907</v>
      </c>
      <c r="B62" s="50">
        <f>'Silver, metric'!B60*26</f>
        <v>224.836131</v>
      </c>
      <c r="C62" s="50">
        <f>'Silver, metric'!C60*5</f>
        <v>86.475435</v>
      </c>
      <c r="D62" s="50">
        <f>'Silver, metric'!D60*5.2</f>
        <v>39.970867733333336</v>
      </c>
      <c r="E62" s="50">
        <f>'Silver, metric'!E60*6</f>
        <v>86.475435</v>
      </c>
      <c r="F62" s="50">
        <f>'Silver, metric'!F60*5</f>
        <v>14.04903203449998</v>
      </c>
      <c r="G62" s="50">
        <f>'Silver, metric'!G60*5</f>
        <v>5.7608021248222</v>
      </c>
      <c r="H62" s="55">
        <f>'Silver, metric'!H60*0</f>
        <v>0</v>
      </c>
      <c r="I62" s="50">
        <f>'Silver, metric'!I60*1.3</f>
        <v>3.0401532479028814</v>
      </c>
      <c r="J62" s="50">
        <f>'Silver, metric'!J60*160</f>
        <v>205.40906166459678</v>
      </c>
      <c r="K62" s="55">
        <f>'Silver, metric'!K60*0</f>
        <v>0</v>
      </c>
      <c r="L62" s="50">
        <f>'Silver, metric'!L60*91</f>
        <v>900.7927110000002</v>
      </c>
      <c r="N62" s="50">
        <f t="shared" si="0"/>
        <v>1566.8096288051552</v>
      </c>
      <c r="O62" s="50">
        <f t="shared" si="1"/>
        <v>4935.450330736238</v>
      </c>
    </row>
    <row r="63" spans="1:15" ht="15">
      <c r="A63" s="27">
        <v>1908</v>
      </c>
      <c r="B63" s="50">
        <f>'Silver, metric'!B61*26</f>
        <v>199.85433866666668</v>
      </c>
      <c r="C63" s="50">
        <f>'Silver, metric'!C61*5</f>
        <v>86.475435</v>
      </c>
      <c r="D63" s="50">
        <f>'Silver, metric'!D61*5.2</f>
        <v>39.970867733333336</v>
      </c>
      <c r="E63" s="50">
        <f>'Silver, metric'!E61*6</f>
        <v>86.475435</v>
      </c>
      <c r="F63" s="50">
        <f>'Silver, metric'!F61*5</f>
        <v>14.028980302964273</v>
      </c>
      <c r="G63" s="50">
        <f>'Silver, metric'!G61*5</f>
        <v>5.751007354675423</v>
      </c>
      <c r="H63" s="55">
        <f>'Silver, metric'!H61*0</f>
        <v>0</v>
      </c>
      <c r="I63" s="50">
        <f>'Silver, metric'!I61*1.3</f>
        <v>3.1002853567235222</v>
      </c>
      <c r="J63" s="50">
        <f>'Silver, metric'!J61*160</f>
        <v>235.89374129414477</v>
      </c>
      <c r="K63" s="55">
        <f>'Silver, metric'!K61*0</f>
        <v>0</v>
      </c>
      <c r="L63" s="50">
        <f>'Silver, metric'!L61*91</f>
        <v>900.7927110000002</v>
      </c>
      <c r="N63" s="50">
        <f t="shared" si="0"/>
        <v>1572.3428017085082</v>
      </c>
      <c r="O63" s="50">
        <f t="shared" si="1"/>
        <v>4952.8798253818</v>
      </c>
    </row>
    <row r="64" spans="1:15" ht="15">
      <c r="A64" s="27">
        <v>1909</v>
      </c>
      <c r="B64" s="50">
        <f>'Silver, metric'!B62*26</f>
        <v>174.87254633333333</v>
      </c>
      <c r="C64" s="50">
        <f>'Silver, metric'!C62*5</f>
        <v>86.475435</v>
      </c>
      <c r="D64" s="50">
        <f>'Silver, metric'!D62*5.2</f>
        <v>39.970867733333336</v>
      </c>
      <c r="E64" s="50">
        <f>'Silver, metric'!E62*6</f>
        <v>86.475435</v>
      </c>
      <c r="F64" s="50">
        <f>'Silver, metric'!F62*5</f>
        <v>14.008928571428571</v>
      </c>
      <c r="G64" s="50">
        <f>'Silver, metric'!G62*5</f>
        <v>5.746109969602035</v>
      </c>
      <c r="H64" s="55">
        <f>'Silver, metric'!H62*0</f>
        <v>0</v>
      </c>
      <c r="I64" s="50">
        <f>'Silver, metric'!I62*1.3</f>
        <v>3.1044288475547797</v>
      </c>
      <c r="J64" s="50">
        <f>'Silver, metric'!J62*160</f>
        <v>235.89374129414477</v>
      </c>
      <c r="K64" s="55">
        <f>'Silver, metric'!K62*0</f>
        <v>0</v>
      </c>
      <c r="L64" s="50">
        <f>'Silver, metric'!L62*91</f>
        <v>900.7927110000002</v>
      </c>
      <c r="N64" s="50">
        <f t="shared" si="0"/>
        <v>1547.340203749397</v>
      </c>
      <c r="O64" s="50">
        <f t="shared" si="1"/>
        <v>4874.1216418106005</v>
      </c>
    </row>
    <row r="65" spans="1:15" ht="15">
      <c r="A65" s="27">
        <v>1910</v>
      </c>
      <c r="B65" s="50">
        <f>'Silver, metric'!B63*26</f>
        <v>224.836131</v>
      </c>
      <c r="C65" s="50">
        <f>'Silver, metric'!C63*5</f>
        <v>86.475435</v>
      </c>
      <c r="D65" s="50">
        <f>'Silver, metric'!D63*5.2</f>
        <v>39.970867733333336</v>
      </c>
      <c r="E65" s="50">
        <f>'Silver, metric'!E63*6</f>
        <v>86.475435</v>
      </c>
      <c r="F65" s="50">
        <f>'Silver, metric'!F63*5</f>
        <v>31.38</v>
      </c>
      <c r="G65" s="50">
        <f>'Silver, metric'!G63*5</f>
        <v>5.743661277065341</v>
      </c>
      <c r="H65" s="55">
        <f>'Silver, metric'!H63*0</f>
        <v>0</v>
      </c>
      <c r="I65" s="50">
        <f>'Silver, metric'!I63*1.3</f>
        <v>3.2472161381403954</v>
      </c>
      <c r="J65" s="50">
        <f>'Silver, metric'!J63*160</f>
        <v>235.89374129414477</v>
      </c>
      <c r="K65" s="55">
        <f>'Silver, metric'!K63*0</f>
        <v>0</v>
      </c>
      <c r="L65" s="50">
        <f>'Silver, metric'!L63*91</f>
        <v>900.7927110000002</v>
      </c>
      <c r="N65" s="50">
        <f t="shared" si="0"/>
        <v>1614.815198442684</v>
      </c>
      <c r="O65" s="50">
        <f t="shared" si="1"/>
        <v>5086.667875094455</v>
      </c>
    </row>
    <row r="66" spans="1:15" ht="15">
      <c r="A66" s="27">
        <v>1911</v>
      </c>
      <c r="B66" s="50">
        <f>'Silver, metric'!B64*26</f>
        <v>224.836131</v>
      </c>
      <c r="C66" s="50">
        <f>'Silver, metric'!C64*5</f>
        <v>86.475435</v>
      </c>
      <c r="D66" s="50">
        <f>'Silver, metric'!D64*5.2</f>
        <v>39.970867733333336</v>
      </c>
      <c r="E66" s="50">
        <f>'Silver, metric'!E64*6</f>
        <v>86.475435</v>
      </c>
      <c r="F66" s="50">
        <f>'Silver, metric'!F64*5</f>
        <v>31.38</v>
      </c>
      <c r="G66" s="50">
        <f>'Silver, metric'!G64*5</f>
        <v>5.742436930796993</v>
      </c>
      <c r="H66" s="55">
        <f>'Silver, metric'!H64*0</f>
        <v>0</v>
      </c>
      <c r="I66" s="50">
        <f>'Silver, metric'!I64*1.3</f>
        <v>3.195484966090052</v>
      </c>
      <c r="J66" s="50">
        <f>'Silver, metric'!J64*160</f>
        <v>235.89374129414477</v>
      </c>
      <c r="K66" s="55">
        <f>'Silver, metric'!K64*0</f>
        <v>0</v>
      </c>
      <c r="L66" s="50">
        <f>'Silver, metric'!L64*91</f>
        <v>900.7927110000002</v>
      </c>
      <c r="N66" s="50">
        <f t="shared" si="0"/>
        <v>1614.7622429243652</v>
      </c>
      <c r="O66" s="50">
        <f t="shared" si="1"/>
        <v>5086.50106521175</v>
      </c>
    </row>
    <row r="67" spans="1:15" ht="15">
      <c r="A67" s="27">
        <v>1912</v>
      </c>
      <c r="B67" s="50">
        <f>'Silver, metric'!B65*26</f>
        <v>224.836131</v>
      </c>
      <c r="C67" s="50">
        <f>'Silver, metric'!C65*5</f>
        <v>86.475435</v>
      </c>
      <c r="D67" s="50">
        <f>'Silver, metric'!D65*5.2</f>
        <v>39.970867733333336</v>
      </c>
      <c r="E67" s="50">
        <f>'Silver, metric'!E65*6</f>
        <v>86.475435</v>
      </c>
      <c r="F67" s="50">
        <f>'Silver, metric'!F65*5</f>
        <v>31.38</v>
      </c>
      <c r="G67" s="50">
        <f>'Silver, metric'!G65*5</f>
        <v>5.741824757662819</v>
      </c>
      <c r="H67" s="55">
        <f>'Silver, metric'!H65*0</f>
        <v>0</v>
      </c>
      <c r="I67" s="50">
        <f>'Silver, metric'!I65*1.3</f>
        <v>2.602503275054525</v>
      </c>
      <c r="J67" s="50">
        <f>'Silver, metric'!J65*160</f>
        <v>235.89374129414477</v>
      </c>
      <c r="K67" s="55">
        <f>'Silver, metric'!K65*0</f>
        <v>0</v>
      </c>
      <c r="L67" s="50">
        <f>'Silver, metric'!L65*91</f>
        <v>900.7927110000002</v>
      </c>
      <c r="N67" s="50">
        <f t="shared" si="0"/>
        <v>1614.1686490601955</v>
      </c>
      <c r="O67" s="50">
        <f t="shared" si="1"/>
        <v>5084.631244539616</v>
      </c>
    </row>
    <row r="68" spans="1:15" ht="15">
      <c r="A68" s="27">
        <v>1913</v>
      </c>
      <c r="B68" s="50">
        <f>'Silver, metric'!B66*26</f>
        <v>224.836131</v>
      </c>
      <c r="C68" s="50">
        <f>'Silver, metric'!C66*5</f>
        <v>86.475435</v>
      </c>
      <c r="D68" s="50">
        <f>'Silver, metric'!D66*5.2</f>
        <v>39.970867733333336</v>
      </c>
      <c r="E68" s="50">
        <f>'Silver, metric'!E66*6</f>
        <v>86.475435</v>
      </c>
      <c r="F68" s="50">
        <f>'Silver, metric'!F66*5</f>
        <v>31.38</v>
      </c>
      <c r="G68" s="50">
        <f>'Silver, metric'!G66*5</f>
        <v>5.741518671095732</v>
      </c>
      <c r="H68" s="55">
        <f>'Silver, metric'!H66*0</f>
        <v>0</v>
      </c>
      <c r="I68" s="50">
        <f>'Silver, metric'!I66*1.3</f>
        <v>2.602503275054525</v>
      </c>
      <c r="J68" s="50">
        <f>'Silver, metric'!J66*160</f>
        <v>235.89374129414477</v>
      </c>
      <c r="K68" s="55">
        <f>'Silver, metric'!K66*0</f>
        <v>0</v>
      </c>
      <c r="L68" s="50">
        <f>'Silver, metric'!L66*91</f>
        <v>900.7927110000002</v>
      </c>
      <c r="N68" s="50">
        <f t="shared" si="0"/>
        <v>1614.1683429736286</v>
      </c>
      <c r="O68" s="50">
        <f t="shared" si="1"/>
        <v>5084.63028036693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Pim</dc:creator>
  <cp:keywords/>
  <dc:description/>
  <cp:lastModifiedBy>Peter Lindert</cp:lastModifiedBy>
  <dcterms:created xsi:type="dcterms:W3CDTF">2010-07-24T10:57:52Z</dcterms:created>
  <dcterms:modified xsi:type="dcterms:W3CDTF">2011-12-15T11:34:09Z</dcterms:modified>
  <cp:category/>
  <cp:version/>
  <cp:contentType/>
  <cp:contentStatus/>
</cp:coreProperties>
</file>