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40" windowWidth="20920" windowHeight="12640" tabRatio="641" firstSheet="3" activeTab="3"/>
  </bookViews>
  <sheets>
    <sheet name="Sources &amp; notes" sheetId="1" r:id="rId1"/>
    <sheet name="Food c1595" sheetId="2" r:id="rId2"/>
    <sheet name="Food, 1637-1718" sheetId="3" r:id="rId3"/>
    <sheet name="Rice 1700-1925" sheetId="4" r:id="rId4"/>
    <sheet name="Indigo 1595-1670" sheetId="5" r:id="rId5"/>
    <sheet name="Wages, in wheat or silver" sheetId="6" r:id="rId6"/>
    <sheet name="Wages' purch. power" sheetId="7" r:id="rId7"/>
    <sheet name="Yields 1595" sheetId="8" r:id="rId8"/>
    <sheet name="Land revenue (1)" sheetId="9" r:id="rId9"/>
    <sheet name="Land revenue (2)" sheetId="10" r:id="rId10"/>
    <sheet name="Mansab salaries" sheetId="11" r:id="rId11"/>
    <sheet name="Akbar's possessions" sheetId="12" r:id="rId12"/>
  </sheets>
  <definedNames/>
  <calcPr fullCalcOnLoad="1"/>
</workbook>
</file>

<file path=xl/sharedStrings.xml><?xml version="1.0" encoding="utf-8"?>
<sst xmlns="http://schemas.openxmlformats.org/spreadsheetml/2006/main" count="591" uniqueCount="432">
  <si>
    <t xml:space="preserve">content per </t>
  </si>
  <si>
    <r>
      <t>Panel C.</t>
    </r>
    <r>
      <rPr>
        <sz val="12"/>
        <rFont val="Times New Roman"/>
        <family val="0"/>
      </rPr>
      <t xml:space="preserve"> Silver</t>
    </r>
  </si>
  <si>
    <t xml:space="preserve">For 1823 on, we have used the exchange rate for the US dollar, from Globfindata,  times the silver content of the dollar.  </t>
  </si>
  <si>
    <t>per kilogram of rice</t>
  </si>
  <si>
    <r>
      <t>Agra</t>
    </r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1871-2</t>
    </r>
  </si>
  <si>
    <r>
      <t>Panel D.</t>
    </r>
    <r>
      <rPr>
        <b/>
        <sz val="12"/>
        <rFont val="Times New Roman"/>
        <family val="0"/>
      </rPr>
      <t xml:space="preserve"> In grams of silver</t>
    </r>
  </si>
  <si>
    <r>
      <t xml:space="preserve">Panel A. </t>
    </r>
    <r>
      <rPr>
        <u val="single"/>
        <sz val="12"/>
        <rFont val="Times New Roman"/>
        <family val="0"/>
      </rPr>
      <t xml:space="preserve"> In seers per rupee</t>
    </r>
    <r>
      <rPr>
        <sz val="12"/>
        <rFont val="Times New Roman"/>
        <family val="0"/>
      </rPr>
      <t xml:space="preserve"> (i.e. a price </t>
    </r>
  </si>
  <si>
    <r>
      <t xml:space="preserve">Panel B.  </t>
    </r>
    <r>
      <rPr>
        <u val="single"/>
        <sz val="12"/>
        <rFont val="Times New Roman"/>
        <family val="0"/>
      </rPr>
      <t>In rupees per kilogram of rice</t>
    </r>
  </si>
  <si>
    <t>Meth</t>
  </si>
  <si>
    <r>
      <t>Meth</t>
    </r>
    <r>
      <rPr>
        <sz val="12"/>
        <rFont val="Times New Roman"/>
        <family val="0"/>
      </rPr>
      <t xml:space="preserve"> on march</t>
    </r>
  </si>
  <si>
    <t>Helper in stable</t>
  </si>
  <si>
    <t>Quoted daily wage (in grams of pure silver)</t>
  </si>
  <si>
    <t>A'in</t>
  </si>
  <si>
    <t>Annual average of monthly rates</t>
  </si>
  <si>
    <t>Feb-Apr.</t>
  </si>
  <si>
    <t>Aug.-Sept.</t>
  </si>
  <si>
    <t>Wheat flour</t>
  </si>
  <si>
    <t>Barley flour</t>
  </si>
  <si>
    <t>Mūng</t>
  </si>
  <si>
    <t>Gur I</t>
  </si>
  <si>
    <t>Gur II</t>
  </si>
  <si>
    <t>Gold objects</t>
  </si>
  <si>
    <t>Implied grams</t>
  </si>
  <si>
    <t>of silver per</t>
  </si>
  <si>
    <t>From the above information, the capacity seer weighs 25 percent more than the weight seer. So, multiplying 0.9331 kg. by 1.25 = 1.1664 kg.</t>
  </si>
  <si>
    <t>Thus, a capacity seer = 1.1664 kg. This will, however, require a few assumptions:</t>
  </si>
  <si>
    <t>1) The data from the standardization in 1830 is the best approximation, for the time period we investigate, of how a capacity seer differed from a weight seer.</t>
  </si>
  <si>
    <t>ghi = clarified butter.</t>
  </si>
  <si>
    <t xml:space="preserve">In central India, bighas were standardized at 0.2529 hectare (source: Russell Rowlett, UNC--Chapel Hill) </t>
  </si>
  <si>
    <t>Value in grams of pure silver per kg.</t>
  </si>
  <si>
    <t>Accepted figures (converted to grams of pure silver)</t>
  </si>
  <si>
    <t>4.535-6.233</t>
  </si>
  <si>
    <t>4.180-6.233</t>
  </si>
  <si>
    <t>2.361-4.488</t>
  </si>
  <si>
    <t>2.127-3.779</t>
  </si>
  <si>
    <t>6.270-7.316</t>
  </si>
  <si>
    <t>8.361-14.640</t>
  </si>
  <si>
    <t>4.180-14.640</t>
  </si>
  <si>
    <t>8.361-11.151</t>
  </si>
  <si>
    <t>7.110 (min.)</t>
  </si>
  <si>
    <t>6.560-9.966</t>
  </si>
  <si>
    <t>4.479-8.986</t>
  </si>
  <si>
    <t>Sugar cane</t>
  </si>
  <si>
    <t>Cloth*</t>
  </si>
  <si>
    <r>
      <t>(*</t>
    </r>
    <r>
      <rPr>
        <i/>
        <sz val="12"/>
        <rFont val="Times New Roman"/>
        <family val="0"/>
      </rPr>
      <t>Gaz-I Ilahi.</t>
    </r>
    <r>
      <rPr>
        <sz val="12"/>
        <rFont val="Times New Roman"/>
        <family val="0"/>
      </rPr>
      <t>)</t>
    </r>
  </si>
  <si>
    <t>**</t>
  </si>
  <si>
    <t xml:space="preserve">Price of Silver - Rate of Exchange: 1871-72 to 1892-93 Period </t>
  </si>
  <si>
    <t xml:space="preserve">Price of Silver (in pence per Troy ounce) </t>
  </si>
  <si>
    <t>Rupee exchange rate (in pence)</t>
  </si>
  <si>
    <t xml:space="preserve">1871-1872 </t>
  </si>
  <si>
    <t xml:space="preserve">1875-1876 </t>
  </si>
  <si>
    <t xml:space="preserve">1879-1880 </t>
  </si>
  <si>
    <t xml:space="preserve">1883-1884 </t>
  </si>
  <si>
    <t xml:space="preserve">1887-1888 </t>
  </si>
  <si>
    <t xml:space="preserve">1890-1891 </t>
  </si>
  <si>
    <t xml:space="preserve">1891-1892 </t>
  </si>
  <si>
    <t xml:space="preserve">1892-1893 </t>
  </si>
  <si>
    <t>In ounces</t>
  </si>
  <si>
    <t>in grams</t>
  </si>
  <si>
    <t>Price of Coarse Rice in Bengal 1700-1925 and Western India 1824-1921</t>
  </si>
  <si>
    <t>(Note: Some last-digit heaping in reporteed seers/rupee for the earlier years.)</t>
  </si>
  <si>
    <r>
      <t xml:space="preserve">For rice and wheat 1861-1921, see also David Jacks's file, also based on </t>
    </r>
    <r>
      <rPr>
        <i/>
        <sz val="12"/>
        <rFont val="Times New Roman"/>
        <family val="0"/>
      </rPr>
      <t>Prices and Wages in India</t>
    </r>
    <r>
      <rPr>
        <sz val="12"/>
        <rFont val="Times New Roman"/>
        <family val="0"/>
      </rPr>
      <t xml:space="preserve"> (Calcutta: Office of the Superintendent of Government Printing, various years).</t>
    </r>
  </si>
  <si>
    <t>Assuming that the seers are weight seers</t>
  </si>
  <si>
    <t>Broadberry, Stephen and Bishnupriya Gupta, "The early modern great divergence: Wages, prices and economic development in Europe and Asia, 1500-1800."</t>
  </si>
  <si>
    <t>Crops and</t>
  </si>
  <si>
    <t>other products</t>
  </si>
  <si>
    <t>%rise</t>
  </si>
  <si>
    <t>1886-1895</t>
  </si>
  <si>
    <t>gur = unrefined sugar.</t>
  </si>
  <si>
    <t>Source: Moosvi, Table 14.8 (pg. 341).</t>
  </si>
  <si>
    <r>
      <t xml:space="preserve">Source: B.E. Dadachanji. 1934. </t>
    </r>
    <r>
      <rPr>
        <i/>
        <sz val="12"/>
        <rFont val="Times New Roman"/>
        <family val="0"/>
      </rPr>
      <t>History of Indian Currency and Exchange</t>
    </r>
    <r>
      <rPr>
        <sz val="12"/>
        <rFont val="Times New Roman"/>
        <family val="0"/>
      </rPr>
      <t>, 3rd enlarged ed.</t>
    </r>
  </si>
  <si>
    <r>
      <t>• Prices and Wages</t>
    </r>
    <r>
      <rPr>
        <sz val="12"/>
        <rFont val="Times New Roman"/>
        <family val="0"/>
      </rPr>
      <t xml:space="preserve"> (1861-95), Government of India, Calcutta, 1895.</t>
    </r>
  </si>
  <si>
    <r>
      <t>Economic History of India, Volume 1: c. 1200-c. 1750.</t>
    </r>
    <r>
      <rPr>
        <sz val="12"/>
        <rFont val="Times New Roman"/>
        <family val="0"/>
      </rPr>
      <t xml:space="preserve"> Cambridge University Press, pp. 458-470.</t>
    </r>
  </si>
  <si>
    <r>
      <t>Conversions to silver</t>
    </r>
    <r>
      <rPr>
        <sz val="12"/>
        <rFont val="Times New Roman"/>
        <family val="0"/>
      </rPr>
      <t>:</t>
    </r>
  </si>
  <si>
    <t>Note on Capacity Seers</t>
  </si>
  <si>
    <r>
      <t>Ya</t>
    </r>
    <r>
      <rPr>
        <u val="single"/>
        <sz val="12"/>
        <rFont val="Times New Roman"/>
        <family val="0"/>
      </rPr>
      <t>kh</t>
    </r>
    <r>
      <rPr>
        <sz val="12"/>
        <rFont val="Times New Roman"/>
        <family val="0"/>
      </rPr>
      <t>ni</t>
    </r>
  </si>
  <si>
    <t>Kabāb</t>
  </si>
  <si>
    <r>
      <t>Ba</t>
    </r>
    <r>
      <rPr>
        <u val="single"/>
        <sz val="12"/>
        <rFont val="Times New Roman"/>
        <family val="0"/>
      </rPr>
      <t>gh</t>
    </r>
    <r>
      <rPr>
        <sz val="12"/>
        <rFont val="Times New Roman"/>
        <family val="0"/>
      </rPr>
      <t>ra</t>
    </r>
  </si>
  <si>
    <t>Qīma shorba</t>
  </si>
  <si>
    <r>
      <t>Mutb</t>
    </r>
    <r>
      <rPr>
        <u val="single"/>
        <sz val="12"/>
        <rFont val="Times New Roman"/>
        <family val="0"/>
      </rPr>
      <t>akh</t>
    </r>
    <r>
      <rPr>
        <sz val="12"/>
        <rFont val="Times New Roman"/>
        <family val="0"/>
      </rPr>
      <t xml:space="preserve"> gosfand</t>
    </r>
  </si>
  <si>
    <r>
      <t>Dampu</t>
    </r>
    <r>
      <rPr>
        <u val="single"/>
        <sz val="12"/>
        <rFont val="Times New Roman"/>
        <family val="0"/>
      </rPr>
      <t>kh</t>
    </r>
    <r>
      <rPr>
        <sz val="12"/>
        <rFont val="Times New Roman"/>
        <family val="0"/>
      </rPr>
      <t>t</t>
    </r>
  </si>
  <si>
    <t>Qaliya</t>
  </si>
  <si>
    <t>Chapātī (bread)</t>
  </si>
  <si>
    <t>Value in grams of pure silver</t>
  </si>
  <si>
    <t>Weight in kg.</t>
  </si>
  <si>
    <t>Items</t>
  </si>
  <si>
    <t>CASH</t>
  </si>
  <si>
    <r>
      <t>Muhrs</t>
    </r>
    <r>
      <rPr>
        <sz val="12"/>
        <rFont val="Times New Roman"/>
        <family val="0"/>
      </rPr>
      <t xml:space="preserve"> worth</t>
    </r>
  </si>
  <si>
    <t>Rupees worth</t>
  </si>
  <si>
    <r>
      <t>Dāms</t>
    </r>
    <r>
      <rPr>
        <sz val="12"/>
        <rFont val="Times New Roman"/>
        <family val="0"/>
      </rPr>
      <t xml:space="preserve"> worth</t>
    </r>
  </si>
  <si>
    <t>Total</t>
  </si>
  <si>
    <t>PRECIOUS STONES, WROUGHT SILVER, GOLD, PORCELAIN, ETC.</t>
  </si>
  <si>
    <t xml:space="preserve">Precious stones </t>
  </si>
  <si>
    <t>Silver objects</t>
  </si>
  <si>
    <t>Gold ornaments</t>
  </si>
  <si>
    <t>Copper works</t>
  </si>
  <si>
    <t>Porcelain</t>
  </si>
  <si>
    <t>OTHER ITEMS</t>
  </si>
  <si>
    <t>Cloth</t>
  </si>
  <si>
    <t>Wollen cloth</t>
  </si>
  <si>
    <t>Tents, etc.</t>
  </si>
  <si>
    <t>Books</t>
  </si>
  <si>
    <t>Moosvi, Table 4.3 (pgs. 102-103)</t>
  </si>
  <si>
    <t>Crop</t>
  </si>
  <si>
    <t>Moosvi, Table 14.3 (pg. 333)</t>
  </si>
  <si>
    <t>Implicit or recorded daily wage (in grams of pure silver)</t>
  </si>
  <si>
    <t>kg.</t>
  </si>
  <si>
    <t>Rank (size of force)</t>
  </si>
  <si>
    <t>Weight in sers</t>
  </si>
  <si>
    <t>Value in dams per ser</t>
  </si>
  <si>
    <t>Value in dams</t>
  </si>
  <si>
    <t>Food Prices in Agra, 1638-1718 (In grams of silver per kg.)</t>
  </si>
  <si>
    <t>All in rupees per man-I-Shahjahani</t>
  </si>
  <si>
    <r>
      <t>in Asia and Europe</t>
    </r>
    <r>
      <rPr>
        <sz val="12"/>
        <rFont val="Times New Roman"/>
        <family val="0"/>
      </rPr>
      <t>, Oxford University: 2005.</t>
    </r>
  </si>
  <si>
    <t>(Bombay: D.B. Taraporevala Sons &amp; Co), p.15.</t>
  </si>
  <si>
    <t>University of Warwick, 8 February 2005, give 1 rupee = 10.78 grams of pure silver.</t>
  </si>
  <si>
    <t>Salahati I and II are two different kinds of cloth.</t>
  </si>
  <si>
    <t>Source: Moosvi, Table 4.5 (pg. 107).</t>
  </si>
  <si>
    <r>
      <t xml:space="preserve">For gold/silver and silver/copper price ratios, 1583-1758, see Chandra, Satish. 1982. "Standard of Living: Mughal India." in  </t>
    </r>
    <r>
      <rPr>
        <i/>
        <sz val="12"/>
        <rFont val="Times New Roman"/>
        <family val="0"/>
      </rPr>
      <t>The Cambridge</t>
    </r>
  </si>
  <si>
    <r>
      <t>Economic History of India, Volume 1: c. 1200-c. 1750,</t>
    </r>
    <r>
      <rPr>
        <sz val="12"/>
        <rFont val="Times New Roman"/>
        <family val="0"/>
      </rPr>
      <t xml:space="preserve"> pp. 367 and 370.</t>
    </r>
  </si>
  <si>
    <t>Bamboo-cutter in building estab.</t>
  </si>
  <si>
    <t>Sawyer in building estab.</t>
  </si>
  <si>
    <t>Grass-cutter in building estab.</t>
  </si>
  <si>
    <t>The standard kali [capacity] seer = the exact capacity measure that could just contain common wheat grains weighing 100 Ankushi rupees.</t>
  </si>
  <si>
    <t>A standard vazani [weight] seer = the weight of 80 Ankushi rupees. (Divekar, pp. 54-62)</t>
  </si>
  <si>
    <t>Converted to pre-1586 figures (c)</t>
  </si>
  <si>
    <t xml:space="preserve">  converted to pre-1586 figures (c)</t>
  </si>
  <si>
    <t>regnal years (b)</t>
  </si>
  <si>
    <t xml:space="preserve">All rates are in grams of pure silver per hectare </t>
  </si>
  <si>
    <t>15th -24th</t>
  </si>
  <si>
    <t>Source: Moosvi, Table 4.4 (pg. 105).</t>
  </si>
  <si>
    <t>Source: Moosvi, Table 9.1 (pg. 211).</t>
  </si>
  <si>
    <t>Source: Moosvi, Table 11.1 (pg. 252).</t>
  </si>
  <si>
    <t>Sukhdas refers to a different variety of rice.</t>
  </si>
  <si>
    <t>Moth and mung are both types of pulses.</t>
  </si>
  <si>
    <t>(b) Atkinson, vol. 7, p. 550</t>
  </si>
  <si>
    <t>(c) Ibid., Vol. 3, Part II, pp. 77-8</t>
  </si>
  <si>
    <t>(d) Ibid., p. 303</t>
  </si>
  <si>
    <t>(e) Ibid., pp. 583-4</t>
  </si>
  <si>
    <t>All in grams of silver per kilogram</t>
  </si>
  <si>
    <t>(3) Salaries c1595, in silver</t>
  </si>
  <si>
    <t>(4) Salaries c 1595, in silver</t>
  </si>
  <si>
    <t>(1) How much Porter's daily wages can buy</t>
  </si>
  <si>
    <t>(2) How much Carpenter's daily wages can buy</t>
  </si>
  <si>
    <t>in kg.</t>
  </si>
  <si>
    <t>in meters</t>
  </si>
  <si>
    <t>3.854-9.452</t>
  </si>
  <si>
    <t>2.837-4.488</t>
  </si>
  <si>
    <t>3.490-4.190</t>
  </si>
  <si>
    <t>6.989-11.179</t>
  </si>
  <si>
    <t>(g) Agra 1874 value is 7.493</t>
  </si>
  <si>
    <t>(a) Ā'īn, I, pp. 170-1, 204, 190, 144.</t>
  </si>
  <si>
    <r>
      <t>Sukhdās</t>
    </r>
    <r>
      <rPr>
        <sz val="12"/>
        <rFont val="Times New Roman"/>
        <family val="0"/>
      </rPr>
      <t xml:space="preserve"> rice</t>
    </r>
  </si>
  <si>
    <r>
      <t>(a) Rates were determined by government officials who gave peasants a document (</t>
    </r>
    <r>
      <rPr>
        <i/>
        <sz val="12"/>
        <rFont val="Times New Roman"/>
        <family val="0"/>
      </rPr>
      <t>patta</t>
    </r>
    <r>
      <rPr>
        <sz val="12"/>
        <rFont val="Times New Roman"/>
        <family val="0"/>
      </rPr>
      <t>) giving the amount or rate of revenue demand.</t>
    </r>
  </si>
  <si>
    <r>
      <t xml:space="preserve">               Final </t>
    </r>
    <r>
      <rPr>
        <i/>
        <sz val="12"/>
        <rFont val="Times New Roman"/>
        <family val="0"/>
      </rPr>
      <t>dastūr</t>
    </r>
  </si>
  <si>
    <t>Occupation</t>
  </si>
  <si>
    <t>Sweeper in horse stable</t>
  </si>
  <si>
    <t xml:space="preserve">              Final Dastūrs</t>
  </si>
  <si>
    <t>Source: Moosvi, Table 11.3 (pg. 260).</t>
  </si>
  <si>
    <t>Implied silver content of the rupee</t>
  </si>
  <si>
    <r>
      <t xml:space="preserve">(3) Habib, Irfan, </t>
    </r>
    <r>
      <rPr>
        <i/>
        <sz val="12"/>
        <rFont val="Times New Roman"/>
        <family val="0"/>
      </rPr>
      <t>The Agrarian System of Mughal India, 1556-1707</t>
    </r>
    <r>
      <rPr>
        <sz val="12"/>
        <rFont val="Times New Roman"/>
        <family val="0"/>
      </rPr>
      <t>, 2nd Ed., Oxford University Press: 1999.</t>
    </r>
  </si>
  <si>
    <t>Lobiya = black-eyed pea.</t>
  </si>
  <si>
    <t>Pune: Gokhale Institute of Politics and Economics, 1989.</t>
  </si>
  <si>
    <r>
      <t xml:space="preserve">(5) V.D. Divekar, </t>
    </r>
    <r>
      <rPr>
        <i/>
        <sz val="12"/>
        <rFont val="Times New Roman"/>
        <family val="0"/>
      </rPr>
      <t>Prices and Wages in Pune Region in a Period of Transition, 1805-1830 AD</t>
    </r>
    <r>
      <rPr>
        <sz val="12"/>
        <rFont val="Times New Roman"/>
        <family val="0"/>
      </rPr>
      <t>.</t>
    </r>
  </si>
  <si>
    <t>2) The fact that 1 seer = 0.9331 kg. did not become standardized until 1877 (see Myles, 1936) will not significantly affect the data for earlier yers.</t>
  </si>
  <si>
    <r>
      <t xml:space="preserve">(1) Moosvi, Shireen, </t>
    </r>
    <r>
      <rPr>
        <i/>
        <sz val="12"/>
        <rFont val="Times New Roman"/>
        <family val="0"/>
      </rPr>
      <t>The Economy of the Mughal Empire c. 1595, A Statistical Study</t>
    </r>
    <r>
      <rPr>
        <sz val="12"/>
        <rFont val="Times New Roman"/>
        <family val="0"/>
      </rPr>
      <t>, Oxford University Press: 1987.</t>
    </r>
  </si>
  <si>
    <r>
      <t xml:space="preserve">• Atkinson, Edwin T., </t>
    </r>
    <r>
      <rPr>
        <i/>
        <sz val="12"/>
        <rFont val="Times New Roman"/>
        <family val="0"/>
      </rPr>
      <t>Statistical, Descriptive and Historical Account of the North-Western Provinces</t>
    </r>
    <r>
      <rPr>
        <sz val="12"/>
        <rFont val="Times New Roman"/>
        <family val="0"/>
      </rPr>
      <t>, Allahabad, 1875-94.</t>
    </r>
  </si>
  <si>
    <r>
      <t xml:space="preserve">(2) Allen, Robert C., Tommy Bengtsson, and Martin Dribe (eds.), </t>
    </r>
    <r>
      <rPr>
        <i/>
        <sz val="12"/>
        <rFont val="Times New Roman"/>
        <family val="0"/>
      </rPr>
      <t xml:space="preserve">Living Standards in the Past: New Perspectives on Well-Being </t>
    </r>
  </si>
  <si>
    <t>Water-carrier in horse stable</t>
  </si>
  <si>
    <t>Water-carrier I in building estab.</t>
  </si>
  <si>
    <t>Water-carrier II in building estab.</t>
  </si>
  <si>
    <t>Shīr biranj</t>
  </si>
  <si>
    <t>Halwā</t>
  </si>
  <si>
    <t>Meat and Vegetables dishes</t>
  </si>
  <si>
    <t>Do piyāza</t>
  </si>
  <si>
    <r>
      <t>Mal</t>
    </r>
    <r>
      <rPr>
        <u val="single"/>
        <sz val="12"/>
        <rFont val="Times New Roman"/>
        <family val="0"/>
      </rPr>
      <t>gh</t>
    </r>
    <r>
      <rPr>
        <sz val="12"/>
        <rFont val="Times New Roman"/>
        <family val="0"/>
      </rPr>
      <t>oba</t>
    </r>
  </si>
  <si>
    <t xml:space="preserve">Fazl mentions that there were 66 ranks total, but in the table only ranks that were actually held at the time are included. </t>
  </si>
  <si>
    <t>Province/Crops</t>
  </si>
  <si>
    <t>Maximum Rates</t>
  </si>
  <si>
    <t>Minimum Rates</t>
  </si>
  <si>
    <t>Highest</t>
  </si>
  <si>
    <t>Lowest</t>
  </si>
  <si>
    <t>Agra</t>
  </si>
  <si>
    <t>Wheat</t>
  </si>
  <si>
    <t>Gram</t>
  </si>
  <si>
    <t>Barley</t>
  </si>
  <si>
    <t>Mustard</t>
  </si>
  <si>
    <t>Peas</t>
  </si>
  <si>
    <t>Rice</t>
  </si>
  <si>
    <t>Jowar</t>
  </si>
  <si>
    <t>Bajra</t>
  </si>
  <si>
    <t>Cotton</t>
  </si>
  <si>
    <t>Allahabad</t>
  </si>
  <si>
    <t>Awadh</t>
  </si>
  <si>
    <t>Delhi</t>
  </si>
  <si>
    <t>Lahore</t>
  </si>
  <si>
    <t>Multan</t>
  </si>
  <si>
    <t xml:space="preserve">       Highest Maximum Rate</t>
  </si>
  <si>
    <r>
      <t xml:space="preserve">             Highest </t>
    </r>
    <r>
      <rPr>
        <i/>
        <sz val="12"/>
        <rFont val="Times New Roman"/>
        <family val="0"/>
      </rPr>
      <t>dastūr</t>
    </r>
  </si>
  <si>
    <t>Poppy</t>
  </si>
  <si>
    <t>Artillery</t>
  </si>
  <si>
    <t>Weapons and armour</t>
  </si>
  <si>
    <t>Monthly salary (in grams of pure silver)</t>
  </si>
  <si>
    <r>
      <t xml:space="preserve">Lowest-paid </t>
    </r>
    <r>
      <rPr>
        <i/>
        <sz val="12"/>
        <rFont val="Times New Roman"/>
        <family val="0"/>
      </rPr>
      <t>chela</t>
    </r>
    <r>
      <rPr>
        <sz val="12"/>
        <rFont val="Times New Roman"/>
        <family val="0"/>
      </rPr>
      <t xml:space="preserve"> (slave)</t>
    </r>
  </si>
  <si>
    <r>
      <t>Hāda</t>
    </r>
    <r>
      <rPr>
        <sz val="12"/>
        <rFont val="Times New Roman"/>
        <family val="0"/>
      </rPr>
      <t xml:space="preserve"> in </t>
    </r>
    <r>
      <rPr>
        <i/>
        <sz val="12"/>
        <rFont val="Times New Roman"/>
        <family val="0"/>
      </rPr>
      <t>dehbāshī</t>
    </r>
    <r>
      <rPr>
        <sz val="12"/>
        <rFont val="Times New Roman"/>
        <family val="0"/>
      </rPr>
      <t>, emperor's own (</t>
    </r>
    <r>
      <rPr>
        <i/>
        <u val="single"/>
        <sz val="12"/>
        <rFont val="Times New Roman"/>
        <family val="1"/>
      </rPr>
      <t>kh</t>
    </r>
    <r>
      <rPr>
        <i/>
        <sz val="12"/>
        <rFont val="Times New Roman"/>
        <family val="0"/>
      </rPr>
      <t>āsa</t>
    </r>
    <r>
      <rPr>
        <sz val="12"/>
        <rFont val="Times New Roman"/>
        <family val="0"/>
      </rPr>
      <t>) stable</t>
    </r>
  </si>
  <si>
    <r>
      <t xml:space="preserve">Bhoī </t>
    </r>
    <r>
      <rPr>
        <sz val="12"/>
        <rFont val="Times New Roman"/>
        <family val="0"/>
      </rPr>
      <t>of female</t>
    </r>
  </si>
  <si>
    <r>
      <t xml:space="preserve">Mahout paid by </t>
    </r>
    <r>
      <rPr>
        <i/>
        <sz val="12"/>
        <rFont val="Times New Roman"/>
        <family val="0"/>
      </rPr>
      <t>faujdār</t>
    </r>
    <r>
      <rPr>
        <sz val="12"/>
        <rFont val="Times New Roman"/>
        <family val="0"/>
      </rPr>
      <t xml:space="preserve"> of </t>
    </r>
    <r>
      <rPr>
        <i/>
        <sz val="12"/>
        <rFont val="Times New Roman"/>
        <family val="0"/>
      </rPr>
      <t>mokul</t>
    </r>
    <r>
      <rPr>
        <sz val="12"/>
        <rFont val="Times New Roman"/>
        <family val="0"/>
      </rPr>
      <t xml:space="preserve"> elephant</t>
    </r>
  </si>
  <si>
    <t>Moosvi, Table 14.4 (pg. 334)</t>
  </si>
  <si>
    <t>faujdār - military officer</t>
  </si>
  <si>
    <t>Wage earner</t>
  </si>
  <si>
    <r>
      <t xml:space="preserve">(f) </t>
    </r>
    <r>
      <rPr>
        <i/>
        <sz val="12"/>
        <rFont val="Times New Roman"/>
        <family val="0"/>
      </rPr>
      <t>Prices &amp; Wages</t>
    </r>
    <r>
      <rPr>
        <sz val="12"/>
        <rFont val="Times New Roman"/>
        <family val="0"/>
      </rPr>
      <t>, p. 303.</t>
    </r>
  </si>
  <si>
    <t>*Wages here are in terms of wheat flour (ordinary variety).</t>
  </si>
  <si>
    <t>carpenter</t>
  </si>
  <si>
    <t>thatcher</t>
  </si>
  <si>
    <t>boatman</t>
  </si>
  <si>
    <r>
      <t xml:space="preserve">Source: Chandra in </t>
    </r>
    <r>
      <rPr>
        <i/>
        <sz val="12"/>
        <rFont val="Times New Roman"/>
        <family val="0"/>
      </rPr>
      <t xml:space="preserve">CEHI, </t>
    </r>
    <r>
      <rPr>
        <sz val="12"/>
        <rFont val="Times New Roman"/>
        <family val="0"/>
      </rPr>
      <t>volume 1, p. 464,</t>
    </r>
  </si>
  <si>
    <t xml:space="preserve">In man-I Akbari </t>
  </si>
  <si>
    <t>(** The 1595 figure was given as 1.7, which the other given figures suggest should have been 1.07.)</t>
  </si>
  <si>
    <r>
      <t xml:space="preserve">citing Moosvi's reply to Alan Heston in </t>
    </r>
    <r>
      <rPr>
        <i/>
        <sz val="12"/>
        <rFont val="Times New Roman"/>
        <family val="0"/>
      </rPr>
      <t xml:space="preserve">IEHSR </t>
    </r>
    <r>
      <rPr>
        <sz val="12"/>
        <rFont val="Times New Roman"/>
        <family val="0"/>
      </rPr>
      <t>14, 3, pp. 391-401.</t>
    </r>
  </si>
  <si>
    <t>In 1830, the government of Bombay ordered its revenue officers to collect detailed information on local weights and measures as well as their corresponding values and quantities. Among these measures:</t>
  </si>
  <si>
    <t>We use the assumption by Moosvi that rates represented one third of the yield of a bigha.</t>
  </si>
  <si>
    <t>Jowar also known as sorghum; bajra also as pearl millet.</t>
  </si>
  <si>
    <r>
      <t>Bulandshahr</t>
    </r>
    <r>
      <rPr>
        <vertAlign val="superscript"/>
        <sz val="12"/>
        <rFont val="Times New Roman"/>
        <family val="1"/>
      </rPr>
      <t>c</t>
    </r>
    <r>
      <rPr>
        <sz val="12"/>
        <rFont val="Times New Roman"/>
        <family val="0"/>
      </rPr>
      <t xml:space="preserve"> 1858, 1863, 1867</t>
    </r>
  </si>
  <si>
    <r>
      <t>Meerut</t>
    </r>
    <r>
      <rPr>
        <vertAlign val="superscript"/>
        <sz val="12"/>
        <rFont val="Times New Roman"/>
        <family val="1"/>
      </rPr>
      <t>d</t>
    </r>
    <r>
      <rPr>
        <sz val="12"/>
        <rFont val="Times New Roman"/>
        <family val="0"/>
      </rPr>
      <t xml:space="preserve"> 1815*</t>
    </r>
  </si>
  <si>
    <r>
      <t>Muzaffarnagar</t>
    </r>
    <r>
      <rPr>
        <vertAlign val="superscript"/>
        <sz val="12"/>
        <rFont val="Times New Roman"/>
        <family val="1"/>
      </rPr>
      <t>e</t>
    </r>
    <r>
      <rPr>
        <sz val="12"/>
        <rFont val="Times New Roman"/>
        <family val="0"/>
      </rPr>
      <t xml:space="preserve"> 1858-67</t>
    </r>
  </si>
  <si>
    <r>
      <t>Muzaffarnagar</t>
    </r>
    <r>
      <rPr>
        <vertAlign val="superscript"/>
        <sz val="12"/>
        <rFont val="Times New Roman"/>
        <family val="1"/>
      </rPr>
      <t>e</t>
    </r>
    <r>
      <rPr>
        <sz val="12"/>
        <rFont val="Times New Roman"/>
        <family val="0"/>
      </rPr>
      <t xml:space="preserve"> 1875</t>
    </r>
  </si>
  <si>
    <r>
      <t>Bulandshahr</t>
    </r>
    <r>
      <rPr>
        <vertAlign val="superscript"/>
        <sz val="12"/>
        <rFont val="Times New Roman"/>
        <family val="1"/>
      </rPr>
      <t>c</t>
    </r>
    <r>
      <rPr>
        <sz val="12"/>
        <rFont val="Times New Roman"/>
        <family val="0"/>
      </rPr>
      <t xml:space="preserve"> </t>
    </r>
  </si>
  <si>
    <r>
      <t>Meerut</t>
    </r>
    <r>
      <rPr>
        <vertAlign val="superscript"/>
        <sz val="12"/>
        <rFont val="Times New Roman"/>
        <family val="1"/>
      </rPr>
      <t>d</t>
    </r>
    <r>
      <rPr>
        <sz val="12"/>
        <rFont val="Times New Roman"/>
        <family val="0"/>
      </rPr>
      <t xml:space="preserve"> 1815</t>
    </r>
  </si>
  <si>
    <r>
      <t>Muzaffarnagar</t>
    </r>
    <r>
      <rPr>
        <vertAlign val="superscript"/>
        <sz val="12"/>
        <rFont val="Times New Roman"/>
        <family val="1"/>
      </rPr>
      <t>e</t>
    </r>
    <r>
      <rPr>
        <sz val="12"/>
        <rFont val="Times New Roman"/>
        <family val="0"/>
      </rPr>
      <t xml:space="preserve"> 1850</t>
    </r>
  </si>
  <si>
    <r>
      <t>Muzaffarnagar</t>
    </r>
    <r>
      <rPr>
        <vertAlign val="superscript"/>
        <sz val="12"/>
        <rFont val="Times New Roman"/>
        <family val="1"/>
      </rPr>
      <t>e</t>
    </r>
    <r>
      <rPr>
        <sz val="12"/>
        <rFont val="Times New Roman"/>
        <family val="0"/>
      </rPr>
      <t xml:space="preserve"> 1875*</t>
    </r>
  </si>
  <si>
    <t xml:space="preserve">Sources: </t>
  </si>
  <si>
    <t>Armour</t>
  </si>
  <si>
    <t>Animal harness</t>
  </si>
  <si>
    <t>Grand Total</t>
  </si>
  <si>
    <t>Wage-earner</t>
  </si>
  <si>
    <t>Sweeper</t>
  </si>
  <si>
    <t>Water-carrier</t>
  </si>
  <si>
    <t>Coolie, porter/helper in stable</t>
  </si>
  <si>
    <t>(a) Ā'īn, I, pp. 144, 138</t>
  </si>
  <si>
    <t>1595-6</t>
  </si>
  <si>
    <r>
      <t xml:space="preserve">Source: Habib, </t>
    </r>
    <r>
      <rPr>
        <i/>
        <sz val="12"/>
        <rFont val="Times New Roman"/>
        <family val="0"/>
      </rPr>
      <t>Agrarian System</t>
    </r>
    <r>
      <rPr>
        <sz val="12"/>
        <rFont val="Times New Roman"/>
        <family val="0"/>
      </rPr>
      <t xml:space="preserve"> (1999), pp. 94-95.</t>
    </r>
  </si>
  <si>
    <t>Prices of indigo, 1595-1670</t>
  </si>
  <si>
    <t>Rupees per</t>
  </si>
  <si>
    <t>man (maund)</t>
  </si>
  <si>
    <t>Grams of silver</t>
  </si>
  <si>
    <t>per kilogram</t>
  </si>
  <si>
    <r>
      <t>Source: Habib,</t>
    </r>
    <r>
      <rPr>
        <i/>
        <sz val="12"/>
        <rFont val="Times New Roman"/>
        <family val="0"/>
      </rPr>
      <t xml:space="preserve"> Agrarian System </t>
    </r>
    <r>
      <rPr>
        <sz val="12"/>
        <rFont val="Times New Roman"/>
        <family val="0"/>
      </rPr>
      <t xml:space="preserve">(1999), Table 2.1 (p. 93). </t>
    </r>
  </si>
  <si>
    <t>Peter Lindert, August 2007</t>
  </si>
  <si>
    <t>Using 1 rupee = 10.78 grams of pure silver, from Broadberry and Gupta</t>
  </si>
  <si>
    <t>Usual range = 10-16</t>
  </si>
  <si>
    <t>Usual range = 16-24</t>
  </si>
  <si>
    <t>Paid</t>
  </si>
  <si>
    <t>Paid, Surat</t>
  </si>
  <si>
    <t xml:space="preserve">Moosvi, Table 14.6 (pgs. 337, 339) </t>
  </si>
  <si>
    <r>
      <t>Labourer/</t>
    </r>
    <r>
      <rPr>
        <i/>
        <sz val="12"/>
        <rFont val="Times New Roman"/>
        <family val="0"/>
      </rPr>
      <t>piyāda</t>
    </r>
    <r>
      <rPr>
        <sz val="12"/>
        <rFont val="Times New Roman"/>
        <family val="0"/>
      </rPr>
      <t xml:space="preserve"> in stable</t>
    </r>
  </si>
  <si>
    <r>
      <t>Herdsmen/</t>
    </r>
    <r>
      <rPr>
        <i/>
        <sz val="12"/>
        <rFont val="Times New Roman"/>
        <family val="0"/>
      </rPr>
      <t>meth</t>
    </r>
  </si>
  <si>
    <r>
      <t>beldār</t>
    </r>
    <r>
      <rPr>
        <sz val="12"/>
        <rFont val="Times New Roman"/>
        <family val="0"/>
      </rPr>
      <t xml:space="preserve"> (spade-man)</t>
    </r>
  </si>
  <si>
    <r>
      <t>gilkār</t>
    </r>
    <r>
      <rPr>
        <sz val="12"/>
        <rFont val="Times New Roman"/>
        <family val="0"/>
      </rPr>
      <t>/mason</t>
    </r>
  </si>
  <si>
    <r>
      <t>pālkī</t>
    </r>
    <r>
      <rPr>
        <sz val="12"/>
        <rFont val="Times New Roman"/>
        <family val="0"/>
      </rPr>
      <t>-bearer</t>
    </r>
  </si>
  <si>
    <t>Value of yield in grams of pure silver per hectare</t>
  </si>
  <si>
    <r>
      <t xml:space="preserve">(d) Ibid., p. 303; </t>
    </r>
    <r>
      <rPr>
        <i/>
        <sz val="12"/>
        <rFont val="Times New Roman"/>
        <family val="0"/>
      </rPr>
      <t>Prices &amp; Wages</t>
    </r>
    <r>
      <rPr>
        <sz val="12"/>
        <rFont val="Times New Roman"/>
        <family val="0"/>
      </rPr>
      <t>, p. 303.</t>
    </r>
  </si>
  <si>
    <t>(e) Ibid., pp. 583, 584.</t>
  </si>
  <si>
    <t>Commodity</t>
  </si>
  <si>
    <t>Ghī</t>
  </si>
  <si>
    <t>Sugar</t>
  </si>
  <si>
    <t>Salt</t>
  </si>
  <si>
    <t>salāhatī I/dhotar</t>
  </si>
  <si>
    <t>salāhatī II/gārha</t>
  </si>
  <si>
    <t>Ghi</t>
  </si>
  <si>
    <t>Shahar Sansani, January 2006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</si>
  <si>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</si>
  <si>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t>1635-36</t>
  </si>
  <si>
    <t>45 to 56 paid</t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</si>
  <si>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</si>
  <si>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The rates were given by assessors who would sometimes just estimate the revenue demand based on viewing the land or simply counting the</t>
  </si>
  <si>
    <t>(3) Purchasing power of a "lower-wage" worker in Agra, 1595 vs. 1886-1895</t>
  </si>
  <si>
    <t>Allen gives a conversion of one rupee of 40 dam weighing 11.07284 grams of pure silver.</t>
  </si>
  <si>
    <r>
      <t xml:space="preserve">(4) Chandra, Satish. 1982. "Standard of Living: Mughal India." in Tapan Raychaudhuri and Irfan Habib (eds.), </t>
    </r>
    <r>
      <rPr>
        <i/>
        <sz val="12"/>
        <rFont val="Times New Roman"/>
        <family val="0"/>
      </rPr>
      <t>The Cambridge</t>
    </r>
  </si>
  <si>
    <r>
      <t xml:space="preserve">Niisvu uses: Fazl, Abu'l, </t>
    </r>
    <r>
      <rPr>
        <i/>
        <sz val="12"/>
        <rFont val="Times New Roman"/>
        <family val="0"/>
      </rPr>
      <t xml:space="preserve">Ā'īn-i Akbari, </t>
    </r>
    <r>
      <rPr>
        <sz val="12"/>
        <rFont val="Times New Roman"/>
        <family val="0"/>
      </rPr>
      <t>ed. Blochmann, Bib. Ind. Calcutta, 1867-1877.</t>
    </r>
  </si>
  <si>
    <t>There are three different grades of rank (I, II, III) for Mansabs with a rank 5,000 and below.  The grade is determined by the size of the contingent  (Moosvi)</t>
  </si>
  <si>
    <t>Not to sit idle, Shahjahan in turn raised it to 40 dam in weight, or 33.48 kg around 1634.</t>
  </si>
  <si>
    <t>Those Bengal prices up to 1785 are from the manuscript "Journal of the East India Company kept at Fort St. William. The prices</t>
  </si>
  <si>
    <t>But Habib puts a man at 33.48 kg from 1634 on.  Earlier metric</t>
  </si>
  <si>
    <t xml:space="preserve">weights for the seer = 23.44 kg at the start of Akbar's reign, 25.11 from </t>
  </si>
  <si>
    <t>within his reign until Jahangir came to the throne and raised it to 30.14 kg</t>
  </si>
  <si>
    <t>and finally Shahjahan made it 33.48 kg.  We'll use Habib's weights here.</t>
  </si>
  <si>
    <t>Estimate, Swally</t>
  </si>
  <si>
    <t>40 &amp; above</t>
  </si>
  <si>
    <t>33 &amp; below</t>
  </si>
  <si>
    <t>26 to 31 1/2 paid</t>
  </si>
  <si>
    <t>1644-45</t>
  </si>
  <si>
    <t>37 to 40 paid</t>
  </si>
  <si>
    <t>Koria, quoted</t>
  </si>
  <si>
    <t>1645-46</t>
  </si>
  <si>
    <t>Expected</t>
  </si>
  <si>
    <t>1646-47</t>
  </si>
  <si>
    <t>43 &amp; above</t>
  </si>
  <si>
    <t>Quoted</t>
  </si>
  <si>
    <t>1647-48</t>
  </si>
  <si>
    <t>40 3/4 to 43 3/4 paid</t>
  </si>
  <si>
    <t>Half dry, quoted</t>
  </si>
  <si>
    <t>Hindaun, quoted</t>
  </si>
  <si>
    <r>
      <t xml:space="preserve">Sugarcane </t>
    </r>
    <r>
      <rPr>
        <i/>
        <sz val="12"/>
        <rFont val="Times New Roman"/>
        <family val="0"/>
      </rPr>
      <t>(Paunda)</t>
    </r>
  </si>
  <si>
    <r>
      <t xml:space="preserve">Sugarcane </t>
    </r>
    <r>
      <rPr>
        <i/>
        <sz val="12"/>
        <rFont val="Times New Roman"/>
        <family val="0"/>
      </rPr>
      <t>(Sāda)</t>
    </r>
  </si>
  <si>
    <t>Indigo</t>
  </si>
  <si>
    <t>Mansab</t>
  </si>
  <si>
    <t>Monthly salary (grams of pure silver)</t>
  </si>
  <si>
    <t>Allowance for animals and carts (grams of pure silver)</t>
  </si>
  <si>
    <t>I</t>
  </si>
  <si>
    <t>II</t>
  </si>
  <si>
    <t>III</t>
  </si>
  <si>
    <t>Rice preparations</t>
  </si>
  <si>
    <t>Qubūlī</t>
  </si>
  <si>
    <t>Qīma Pulāo</t>
  </si>
  <si>
    <t>Wizobiryān</t>
  </si>
  <si>
    <r>
      <t>Kh</t>
    </r>
    <r>
      <rPr>
        <sz val="12"/>
        <rFont val="Times New Roman"/>
        <family val="0"/>
      </rPr>
      <t>ushka</t>
    </r>
  </si>
  <si>
    <t>Khichri</t>
  </si>
  <si>
    <t>Shola</t>
  </si>
  <si>
    <t>Average</t>
  </si>
  <si>
    <t>Wheat preparations</t>
  </si>
  <si>
    <t>Qutab</t>
  </si>
  <si>
    <t>Harīsa</t>
  </si>
  <si>
    <t>Koshak</t>
  </si>
  <si>
    <t>Halīm</t>
  </si>
  <si>
    <t>Sweet Dishes</t>
  </si>
  <si>
    <t>Zard biranj</t>
  </si>
  <si>
    <t xml:space="preserve">            Average of </t>
  </si>
  <si>
    <r>
      <t xml:space="preserve">1 </t>
    </r>
    <r>
      <rPr>
        <i/>
        <sz val="12"/>
        <rFont val="Times New Roman"/>
        <family val="0"/>
      </rPr>
      <t>seer (ser)</t>
    </r>
    <r>
      <rPr>
        <sz val="12"/>
        <rFont val="Times New Roman"/>
        <family val="0"/>
      </rPr>
      <t xml:space="preserve"> = 2.05715 lbs or 0.9331 kg (source: Russell Rowlett, UNC--Chapel Hill). This appears to be a weight seer.</t>
    </r>
  </si>
  <si>
    <t>syce</t>
  </si>
  <si>
    <t>number of ploughs.  Other methods included sampling different quality lands and estimating the dastūr that way (Habib)</t>
  </si>
  <si>
    <t>(b) The 15th regnal year (R.Y.) is from March 1570 to March 1571, and the 24th regnal year from March 1579 to March 1580.</t>
  </si>
  <si>
    <t xml:space="preserve">(c) In 1586, the old bīgha (unit of area) was increased by about 11.8%, thus changing the dastūr rates.  This translated to </t>
  </si>
  <si>
    <t>one dām in the pre-1586 schedules being equal to about 1 dām and 3 jītals in the new schedules.</t>
  </si>
  <si>
    <t>Moth</t>
  </si>
  <si>
    <t>Shamakh</t>
  </si>
  <si>
    <t>Kodron</t>
  </si>
  <si>
    <t>Sesamum</t>
  </si>
  <si>
    <t>Lobiya</t>
  </si>
  <si>
    <t>Dastūr</t>
  </si>
  <si>
    <r>
      <t>Ā'īn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1595</t>
    </r>
  </si>
  <si>
    <t xml:space="preserve">Peter Lindert </t>
  </si>
  <si>
    <r>
      <t>Kanpur</t>
    </r>
    <r>
      <rPr>
        <vertAlign val="superscript"/>
        <sz val="12"/>
        <rFont val="Times New Roman"/>
        <family val="1"/>
      </rPr>
      <t>f</t>
    </r>
    <r>
      <rPr>
        <sz val="12"/>
        <rFont val="Times New Roman"/>
        <family val="0"/>
      </rPr>
      <t xml:space="preserve"> 1879-90</t>
    </r>
  </si>
  <si>
    <r>
      <t>Agra</t>
    </r>
    <r>
      <rPr>
        <vertAlign val="superscript"/>
        <sz val="12"/>
        <rFont val="Times New Roman"/>
        <family val="1"/>
      </rPr>
      <t>bg</t>
    </r>
    <r>
      <rPr>
        <sz val="12"/>
        <rFont val="Times New Roman"/>
        <family val="0"/>
      </rPr>
      <t xml:space="preserve"> 1871-2 </t>
    </r>
  </si>
  <si>
    <t>36 &amp; 37 Doab, paid</t>
  </si>
  <si>
    <t>1648-49</t>
  </si>
  <si>
    <t>40 to 46 quoted</t>
  </si>
  <si>
    <t>35 &amp; 36 quoted</t>
  </si>
  <si>
    <t>47 &amp; above</t>
  </si>
  <si>
    <t>Khurja, quoted</t>
  </si>
  <si>
    <t>33 &amp; 38 Khurja, paid</t>
  </si>
  <si>
    <t>1655-56</t>
  </si>
  <si>
    <t>46 &amp; 47 quoted</t>
  </si>
  <si>
    <t>1663-64</t>
  </si>
  <si>
    <t>Quoted, Surat</t>
  </si>
  <si>
    <t>1669-70</t>
  </si>
  <si>
    <t>Expected, Surat</t>
  </si>
  <si>
    <t>and 1 weight seer = 0.9331 kilogram, so that 40 seers = man = 37.324 kg.</t>
  </si>
  <si>
    <t>1595-96</t>
  </si>
  <si>
    <t>Yet, drawing on Devekar, our Pune file (Philip Khan, 2005) gives:</t>
  </si>
  <si>
    <r>
      <t>1</t>
    </r>
    <r>
      <rPr>
        <i/>
        <sz val="12"/>
        <rFont val="Times New Roman"/>
        <family val="0"/>
      </rPr>
      <t xml:space="preserve"> man</t>
    </r>
    <r>
      <rPr>
        <sz val="12"/>
        <rFont val="Times New Roman"/>
        <family val="0"/>
      </rPr>
      <t xml:space="preserve"> (maund) = 37.32158 kg = 40 </t>
    </r>
    <r>
      <rPr>
        <i/>
        <sz val="12"/>
        <rFont val="Times New Roman"/>
        <family val="0"/>
      </rPr>
      <t>seers</t>
    </r>
    <r>
      <rPr>
        <sz val="12"/>
        <rFont val="Times New Roman"/>
        <family val="0"/>
      </rPr>
      <t xml:space="preserve"> (sers)</t>
    </r>
  </si>
  <si>
    <t xml:space="preserve">(1) Daily wages in kilograms of wheat </t>
  </si>
  <si>
    <t xml:space="preserve">(2) Daily skilled and semi-skilled wages in kilograms of wheat </t>
  </si>
  <si>
    <t>Notes on miscellaneous file, Mughal Empire and the Raj</t>
  </si>
  <si>
    <t>Paid, Surat (?)</t>
  </si>
  <si>
    <t>Habib's comments</t>
  </si>
  <si>
    <t>1614-15</t>
  </si>
  <si>
    <t>34 &amp; 36 quoted</t>
  </si>
  <si>
    <t>Quoted, Agra</t>
  </si>
  <si>
    <t>27 &amp; 28 Quoted, Agra</t>
  </si>
  <si>
    <t>29 to 33 paid</t>
  </si>
  <si>
    <t>36 &amp; 38 price(s) always at Agra</t>
  </si>
  <si>
    <t>36 &amp; 37 paid, Surat</t>
  </si>
  <si>
    <t>30 1/2 &amp; 30 paid, Agra</t>
  </si>
  <si>
    <t>28 to 36; average 33 1/4; paid</t>
  </si>
  <si>
    <t>Assumed</t>
  </si>
  <si>
    <t>1624-25</t>
  </si>
  <si>
    <t>28 to 32 quoted</t>
  </si>
  <si>
    <t>Usual</t>
  </si>
  <si>
    <t>33 3/4 to 35 paid</t>
  </si>
  <si>
    <t>1627-28</t>
  </si>
  <si>
    <t>32 1/2 to 35 paid</t>
  </si>
  <si>
    <t>35 to 36 1/2 &amp; 30 paid</t>
  </si>
  <si>
    <t>1628-29</t>
  </si>
  <si>
    <t>36 &amp; 37 paid</t>
  </si>
  <si>
    <t>Paid, monopolist's price</t>
  </si>
  <si>
    <t>1633-34</t>
  </si>
  <si>
    <t>62 plus 2 paid</t>
  </si>
  <si>
    <t>of rice mentioned in the Journal and used by me are in most cases those of rice purchased in large quantities for exportation."</t>
  </si>
  <si>
    <t>(These begin in 1824, below.)</t>
  </si>
  <si>
    <t>(a) Mansabdars were nobles and princes who were required to provide the emperor with soldiers, horses, elephants, and equipment during wartime.</t>
  </si>
  <si>
    <t xml:space="preserve">The amount of the latter contingent they were to supply was determined by their rank.  The ranks of nobles did not exceed 5,000, while the ranks of </t>
  </si>
  <si>
    <t xml:space="preserve">princes did. When the Ā'īn was completed, it was still the beginning of the use of  the system of two ranks, so only one rank is given here.  Abu'l </t>
  </si>
  <si>
    <t>(note also the repetition of 14.8, 15.9, 17.1 values for Poona 1843-.</t>
  </si>
  <si>
    <t>of money relative to rice, not a price of rice)</t>
  </si>
  <si>
    <t>Year</t>
  </si>
  <si>
    <r>
      <t xml:space="preserve">[See also Jevons, </t>
    </r>
    <r>
      <rPr>
        <i/>
        <sz val="12"/>
        <rFont val="Times New Roman"/>
        <family val="0"/>
      </rPr>
      <t>Investigatioins in Currency and Finance</t>
    </r>
    <r>
      <rPr>
        <sz val="12"/>
        <rFont val="Times New Roman"/>
        <family val="0"/>
      </rPr>
      <t>, for prices of wheat in Delhi 1763-1835.]</t>
    </r>
  </si>
  <si>
    <t>The Bengal rice price was "compiled from different sources (discussed separately)" -- p. 95.  The details appear on pp. 100-103.</t>
  </si>
  <si>
    <r>
      <t xml:space="preserve">Source: Narain, Brij. 1929. </t>
    </r>
    <r>
      <rPr>
        <i/>
        <sz val="12"/>
        <rFont val="Times New Roman"/>
        <family val="0"/>
      </rPr>
      <t xml:space="preserve">Indian Economic Life, Past and Present </t>
    </r>
    <r>
      <rPr>
        <sz val="12"/>
        <rFont val="Times New Roman"/>
        <family val="0"/>
      </rPr>
      <t>(Lahore: Uttar Chand Kapur &amp; Sons), pp. 96-106.</t>
    </r>
  </si>
  <si>
    <t>Bengal</t>
  </si>
  <si>
    <t>Belgaum</t>
  </si>
  <si>
    <t>Poona</t>
  </si>
  <si>
    <t>Rice prices</t>
  </si>
  <si>
    <t>Wheat and other grains</t>
  </si>
  <si>
    <t>rupee</t>
  </si>
  <si>
    <r>
      <t xml:space="preserve">(6)  Radhakamal Mukerjee, </t>
    </r>
    <r>
      <rPr>
        <i/>
        <sz val="12"/>
        <rFont val="Times New Roman"/>
        <family val="0"/>
      </rPr>
      <t>The Economic History of India: 1600-1800.</t>
    </r>
    <r>
      <rPr>
        <sz val="12"/>
        <rFont val="Times New Roman"/>
        <family val="0"/>
      </rPr>
      <t xml:space="preserve">  London: Longmans, Green &amp; Co., 1945, pp. 45-46.</t>
    </r>
  </si>
  <si>
    <t>Or, using Mukerjee's (1945) exchange rate of 11.70 grams of silver per rupee,</t>
  </si>
  <si>
    <t>The weights and prices of various food dishes, c1595:</t>
  </si>
  <si>
    <t>Crop yields, Mughal Empire c1595</t>
  </si>
  <si>
    <r>
      <t>Province-wise dastūr</t>
    </r>
    <r>
      <rPr>
        <b/>
        <vertAlign val="superscript"/>
        <sz val="14"/>
        <rFont val="Times New Roman"/>
        <family val="0"/>
      </rPr>
      <t>a</t>
    </r>
    <r>
      <rPr>
        <b/>
        <sz val="14"/>
        <rFont val="Times New Roman"/>
        <family val="0"/>
      </rPr>
      <t xml:space="preserve"> (revenue rates), Mughal Empire c1595</t>
    </r>
  </si>
  <si>
    <t>Dastūr rates (revenue rates), Mughal Empire c1595</t>
  </si>
  <si>
    <t>Salary Bill of Mansabdarsa, Mughal Empire c1595</t>
  </si>
  <si>
    <t>Inventory of Akbar's possessions, c1595</t>
  </si>
  <si>
    <t>Ahmadabad</t>
  </si>
  <si>
    <t xml:space="preserve"> of 10.78 grams of silver per rupee.</t>
  </si>
  <si>
    <t>Or 7.8% lower, using the Broadberry-Gupta exchange rate</t>
  </si>
  <si>
    <t xml:space="preserve">But Habib (1999, p. 420) says 1 seer </t>
  </si>
  <si>
    <t xml:space="preserve">Habib says 1 seer (0f 28 dams) = 23.44 kg; the later seer  of 30 dams = 25.11 kg, and the 36-dam seer = 30.14 kg..  </t>
  </si>
  <si>
    <r>
      <t>Weights</t>
    </r>
    <r>
      <rPr>
        <sz val="12"/>
        <rFont val="Times New Roman"/>
        <family val="0"/>
      </rPr>
      <t>:</t>
    </r>
  </si>
  <si>
    <r>
      <t xml:space="preserve">From the start of Akbar's reign, 1 seer = 28 </t>
    </r>
    <r>
      <rPr>
        <i/>
        <sz val="12"/>
        <rFont val="Times New Roman"/>
        <family val="0"/>
      </rPr>
      <t>dams,</t>
    </r>
    <r>
      <rPr>
        <sz val="12"/>
        <rFont val="Times New Roman"/>
        <family val="0"/>
      </rPr>
      <t xml:space="preserve"> but it rose to 30 </t>
    </r>
    <r>
      <rPr>
        <i/>
        <sz val="12"/>
        <rFont val="Times New Roman"/>
        <family val="0"/>
      </rPr>
      <t xml:space="preserve">dam </t>
    </r>
    <r>
      <rPr>
        <sz val="12"/>
        <rFont val="Times New Roman"/>
        <family val="0"/>
      </rPr>
      <t xml:space="preserve">within his reign.  Then Jahangir raised it to 36 </t>
    </r>
    <r>
      <rPr>
        <i/>
        <sz val="12"/>
        <rFont val="Times New Roman"/>
        <family val="0"/>
      </rPr>
      <t>dam</t>
    </r>
    <r>
      <rPr>
        <sz val="12"/>
        <rFont val="Times New Roman"/>
        <family val="0"/>
      </rPr>
      <t>.</t>
    </r>
  </si>
  <si>
    <t>(c) Ibid., Vol. 3, Part II, pp. 77, 78</t>
  </si>
  <si>
    <r>
      <t xml:space="preserve">     Rates, 15th-24th R.Y.</t>
    </r>
    <r>
      <rPr>
        <sz val="12"/>
        <rFont val="Times New Roman"/>
        <family val="0"/>
      </rPr>
      <t xml:space="preserve"> </t>
    </r>
  </si>
  <si>
    <t>1867/1871-2</t>
  </si>
  <si>
    <t>Area/Crops</t>
  </si>
  <si>
    <t>Rabi</t>
  </si>
  <si>
    <t xml:space="preserve">Wheat </t>
  </si>
  <si>
    <t xml:space="preserve">Barley </t>
  </si>
  <si>
    <t>Lentil</t>
  </si>
  <si>
    <t>Arzan</t>
  </si>
  <si>
    <t>Fenugreek</t>
  </si>
  <si>
    <t>Kharif</t>
  </si>
  <si>
    <t>Mung</t>
  </si>
  <si>
    <t>Maash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</si>
</sst>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0"/>
    </font>
    <font>
      <b/>
      <i/>
      <sz val="12"/>
      <name val="Times New Roman"/>
      <family val="1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b/>
      <u val="single"/>
      <sz val="12"/>
      <name val="Times New Roman"/>
      <family val="0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b/>
      <vertAlign val="superscript"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3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1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40">
      <selection activeCell="L55" sqref="L55"/>
    </sheetView>
  </sheetViews>
  <sheetFormatPr defaultColWidth="11.421875" defaultRowHeight="12.75"/>
  <cols>
    <col min="1" max="1" width="9.7109375" style="2" customWidth="1"/>
    <col min="2" max="16384" width="8.8515625" style="2" customWidth="1"/>
  </cols>
  <sheetData>
    <row r="1" ht="15.75">
      <c r="A1" s="49" t="s">
        <v>362</v>
      </c>
    </row>
    <row r="2" ht="15">
      <c r="A2" s="2" t="s">
        <v>269</v>
      </c>
    </row>
    <row r="3" ht="15">
      <c r="A3" s="2" t="s">
        <v>247</v>
      </c>
    </row>
    <row r="5" ht="15">
      <c r="A5" s="1" t="s">
        <v>230</v>
      </c>
    </row>
    <row r="6" ht="15">
      <c r="A6" s="2" t="s">
        <v>165</v>
      </c>
    </row>
    <row r="7" ht="15">
      <c r="A7" s="2" t="s">
        <v>278</v>
      </c>
    </row>
    <row r="8" ht="15">
      <c r="B8" s="2" t="s">
        <v>166</v>
      </c>
    </row>
    <row r="9" ht="15">
      <c r="B9" s="3" t="s">
        <v>71</v>
      </c>
    </row>
    <row r="10" ht="15">
      <c r="A10" s="2" t="s">
        <v>167</v>
      </c>
    </row>
    <row r="11" ht="15">
      <c r="B11" s="3" t="s">
        <v>113</v>
      </c>
    </row>
    <row r="12" ht="15">
      <c r="A12" s="2" t="s">
        <v>160</v>
      </c>
    </row>
    <row r="13" ht="15">
      <c r="A13" s="2" t="s">
        <v>277</v>
      </c>
    </row>
    <row r="14" ht="15">
      <c r="B14" s="3" t="s">
        <v>72</v>
      </c>
    </row>
    <row r="15" spans="1:2" ht="15">
      <c r="A15" s="2" t="s">
        <v>163</v>
      </c>
      <c r="B15" s="3"/>
    </row>
    <row r="16" ht="15">
      <c r="B16" s="2" t="s">
        <v>162</v>
      </c>
    </row>
    <row r="17" ht="15">
      <c r="A17" s="2" t="s">
        <v>404</v>
      </c>
    </row>
    <row r="19" ht="15">
      <c r="A19" s="2" t="s">
        <v>28</v>
      </c>
    </row>
    <row r="20" ht="15">
      <c r="A20" s="34" t="s">
        <v>417</v>
      </c>
    </row>
    <row r="21" ht="15">
      <c r="A21" s="2" t="s">
        <v>359</v>
      </c>
    </row>
    <row r="22" ht="15">
      <c r="B22" s="2" t="s">
        <v>415</v>
      </c>
    </row>
    <row r="23" ht="15">
      <c r="A23" s="2" t="s">
        <v>327</v>
      </c>
    </row>
    <row r="24" ht="15">
      <c r="A24" s="2" t="s">
        <v>418</v>
      </c>
    </row>
    <row r="25" ht="15">
      <c r="B25" s="2" t="s">
        <v>280</v>
      </c>
    </row>
    <row r="26" ht="15">
      <c r="B26" s="2" t="s">
        <v>416</v>
      </c>
    </row>
    <row r="28" ht="15">
      <c r="A28" s="2" t="s">
        <v>358</v>
      </c>
    </row>
    <row r="29" ht="15">
      <c r="A29" s="34" t="s">
        <v>74</v>
      </c>
    </row>
    <row r="30" ht="15">
      <c r="A30" s="35" t="s">
        <v>219</v>
      </c>
    </row>
    <row r="31" ht="15">
      <c r="A31" s="35" t="s">
        <v>123</v>
      </c>
    </row>
    <row r="32" ht="15">
      <c r="A32" s="35" t="s">
        <v>124</v>
      </c>
    </row>
    <row r="34" ht="15">
      <c r="A34" s="35" t="s">
        <v>24</v>
      </c>
    </row>
    <row r="35" ht="15">
      <c r="A35" s="35" t="s">
        <v>25</v>
      </c>
    </row>
    <row r="36" ht="15">
      <c r="A36" s="35" t="s">
        <v>26</v>
      </c>
    </row>
    <row r="37" ht="15">
      <c r="A37" s="35" t="s">
        <v>164</v>
      </c>
    </row>
    <row r="40" ht="15">
      <c r="A40" s="34" t="s">
        <v>73</v>
      </c>
    </row>
    <row r="41" ht="15">
      <c r="A41" s="2" t="s">
        <v>276</v>
      </c>
    </row>
    <row r="42" ht="15">
      <c r="A42" s="2" t="s">
        <v>63</v>
      </c>
    </row>
    <row r="43" ht="15">
      <c r="B43" s="2" t="s">
        <v>115</v>
      </c>
    </row>
    <row r="44" ht="15">
      <c r="A44" s="2" t="s">
        <v>2</v>
      </c>
    </row>
    <row r="46" ht="15">
      <c r="A46" s="2" t="s">
        <v>118</v>
      </c>
    </row>
    <row r="47" ht="15">
      <c r="B47" s="3" t="s">
        <v>119</v>
      </c>
    </row>
    <row r="49" ht="15">
      <c r="A49" s="2" t="s">
        <v>46</v>
      </c>
    </row>
    <row r="50" ht="15">
      <c r="G50" s="2" t="s">
        <v>159</v>
      </c>
    </row>
    <row r="51" spans="2:8" ht="15">
      <c r="B51" s="2" t="s">
        <v>47</v>
      </c>
      <c r="D51" s="2" t="s">
        <v>48</v>
      </c>
      <c r="G51" s="2" t="s">
        <v>57</v>
      </c>
      <c r="H51" s="2" t="s">
        <v>58</v>
      </c>
    </row>
    <row r="52" spans="1:8" ht="15">
      <c r="A52" s="2" t="s">
        <v>49</v>
      </c>
      <c r="B52" s="2">
        <v>60.5</v>
      </c>
      <c r="D52" s="2">
        <v>23.125</v>
      </c>
      <c r="G52" s="39">
        <f>D52/B52</f>
        <v>0.3822314049586777</v>
      </c>
      <c r="H52" s="25">
        <f>G52*31.103</f>
        <v>11.888543388429753</v>
      </c>
    </row>
    <row r="53" spans="1:8" ht="15">
      <c r="A53" s="2" t="s">
        <v>50</v>
      </c>
      <c r="B53" s="2">
        <v>56.75</v>
      </c>
      <c r="D53" s="2">
        <v>21.625</v>
      </c>
      <c r="G53" s="39">
        <f aca="true" t="shared" si="0" ref="G53:G59">D53/B53</f>
        <v>0.381057268722467</v>
      </c>
      <c r="H53" s="25">
        <f aca="true" t="shared" si="1" ref="H53:H59">G53*31.103</f>
        <v>11.85202422907489</v>
      </c>
    </row>
    <row r="54" spans="1:8" ht="15">
      <c r="A54" s="2" t="s">
        <v>51</v>
      </c>
      <c r="B54" s="2">
        <v>51.25</v>
      </c>
      <c r="D54" s="2">
        <v>20</v>
      </c>
      <c r="G54" s="39">
        <f t="shared" si="0"/>
        <v>0.3902439024390244</v>
      </c>
      <c r="H54" s="25">
        <f t="shared" si="1"/>
        <v>12.137756097560978</v>
      </c>
    </row>
    <row r="55" spans="1:8" ht="15">
      <c r="A55" s="2" t="s">
        <v>52</v>
      </c>
      <c r="B55" s="2">
        <v>50.5</v>
      </c>
      <c r="D55" s="2">
        <v>19.5</v>
      </c>
      <c r="G55" s="39">
        <f t="shared" si="0"/>
        <v>0.38613861386138615</v>
      </c>
      <c r="H55" s="25">
        <f t="shared" si="1"/>
        <v>12.010069306930694</v>
      </c>
    </row>
    <row r="56" spans="1:8" ht="15">
      <c r="A56" s="2" t="s">
        <v>53</v>
      </c>
      <c r="B56" s="2">
        <v>44.625</v>
      </c>
      <c r="D56" s="2">
        <v>18.875</v>
      </c>
      <c r="G56" s="39">
        <f t="shared" si="0"/>
        <v>0.42296918767507</v>
      </c>
      <c r="H56" s="25">
        <f t="shared" si="1"/>
        <v>13.155610644257704</v>
      </c>
    </row>
    <row r="57" spans="1:8" ht="15">
      <c r="A57" s="2" t="s">
        <v>54</v>
      </c>
      <c r="B57" s="40">
        <v>47.6875</v>
      </c>
      <c r="C57" s="41"/>
      <c r="D57" s="2">
        <v>18.125</v>
      </c>
      <c r="G57" s="39">
        <f t="shared" si="0"/>
        <v>0.3800786369593709</v>
      </c>
      <c r="H57" s="25">
        <f t="shared" si="1"/>
        <v>11.821585845347313</v>
      </c>
    </row>
    <row r="58" spans="1:8" ht="15">
      <c r="A58" s="2" t="s">
        <v>55</v>
      </c>
      <c r="B58" s="2">
        <v>45</v>
      </c>
      <c r="D58" s="2">
        <v>16.75</v>
      </c>
      <c r="G58" s="39">
        <f t="shared" si="0"/>
        <v>0.37222222222222223</v>
      </c>
      <c r="H58" s="25">
        <f t="shared" si="1"/>
        <v>11.577227777777779</v>
      </c>
    </row>
    <row r="59" spans="1:8" ht="15">
      <c r="A59" s="2" t="s">
        <v>56</v>
      </c>
      <c r="B59" s="2">
        <v>39</v>
      </c>
      <c r="D59" s="2">
        <v>15</v>
      </c>
      <c r="G59" s="39">
        <f t="shared" si="0"/>
        <v>0.38461538461538464</v>
      </c>
      <c r="H59" s="25">
        <f t="shared" si="1"/>
        <v>11.96269230769231</v>
      </c>
    </row>
    <row r="61" ht="15">
      <c r="A61" s="2" t="s">
        <v>70</v>
      </c>
    </row>
    <row r="62" ht="15">
      <c r="B62" s="2" t="s">
        <v>114</v>
      </c>
    </row>
    <row r="64" ht="15">
      <c r="A64" s="34" t="s">
        <v>401</v>
      </c>
    </row>
    <row r="65" ht="15">
      <c r="A65" s="2" t="s">
        <v>396</v>
      </c>
    </row>
    <row r="66" ht="15">
      <c r="A66" s="2" t="s">
        <v>281</v>
      </c>
    </row>
    <row r="67" ht="15">
      <c r="B67" s="2" t="s">
        <v>387</v>
      </c>
    </row>
    <row r="69" ht="15">
      <c r="A69" s="34" t="s">
        <v>402</v>
      </c>
    </row>
    <row r="71" ht="15">
      <c r="A71" s="2" t="s">
        <v>395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2" sqref="A2"/>
    </sheetView>
  </sheetViews>
  <sheetFormatPr defaultColWidth="11.421875" defaultRowHeight="12.75"/>
  <cols>
    <col min="1" max="1" width="19.8515625" style="0" customWidth="1"/>
    <col min="2" max="16384" width="8.8515625" style="0" customWidth="1"/>
  </cols>
  <sheetData>
    <row r="1" spans="1:5" ht="15.75">
      <c r="A1" s="48" t="s">
        <v>409</v>
      </c>
      <c r="B1" s="2"/>
      <c r="C1" s="2"/>
      <c r="D1" s="2"/>
      <c r="E1" s="2"/>
    </row>
    <row r="2" spans="1:5" ht="15">
      <c r="A2" s="1"/>
      <c r="B2" s="2"/>
      <c r="C2" s="2"/>
      <c r="D2" s="2"/>
      <c r="E2" s="2"/>
    </row>
    <row r="3" spans="1:5" ht="15">
      <c r="A3" s="1"/>
      <c r="B3" s="26" t="s">
        <v>128</v>
      </c>
      <c r="C3" s="2"/>
      <c r="D3" s="2"/>
      <c r="E3" s="2"/>
    </row>
    <row r="4" spans="1:5" ht="15">
      <c r="A4" s="2"/>
      <c r="C4" s="2" t="s">
        <v>129</v>
      </c>
      <c r="D4" s="2"/>
      <c r="E4" s="2" t="s">
        <v>154</v>
      </c>
    </row>
    <row r="5" spans="1:5" ht="15">
      <c r="A5" s="2"/>
      <c r="B5" s="2"/>
      <c r="C5" s="2" t="s">
        <v>127</v>
      </c>
      <c r="D5" s="2"/>
      <c r="E5" s="2" t="s">
        <v>126</v>
      </c>
    </row>
    <row r="6" spans="1:5" ht="15">
      <c r="A6" s="1" t="s">
        <v>177</v>
      </c>
      <c r="B6" s="2" t="s">
        <v>197</v>
      </c>
      <c r="C6" s="2"/>
      <c r="D6" s="2"/>
      <c r="E6" s="2" t="s">
        <v>198</v>
      </c>
    </row>
    <row r="7" spans="1:5" ht="15">
      <c r="A7" s="9" t="s">
        <v>182</v>
      </c>
      <c r="B7" s="2"/>
      <c r="C7" s="2"/>
      <c r="D7" s="2"/>
      <c r="E7" s="2"/>
    </row>
    <row r="8" spans="1:6" ht="15">
      <c r="A8" s="2" t="s">
        <v>199</v>
      </c>
      <c r="C8" s="25">
        <v>426.88884934756817</v>
      </c>
      <c r="D8" s="25"/>
      <c r="E8" s="25"/>
      <c r="F8" s="25">
        <v>426.88884934756817</v>
      </c>
    </row>
    <row r="9" spans="1:6" ht="15">
      <c r="A9" s="2" t="s">
        <v>302</v>
      </c>
      <c r="C9" s="25">
        <v>656.7520759193358</v>
      </c>
      <c r="D9" s="25"/>
      <c r="E9" s="25"/>
      <c r="F9" s="25">
        <v>702.7247212336893</v>
      </c>
    </row>
    <row r="10" spans="1:6" ht="15">
      <c r="A10" s="2" t="s">
        <v>303</v>
      </c>
      <c r="C10" s="25">
        <v>571.3743060498222</v>
      </c>
      <c r="D10" s="25"/>
      <c r="E10" s="25"/>
      <c r="F10" s="25">
        <v>545.1042230130487</v>
      </c>
    </row>
    <row r="11" spans="1:6" ht="15">
      <c r="A11" s="2" t="s">
        <v>304</v>
      </c>
      <c r="C11" s="25">
        <v>459.726453143535</v>
      </c>
      <c r="D11" s="25"/>
      <c r="E11" s="25"/>
      <c r="F11" s="25">
        <v>479.429015421115</v>
      </c>
    </row>
    <row r="12" spans="1:6" ht="15">
      <c r="A12" s="2"/>
      <c r="C12" s="25"/>
      <c r="D12" s="25"/>
      <c r="E12" s="25"/>
      <c r="F12" s="25"/>
    </row>
    <row r="13" spans="1:6" ht="15">
      <c r="A13" s="9" t="s">
        <v>192</v>
      </c>
      <c r="C13" s="25"/>
      <c r="D13" s="25"/>
      <c r="E13" s="25"/>
      <c r="F13" s="25"/>
    </row>
    <row r="14" spans="1:6" ht="15">
      <c r="A14" s="2" t="s">
        <v>199</v>
      </c>
      <c r="C14" s="25">
        <v>426.88884934756817</v>
      </c>
      <c r="D14" s="25"/>
      <c r="E14" s="25"/>
      <c r="F14" s="25">
        <v>459.726453143535</v>
      </c>
    </row>
    <row r="15" spans="1:6" ht="15">
      <c r="A15" s="2" t="s">
        <v>302</v>
      </c>
      <c r="C15" s="25">
        <v>656.7520759193358</v>
      </c>
      <c r="D15" s="25"/>
      <c r="E15" s="25"/>
      <c r="F15" s="25">
        <v>706.0084816132859</v>
      </c>
    </row>
    <row r="16" spans="1:6" ht="15">
      <c r="A16" s="2" t="s">
        <v>303</v>
      </c>
      <c r="C16" s="25">
        <v>591.0768683274022</v>
      </c>
      <c r="D16" s="25"/>
      <c r="E16" s="25"/>
      <c r="F16" s="25">
        <v>420.32132858837485</v>
      </c>
    </row>
    <row r="17" spans="1:6" ht="15">
      <c r="A17" s="2" t="s">
        <v>304</v>
      </c>
      <c r="C17" s="25">
        <v>591.0768683274022</v>
      </c>
      <c r="D17" s="25"/>
      <c r="E17" s="25"/>
      <c r="F17" s="25">
        <v>479.429015421115</v>
      </c>
    </row>
    <row r="18" spans="1:6" ht="15">
      <c r="A18" s="2"/>
      <c r="C18" s="25"/>
      <c r="D18" s="25"/>
      <c r="E18" s="25"/>
      <c r="F18" s="25"/>
    </row>
    <row r="19" spans="1:6" ht="15">
      <c r="A19" s="9" t="s">
        <v>193</v>
      </c>
      <c r="C19" s="25"/>
      <c r="D19" s="25"/>
      <c r="E19" s="25"/>
      <c r="F19" s="25"/>
    </row>
    <row r="20" spans="1:6" ht="15">
      <c r="A20" s="2" t="s">
        <v>199</v>
      </c>
      <c r="C20" s="25">
        <v>426.88884934756817</v>
      </c>
      <c r="D20" s="25"/>
      <c r="E20" s="25"/>
      <c r="F20" s="25">
        <v>459.726453143535</v>
      </c>
    </row>
    <row r="21" spans="1:6" ht="15">
      <c r="A21" s="2" t="s">
        <v>302</v>
      </c>
      <c r="C21" s="25">
        <v>656.7520759193358</v>
      </c>
      <c r="D21" s="25"/>
      <c r="E21" s="25"/>
      <c r="F21" s="25">
        <v>706.0084816132859</v>
      </c>
    </row>
    <row r="22" spans="1:6" ht="15">
      <c r="A22" s="2" t="s">
        <v>303</v>
      </c>
      <c r="C22" s="25">
        <v>472.8614946619217</v>
      </c>
      <c r="D22" s="25"/>
      <c r="E22" s="25"/>
      <c r="F22" s="25">
        <v>394.0512455516014</v>
      </c>
    </row>
    <row r="23" spans="1:6" ht="15">
      <c r="A23" s="2" t="s">
        <v>304</v>
      </c>
      <c r="C23" s="25">
        <v>446.5914116251483</v>
      </c>
      <c r="D23" s="25"/>
      <c r="E23" s="25"/>
      <c r="F23" s="25">
        <v>479.429015421115</v>
      </c>
    </row>
    <row r="24" spans="1:6" ht="15">
      <c r="A24" s="2"/>
      <c r="C24" s="25"/>
      <c r="D24" s="25"/>
      <c r="E24" s="25"/>
      <c r="F24" s="25"/>
    </row>
    <row r="25" spans="1:6" ht="15">
      <c r="A25" s="9" t="s">
        <v>194</v>
      </c>
      <c r="C25" s="25"/>
      <c r="D25" s="25"/>
      <c r="E25" s="25"/>
      <c r="F25" s="25"/>
    </row>
    <row r="26" spans="1:6" ht="15">
      <c r="A26" s="2" t="s">
        <v>199</v>
      </c>
      <c r="C26" s="25">
        <v>426.88884934756817</v>
      </c>
      <c r="D26" s="25"/>
      <c r="E26" s="25"/>
      <c r="F26" s="25">
        <v>453.1589323843416</v>
      </c>
    </row>
    <row r="27" spans="1:6" ht="15">
      <c r="A27" s="2" t="s">
        <v>302</v>
      </c>
      <c r="C27" s="25">
        <v>656.7520759193358</v>
      </c>
      <c r="D27" s="25"/>
      <c r="E27" s="25"/>
      <c r="F27" s="25">
        <v>738.8460854092526</v>
      </c>
    </row>
    <row r="28" spans="1:6" ht="15">
      <c r="A28" s="2" t="s">
        <v>303</v>
      </c>
      <c r="C28" s="25">
        <v>538.5367022538553</v>
      </c>
      <c r="D28" s="25"/>
      <c r="E28" s="25"/>
      <c r="F28" s="25">
        <v>407.18628706998817</v>
      </c>
    </row>
    <row r="29" spans="1:6" ht="15">
      <c r="A29" s="2" t="s">
        <v>304</v>
      </c>
      <c r="C29" s="25">
        <v>492.5640569395018</v>
      </c>
      <c r="D29" s="25"/>
      <c r="E29" s="25"/>
      <c r="F29" s="25">
        <v>485.99653618030845</v>
      </c>
    </row>
    <row r="30" spans="1:6" ht="15">
      <c r="A30" s="2"/>
      <c r="C30" s="25"/>
      <c r="D30" s="25"/>
      <c r="E30" s="25"/>
      <c r="F30" s="25"/>
    </row>
    <row r="31" spans="1:6" ht="15">
      <c r="A31" s="9" t="s">
        <v>195</v>
      </c>
      <c r="C31" s="25"/>
      <c r="D31" s="25"/>
      <c r="E31" s="25"/>
      <c r="F31" s="25"/>
    </row>
    <row r="32" spans="1:6" ht="15">
      <c r="A32" s="2" t="s">
        <v>199</v>
      </c>
      <c r="C32" s="25">
        <v>426.88884934756817</v>
      </c>
      <c r="D32" s="25"/>
      <c r="E32" s="25"/>
      <c r="F32" s="25">
        <v>380.91620403321474</v>
      </c>
    </row>
    <row r="33" spans="1:6" ht="15">
      <c r="A33" s="2" t="s">
        <v>302</v>
      </c>
      <c r="C33" s="25">
        <v>656.7520759193358</v>
      </c>
      <c r="D33" s="25"/>
      <c r="E33" s="25"/>
      <c r="F33" s="25">
        <v>706.0084816132859</v>
      </c>
    </row>
    <row r="34" spans="1:6" ht="15">
      <c r="A34" s="2" t="s">
        <v>303</v>
      </c>
      <c r="C34" s="25">
        <v>394.0512455516014</v>
      </c>
      <c r="D34" s="25"/>
      <c r="E34" s="25"/>
      <c r="F34" s="25">
        <v>433.4563701067616</v>
      </c>
    </row>
    <row r="35" spans="1:6" ht="15">
      <c r="A35" s="2" t="s">
        <v>304</v>
      </c>
      <c r="C35" s="25">
        <v>440.02389086595497</v>
      </c>
      <c r="D35" s="25"/>
      <c r="E35" s="25"/>
      <c r="F35" s="25">
        <v>466.2939739027284</v>
      </c>
    </row>
    <row r="36" spans="1:6" ht="15">
      <c r="A36" s="2"/>
      <c r="C36" s="7"/>
      <c r="D36" s="2"/>
      <c r="F36" s="7"/>
    </row>
    <row r="38" ht="15">
      <c r="A38" s="2" t="s">
        <v>130</v>
      </c>
    </row>
    <row r="40" ht="15">
      <c r="A40" s="22" t="s">
        <v>153</v>
      </c>
    </row>
    <row r="41" ht="15">
      <c r="A41" s="22" t="s">
        <v>274</v>
      </c>
    </row>
    <row r="42" ht="15">
      <c r="A42" s="22" t="s">
        <v>329</v>
      </c>
    </row>
    <row r="43" ht="15">
      <c r="A43" s="22"/>
    </row>
    <row r="44" ht="15">
      <c r="A44" s="22" t="s">
        <v>330</v>
      </c>
    </row>
    <row r="46" ht="15">
      <c r="A46" s="22" t="s">
        <v>331</v>
      </c>
    </row>
    <row r="47" ht="15">
      <c r="A47" s="22" t="s">
        <v>332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2" customWidth="1"/>
    <col min="2" max="2" width="11.7109375" style="2" customWidth="1"/>
    <col min="3" max="3" width="15.140625" style="2" customWidth="1"/>
    <col min="4" max="4" width="11.7109375" style="2" customWidth="1"/>
    <col min="5" max="5" width="15.00390625" style="2" customWidth="1"/>
    <col min="6" max="16384" width="9.140625" style="2" customWidth="1"/>
  </cols>
  <sheetData>
    <row r="1" ht="15.75">
      <c r="A1" s="48" t="s">
        <v>410</v>
      </c>
    </row>
    <row r="2" ht="15">
      <c r="A2" s="1"/>
    </row>
    <row r="3" spans="1:5" ht="60">
      <c r="A3" s="10" t="s">
        <v>305</v>
      </c>
      <c r="C3" s="5" t="s">
        <v>306</v>
      </c>
      <c r="E3" s="5" t="s">
        <v>307</v>
      </c>
    </row>
    <row r="4" spans="1:5" ht="30">
      <c r="A4" s="5" t="s">
        <v>107</v>
      </c>
      <c r="B4" s="7" t="s">
        <v>308</v>
      </c>
      <c r="C4" s="7" t="s">
        <v>309</v>
      </c>
      <c r="D4" s="7" t="s">
        <v>310</v>
      </c>
      <c r="E4" s="7"/>
    </row>
    <row r="5" spans="1:5" ht="15">
      <c r="A5" s="23">
        <v>10000</v>
      </c>
      <c r="B5" s="27">
        <v>664370.4</v>
      </c>
      <c r="C5" s="27"/>
      <c r="D5" s="27"/>
      <c r="E5" s="27">
        <v>230857.64116</v>
      </c>
    </row>
    <row r="6" spans="1:5" ht="15">
      <c r="A6" s="23">
        <v>8000</v>
      </c>
      <c r="B6" s="27">
        <v>553642</v>
      </c>
      <c r="C6" s="27"/>
      <c r="D6" s="27"/>
      <c r="E6" s="27">
        <v>188158.00191</v>
      </c>
    </row>
    <row r="7" spans="1:5" ht="15">
      <c r="A7" s="23">
        <v>7000</v>
      </c>
      <c r="B7" s="27">
        <v>498277.8</v>
      </c>
      <c r="C7" s="27"/>
      <c r="D7" s="27"/>
      <c r="E7" s="27">
        <v>162146.57200919997</v>
      </c>
    </row>
    <row r="8" spans="1:5" ht="15">
      <c r="A8" s="23">
        <v>5000</v>
      </c>
      <c r="B8" s="27">
        <v>332185.2</v>
      </c>
      <c r="C8" s="27">
        <v>321112.36</v>
      </c>
      <c r="D8" s="27">
        <v>310039.52</v>
      </c>
      <c r="E8" s="27">
        <v>118518.14293999999</v>
      </c>
    </row>
    <row r="9" spans="1:5" ht="15">
      <c r="A9" s="23">
        <v>4500</v>
      </c>
      <c r="B9" s="27">
        <v>287893.84</v>
      </c>
      <c r="C9" s="27">
        <v>285679.272</v>
      </c>
      <c r="D9" s="27">
        <v>284571.988</v>
      </c>
      <c r="E9" s="27">
        <v>104271.60553919998</v>
      </c>
    </row>
    <row r="10" spans="1:5" ht="15">
      <c r="A10" s="23">
        <v>4000</v>
      </c>
      <c r="B10" s="27">
        <v>243602.48</v>
      </c>
      <c r="C10" s="27">
        <v>241387.91199999998</v>
      </c>
      <c r="D10" s="27">
        <v>239173.34399999998</v>
      </c>
      <c r="E10" s="27">
        <v>93265.20257919999</v>
      </c>
    </row>
    <row r="11" spans="1:5" ht="15">
      <c r="A11" s="23">
        <v>3500</v>
      </c>
      <c r="B11" s="27">
        <v>205954.824</v>
      </c>
      <c r="C11" s="27">
        <v>203740.256</v>
      </c>
      <c r="D11" s="27">
        <v>202632.97199999998</v>
      </c>
      <c r="E11" s="27">
        <v>85284.4531492</v>
      </c>
    </row>
    <row r="12" spans="1:5" ht="15">
      <c r="A12" s="23">
        <v>3000</v>
      </c>
      <c r="B12" s="27">
        <v>188238.28</v>
      </c>
      <c r="C12" s="27">
        <v>186023.712</v>
      </c>
      <c r="D12" s="27">
        <v>184916.42799999999</v>
      </c>
      <c r="E12" s="27">
        <v>72729.18132999999</v>
      </c>
    </row>
    <row r="13" spans="1:5" ht="15">
      <c r="A13" s="23">
        <v>2500</v>
      </c>
      <c r="B13" s="27">
        <v>155019.76</v>
      </c>
      <c r="C13" s="27">
        <v>152805.19199999998</v>
      </c>
      <c r="D13" s="27">
        <v>151697.908</v>
      </c>
      <c r="E13" s="27">
        <v>58185.00599</v>
      </c>
    </row>
    <row r="14" spans="1:5" ht="15">
      <c r="A14" s="23">
        <v>2000</v>
      </c>
      <c r="B14" s="27">
        <v>132874.08</v>
      </c>
      <c r="C14" s="27">
        <v>131766.796</v>
      </c>
      <c r="D14" s="27">
        <v>130659.51199999999</v>
      </c>
      <c r="E14" s="27">
        <v>46717.7514292</v>
      </c>
    </row>
    <row r="15" spans="1:5" ht="15">
      <c r="A15" s="23">
        <v>1500</v>
      </c>
      <c r="B15" s="27">
        <v>99655.56</v>
      </c>
      <c r="C15" s="27">
        <v>98548.276</v>
      </c>
      <c r="D15" s="27">
        <v>97440.992</v>
      </c>
      <c r="E15" s="27">
        <v>37995.343176</v>
      </c>
    </row>
    <row r="16" spans="1:5" ht="15">
      <c r="A16" s="23">
        <v>1000</v>
      </c>
      <c r="B16" s="27">
        <v>85260.868</v>
      </c>
      <c r="C16" s="27">
        <v>81939.01599999999</v>
      </c>
      <c r="D16" s="27">
        <v>78617.16399999999</v>
      </c>
      <c r="E16" s="27">
        <v>31430.25634</v>
      </c>
    </row>
    <row r="17" spans="1:5" ht="15">
      <c r="A17" s="23">
        <v>900</v>
      </c>
      <c r="B17" s="27">
        <v>55364.2</v>
      </c>
      <c r="C17" s="27">
        <v>52042.348</v>
      </c>
      <c r="D17" s="27">
        <v>48720.496</v>
      </c>
      <c r="E17" s="27">
        <v>27293.2218592</v>
      </c>
    </row>
    <row r="18" spans="1:5" ht="15">
      <c r="A18" s="23">
        <v>800</v>
      </c>
      <c r="B18" s="27">
        <v>44291.36</v>
      </c>
      <c r="C18" s="27">
        <v>40969.507999999994</v>
      </c>
      <c r="D18" s="27">
        <v>39862.223999999995</v>
      </c>
      <c r="E18" s="27">
        <v>21792.7885892</v>
      </c>
    </row>
    <row r="19" spans="1:5" ht="15">
      <c r="A19" s="23">
        <v>700</v>
      </c>
      <c r="B19" s="27">
        <v>38754.94</v>
      </c>
      <c r="C19" s="27">
        <v>35433.087999999996</v>
      </c>
      <c r="D19" s="27">
        <v>33218.52</v>
      </c>
      <c r="E19" s="27">
        <v>16454.24024</v>
      </c>
    </row>
    <row r="20" spans="1:5" ht="15">
      <c r="A20" s="23">
        <v>600</v>
      </c>
      <c r="B20" s="27">
        <v>31003.951999999997</v>
      </c>
      <c r="C20" s="27">
        <v>30450.31</v>
      </c>
      <c r="D20" s="27">
        <v>29896.667999999998</v>
      </c>
      <c r="E20" s="27">
        <v>14552.479969999999</v>
      </c>
    </row>
    <row r="21" spans="1:5" ht="15">
      <c r="A21" s="23">
        <v>500</v>
      </c>
      <c r="B21" s="27">
        <v>27682.1</v>
      </c>
      <c r="C21" s="27">
        <v>25467.532</v>
      </c>
      <c r="D21" s="27">
        <v>23252.964</v>
      </c>
      <c r="E21" s="27">
        <v>12675.63359</v>
      </c>
    </row>
    <row r="22" spans="1:5" ht="15">
      <c r="A22" s="23">
        <v>400</v>
      </c>
      <c r="B22" s="27">
        <v>22145.68</v>
      </c>
      <c r="C22" s="27">
        <v>18823.827999999998</v>
      </c>
      <c r="D22" s="27">
        <v>16609.26</v>
      </c>
      <c r="E22" s="27">
        <v>8044.4182599999995</v>
      </c>
    </row>
    <row r="23" spans="1:5" ht="15">
      <c r="A23" s="23">
        <v>350</v>
      </c>
      <c r="B23" s="27">
        <v>16055.617999999999</v>
      </c>
      <c r="C23" s="27">
        <v>15501.975999999999</v>
      </c>
      <c r="D23" s="27">
        <v>14948.333999999999</v>
      </c>
      <c r="E23" s="27">
        <v>6782.1145</v>
      </c>
    </row>
    <row r="24" spans="1:5" ht="15">
      <c r="A24" s="23">
        <v>300</v>
      </c>
      <c r="B24" s="27">
        <v>15501.975999999999</v>
      </c>
      <c r="C24" s="27">
        <v>13841.05</v>
      </c>
      <c r="D24" s="27">
        <v>13287.408</v>
      </c>
      <c r="E24" s="27">
        <v>6211.86324</v>
      </c>
    </row>
    <row r="25" spans="1:5" ht="15">
      <c r="A25" s="23">
        <v>250</v>
      </c>
      <c r="B25" s="27">
        <v>12733.766</v>
      </c>
      <c r="C25" s="27">
        <v>12180.124</v>
      </c>
      <c r="D25" s="27">
        <v>11072.84</v>
      </c>
      <c r="E25" s="27">
        <v>5375.86382</v>
      </c>
    </row>
    <row r="26" spans="1:5" ht="15">
      <c r="A26" s="23">
        <v>200</v>
      </c>
      <c r="B26" s="27">
        <v>10796.019</v>
      </c>
      <c r="C26" s="27">
        <v>10519.197999999999</v>
      </c>
      <c r="D26" s="27">
        <v>9965.555999999999</v>
      </c>
      <c r="E26" s="27">
        <v>4966.16874</v>
      </c>
    </row>
    <row r="27" spans="1:5" ht="15">
      <c r="A27" s="23">
        <v>150</v>
      </c>
      <c r="B27" s="27">
        <v>9688.734999999999</v>
      </c>
      <c r="C27" s="27">
        <v>9411.913999999999</v>
      </c>
      <c r="D27" s="27">
        <v>8858.271999999999</v>
      </c>
      <c r="E27" s="27">
        <v>3925.3217799999998</v>
      </c>
    </row>
    <row r="28" spans="1:5" ht="15">
      <c r="A28" s="23">
        <v>120</v>
      </c>
      <c r="B28" s="27">
        <v>8249.2658</v>
      </c>
      <c r="C28" s="27">
        <v>8193.9016</v>
      </c>
      <c r="D28" s="27">
        <v>8083.173199999999</v>
      </c>
      <c r="E28" s="27">
        <v>3642.96436</v>
      </c>
    </row>
    <row r="29" spans="1:5" ht="15">
      <c r="A29" s="23">
        <v>100</v>
      </c>
      <c r="B29" s="27">
        <v>7750.987999999999</v>
      </c>
      <c r="C29" s="27">
        <v>6643.704</v>
      </c>
      <c r="D29" s="27">
        <v>5868.6052</v>
      </c>
      <c r="E29" s="27">
        <v>3349.5341</v>
      </c>
    </row>
    <row r="30" spans="1:5" ht="15">
      <c r="A30" s="23">
        <v>80</v>
      </c>
      <c r="B30" s="27">
        <v>4539.8643999999995</v>
      </c>
      <c r="C30" s="27">
        <v>4207.6792</v>
      </c>
      <c r="D30" s="27">
        <v>3875.4939999999997</v>
      </c>
      <c r="E30" s="27">
        <v>2668.55444</v>
      </c>
    </row>
    <row r="31" spans="1:5" ht="15">
      <c r="A31" s="23">
        <v>60</v>
      </c>
      <c r="B31" s="27">
        <v>3321.852</v>
      </c>
      <c r="C31" s="27">
        <v>3155.7594</v>
      </c>
      <c r="D31" s="27">
        <v>2989.6668</v>
      </c>
      <c r="E31" s="27">
        <v>2065.08466</v>
      </c>
    </row>
    <row r="32" spans="1:5" ht="15">
      <c r="A32" s="23">
        <v>50</v>
      </c>
      <c r="B32" s="27">
        <v>2768.21</v>
      </c>
      <c r="C32" s="27">
        <v>2657.4816</v>
      </c>
      <c r="D32" s="27">
        <v>2546.7531999999997</v>
      </c>
      <c r="E32" s="27">
        <v>2065.08466</v>
      </c>
    </row>
    <row r="33" spans="1:5" ht="15">
      <c r="A33" s="23">
        <v>40</v>
      </c>
      <c r="B33" s="27">
        <v>2469.24332</v>
      </c>
      <c r="C33" s="27">
        <v>2214.5679999999998</v>
      </c>
      <c r="D33" s="27">
        <v>2048.4754</v>
      </c>
      <c r="E33" s="27">
        <v>1815.9457599999998</v>
      </c>
    </row>
    <row r="34" spans="1:5" ht="15">
      <c r="A34" s="23">
        <v>30</v>
      </c>
      <c r="B34" s="27">
        <v>1937.7469999999998</v>
      </c>
      <c r="C34" s="27">
        <v>1827.0185999999999</v>
      </c>
      <c r="D34" s="27">
        <v>1716.2902</v>
      </c>
      <c r="E34" s="27">
        <v>1345.35006</v>
      </c>
    </row>
    <row r="35" spans="1:5" ht="15">
      <c r="A35" s="23">
        <v>20</v>
      </c>
      <c r="B35" s="27">
        <v>1494.8334</v>
      </c>
      <c r="C35" s="27">
        <v>1384.105</v>
      </c>
      <c r="D35" s="27">
        <v>1273.3765999999998</v>
      </c>
      <c r="E35" s="27">
        <v>1256.7673399999999</v>
      </c>
    </row>
    <row r="36" spans="1:5" ht="15">
      <c r="A36" s="23">
        <v>10</v>
      </c>
      <c r="B36" s="27">
        <v>1107.2839999999999</v>
      </c>
      <c r="C36" s="27">
        <v>913.5092999999999</v>
      </c>
      <c r="D36" s="27">
        <v>830.463</v>
      </c>
      <c r="E36" s="27">
        <v>487.20495999999997</v>
      </c>
    </row>
    <row r="38" ht="15">
      <c r="A38" s="2" t="s">
        <v>131</v>
      </c>
    </row>
    <row r="40" ht="15">
      <c r="A40" s="2" t="s">
        <v>279</v>
      </c>
    </row>
    <row r="42" ht="15">
      <c r="A42" s="2" t="s">
        <v>389</v>
      </c>
    </row>
    <row r="43" ht="15">
      <c r="A43" s="2" t="s">
        <v>390</v>
      </c>
    </row>
    <row r="44" ht="15">
      <c r="A44" s="2" t="s">
        <v>391</v>
      </c>
    </row>
    <row r="45" ht="15">
      <c r="A45" s="2" t="s">
        <v>176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G18" sqref="G18"/>
    </sheetView>
  </sheetViews>
  <sheetFormatPr defaultColWidth="11.421875" defaultRowHeight="12.75"/>
  <cols>
    <col min="1" max="1" width="20.421875" style="2" customWidth="1"/>
    <col min="2" max="2" width="18.140625" style="2" customWidth="1"/>
    <col min="3" max="16384" width="9.140625" style="2" customWidth="1"/>
  </cols>
  <sheetData>
    <row r="1" ht="15.75">
      <c r="A1" s="48" t="s">
        <v>411</v>
      </c>
    </row>
    <row r="4" spans="1:2" ht="45">
      <c r="A4" s="13" t="s">
        <v>85</v>
      </c>
      <c r="B4" s="5" t="s">
        <v>30</v>
      </c>
    </row>
    <row r="5" ht="15">
      <c r="A5" s="1" t="s">
        <v>86</v>
      </c>
    </row>
    <row r="6" spans="1:2" ht="15">
      <c r="A6" s="3" t="s">
        <v>87</v>
      </c>
      <c r="B6" s="27">
        <v>1080487735.5046299</v>
      </c>
    </row>
    <row r="7" spans="1:2" ht="15">
      <c r="A7" s="2" t="s">
        <v>88</v>
      </c>
      <c r="B7" s="27">
        <v>1107284000</v>
      </c>
    </row>
    <row r="8" spans="1:2" ht="15">
      <c r="A8" s="3" t="s">
        <v>89</v>
      </c>
      <c r="B8" s="27">
        <v>8489169.951439999</v>
      </c>
    </row>
    <row r="9" spans="1:2" ht="15">
      <c r="A9" s="1" t="s">
        <v>90</v>
      </c>
      <c r="B9" s="27">
        <v>2196260905.45607</v>
      </c>
    </row>
    <row r="10" ht="15">
      <c r="B10" s="28"/>
    </row>
    <row r="11" spans="1:2" ht="15">
      <c r="A11" s="1" t="s">
        <v>91</v>
      </c>
      <c r="B11" s="28"/>
    </row>
    <row r="12" spans="1:2" ht="15">
      <c r="A12" s="2" t="s">
        <v>92</v>
      </c>
      <c r="B12" s="27">
        <v>670134045.74964</v>
      </c>
    </row>
    <row r="13" spans="1:2" ht="15">
      <c r="A13" s="2" t="s">
        <v>93</v>
      </c>
      <c r="B13" s="27">
        <v>24646348.03992</v>
      </c>
    </row>
    <row r="14" spans="1:2" ht="15">
      <c r="A14" s="2" t="s">
        <v>94</v>
      </c>
      <c r="B14" s="27">
        <v>210458646.3058</v>
      </c>
    </row>
    <row r="15" spans="1:2" ht="15">
      <c r="A15" s="2" t="s">
        <v>21</v>
      </c>
      <c r="B15" s="27">
        <v>105280474.13727999</v>
      </c>
    </row>
    <row r="16" spans="1:2" ht="15">
      <c r="A16" s="2" t="s">
        <v>95</v>
      </c>
      <c r="B16" s="27">
        <v>567206.2289999999</v>
      </c>
    </row>
    <row r="17" spans="1:2" ht="15">
      <c r="A17" s="2" t="s">
        <v>96</v>
      </c>
      <c r="B17" s="27">
        <v>27767881.291479997</v>
      </c>
    </row>
    <row r="18" spans="1:2" ht="15">
      <c r="A18" s="1" t="s">
        <v>90</v>
      </c>
      <c r="B18" s="27">
        <v>1038854601.75312</v>
      </c>
    </row>
    <row r="19" ht="15">
      <c r="B19" s="28"/>
    </row>
    <row r="20" spans="1:2" ht="15">
      <c r="A20" s="1" t="s">
        <v>97</v>
      </c>
      <c r="B20" s="28"/>
    </row>
    <row r="21" spans="1:2" ht="15">
      <c r="A21" s="2" t="s">
        <v>98</v>
      </c>
      <c r="B21" s="27">
        <v>171739515.87036</v>
      </c>
    </row>
    <row r="22" spans="1:2" ht="15">
      <c r="A22" s="2" t="s">
        <v>99</v>
      </c>
      <c r="B22" s="27">
        <v>5572428.87568</v>
      </c>
    </row>
    <row r="23" spans="1:2" ht="15">
      <c r="A23" s="2" t="s">
        <v>100</v>
      </c>
      <c r="B23" s="27">
        <v>109903971.6978</v>
      </c>
    </row>
    <row r="24" spans="1:2" ht="15">
      <c r="A24" s="2" t="s">
        <v>101</v>
      </c>
      <c r="B24" s="27">
        <v>71571859.16603999</v>
      </c>
    </row>
    <row r="25" spans="1:2" ht="15">
      <c r="A25" s="2" t="s">
        <v>200</v>
      </c>
      <c r="B25" s="27">
        <v>94960354.72763999</v>
      </c>
    </row>
    <row r="26" spans="1:2" ht="15">
      <c r="A26" s="2" t="s">
        <v>201</v>
      </c>
      <c r="B26" s="27">
        <v>83661119.441</v>
      </c>
    </row>
    <row r="27" spans="1:2" ht="15">
      <c r="A27" s="2" t="s">
        <v>231</v>
      </c>
      <c r="B27" s="27">
        <v>55364200</v>
      </c>
    </row>
    <row r="28" spans="1:2" ht="15">
      <c r="A28" s="2" t="s">
        <v>232</v>
      </c>
      <c r="B28" s="27">
        <v>27966074.05464</v>
      </c>
    </row>
    <row r="29" spans="1:2" ht="15">
      <c r="A29" s="1" t="s">
        <v>90</v>
      </c>
      <c r="B29" s="27">
        <v>620739523.8331599</v>
      </c>
    </row>
    <row r="30" ht="15">
      <c r="B30" s="28"/>
    </row>
    <row r="31" spans="1:2" ht="15">
      <c r="A31" s="3" t="s">
        <v>233</v>
      </c>
      <c r="B31" s="27">
        <v>3855855022.7377195</v>
      </c>
    </row>
    <row r="34" ht="15">
      <c r="A34" s="2" t="s">
        <v>158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K23" sqref="K23"/>
    </sheetView>
  </sheetViews>
  <sheetFormatPr defaultColWidth="11.421875" defaultRowHeight="12.75"/>
  <cols>
    <col min="1" max="1" width="28.421875" style="2" customWidth="1"/>
    <col min="2" max="2" width="10.421875" style="2" customWidth="1"/>
    <col min="3" max="3" width="9.140625" style="2" customWidth="1"/>
    <col min="4" max="4" width="12.7109375" style="2" customWidth="1"/>
    <col min="5" max="5" width="2.8515625" style="2" customWidth="1"/>
    <col min="6" max="6" width="11.8515625" style="2" customWidth="1"/>
    <col min="7" max="7" width="10.7109375" style="2" customWidth="1"/>
    <col min="8" max="8" width="12.8515625" style="2" customWidth="1"/>
    <col min="9" max="16384" width="9.140625" style="2" customWidth="1"/>
  </cols>
  <sheetData>
    <row r="1" ht="15.75">
      <c r="A1" s="48" t="s">
        <v>406</v>
      </c>
    </row>
    <row r="3" spans="2:6" ht="15">
      <c r="B3" s="29" t="s">
        <v>270</v>
      </c>
      <c r="F3" s="30" t="s">
        <v>273</v>
      </c>
    </row>
    <row r="4" spans="2:8" ht="45">
      <c r="B4" s="5" t="s">
        <v>110</v>
      </c>
      <c r="C4" s="5" t="s">
        <v>108</v>
      </c>
      <c r="D4" s="5" t="s">
        <v>109</v>
      </c>
      <c r="F4" s="5" t="s">
        <v>83</v>
      </c>
      <c r="G4" s="5" t="s">
        <v>84</v>
      </c>
      <c r="H4" s="5" t="s">
        <v>29</v>
      </c>
    </row>
    <row r="5" ht="15">
      <c r="A5" s="11" t="s">
        <v>311</v>
      </c>
    </row>
    <row r="6" spans="1:8" ht="15">
      <c r="A6" s="7" t="s">
        <v>312</v>
      </c>
      <c r="B6" s="25">
        <v>85.05</v>
      </c>
      <c r="C6" s="25">
        <v>24.38</v>
      </c>
      <c r="D6" s="25">
        <v>3.488515176374077</v>
      </c>
      <c r="F6" s="24">
        <v>23.543626049999997</v>
      </c>
      <c r="G6" s="24">
        <v>22.748978</v>
      </c>
      <c r="H6" s="24">
        <f aca="true" t="shared" si="0" ref="H6:H11">F6/G6</f>
        <v>1.034931153830295</v>
      </c>
    </row>
    <row r="7" spans="1:8" ht="15">
      <c r="A7" s="7" t="s">
        <v>313</v>
      </c>
      <c r="B7" s="25">
        <v>106.78</v>
      </c>
      <c r="C7" s="25">
        <v>27.9</v>
      </c>
      <c r="D7" s="25">
        <v>3.827240143369176</v>
      </c>
      <c r="F7" s="24">
        <v>29.558946380000002</v>
      </c>
      <c r="G7" s="24">
        <v>26.03349</v>
      </c>
      <c r="H7" s="24">
        <f t="shared" si="0"/>
        <v>1.1354200447193212</v>
      </c>
    </row>
    <row r="8" spans="1:8" ht="15">
      <c r="A8" s="7" t="s">
        <v>314</v>
      </c>
      <c r="B8" s="25">
        <v>99.39</v>
      </c>
      <c r="C8" s="25">
        <v>24</v>
      </c>
      <c r="D8" s="25">
        <v>4.14125</v>
      </c>
      <c r="F8" s="24">
        <v>27.51323919</v>
      </c>
      <c r="G8" s="24">
        <v>22.3944</v>
      </c>
      <c r="H8" s="24">
        <f t="shared" si="0"/>
        <v>1.2285767508841496</v>
      </c>
    </row>
    <row r="9" spans="1:8" ht="15">
      <c r="A9" s="12" t="s">
        <v>315</v>
      </c>
      <c r="B9" s="25">
        <v>22.7</v>
      </c>
      <c r="C9" s="25">
        <v>10.5</v>
      </c>
      <c r="D9" s="25">
        <v>2.1619047619047618</v>
      </c>
      <c r="F9" s="24">
        <v>6.283836699999999</v>
      </c>
      <c r="G9" s="24">
        <v>9.797550000000001</v>
      </c>
      <c r="H9" s="24">
        <f t="shared" si="0"/>
        <v>0.6413681685727552</v>
      </c>
    </row>
    <row r="10" spans="1:8" ht="15">
      <c r="A10" s="7" t="s">
        <v>316</v>
      </c>
      <c r="B10" s="25">
        <v>20.4</v>
      </c>
      <c r="C10" s="25">
        <v>13</v>
      </c>
      <c r="D10" s="25">
        <v>1.5692307692307692</v>
      </c>
      <c r="F10" s="24">
        <v>5.6471484</v>
      </c>
      <c r="G10" s="24">
        <v>14.9296</v>
      </c>
      <c r="H10" s="24">
        <f t="shared" si="0"/>
        <v>0.37825182188404244</v>
      </c>
    </row>
    <row r="11" spans="1:8" ht="15">
      <c r="A11" s="7" t="s">
        <v>317</v>
      </c>
      <c r="B11" s="25">
        <v>85.56</v>
      </c>
      <c r="C11" s="25">
        <v>17.48</v>
      </c>
      <c r="D11" s="25">
        <v>4.894736842105263</v>
      </c>
      <c r="F11" s="24">
        <v>23.684804760000002</v>
      </c>
      <c r="G11" s="24">
        <v>16.310588000000003</v>
      </c>
      <c r="H11" s="24">
        <f t="shared" si="0"/>
        <v>1.452112257387655</v>
      </c>
    </row>
    <row r="12" spans="1:8" ht="15">
      <c r="A12" s="11" t="s">
        <v>318</v>
      </c>
      <c r="B12" s="25"/>
      <c r="C12" s="25"/>
      <c r="D12" s="25">
        <v>3.58</v>
      </c>
      <c r="F12" s="24"/>
      <c r="G12" s="24"/>
      <c r="H12" s="24">
        <f>AVERAGE(H6:H11)</f>
        <v>0.9784433662130364</v>
      </c>
    </row>
    <row r="13" spans="1:8" ht="15">
      <c r="A13" s="7"/>
      <c r="B13" s="25"/>
      <c r="C13" s="25"/>
      <c r="D13" s="25"/>
      <c r="F13" s="24"/>
      <c r="G13" s="24"/>
      <c r="H13" s="24"/>
    </row>
    <row r="14" spans="1:8" ht="15">
      <c r="A14" s="11" t="s">
        <v>319</v>
      </c>
      <c r="B14" s="25"/>
      <c r="C14" s="25"/>
      <c r="D14" s="25"/>
      <c r="F14" s="24"/>
      <c r="G14" s="24"/>
      <c r="H14" s="24"/>
    </row>
    <row r="15" spans="1:8" ht="15">
      <c r="A15" s="7" t="s">
        <v>320</v>
      </c>
      <c r="B15" s="25">
        <v>77.2</v>
      </c>
      <c r="C15" s="25">
        <v>17.92</v>
      </c>
      <c r="D15" s="25">
        <v>4.308035714285714</v>
      </c>
      <c r="F15" s="24">
        <v>21.3705812</v>
      </c>
      <c r="G15" s="24">
        <v>16.721152000000004</v>
      </c>
      <c r="H15" s="24">
        <f>F15/G15</f>
        <v>1.2780567511137986</v>
      </c>
    </row>
    <row r="16" spans="1:8" ht="15">
      <c r="A16" s="7" t="s">
        <v>321</v>
      </c>
      <c r="B16" s="25">
        <v>74.62</v>
      </c>
      <c r="C16" s="25">
        <v>17.56</v>
      </c>
      <c r="D16" s="25">
        <v>4.249430523917996</v>
      </c>
      <c r="F16" s="24">
        <v>20.65638302</v>
      </c>
      <c r="G16" s="24">
        <v>16.385236</v>
      </c>
      <c r="H16" s="24">
        <f>F16/G16</f>
        <v>1.2606704608954062</v>
      </c>
    </row>
    <row r="17" spans="1:8" ht="15">
      <c r="A17" s="7" t="s">
        <v>322</v>
      </c>
      <c r="B17" s="25">
        <v>78.28</v>
      </c>
      <c r="C17" s="25">
        <v>16.11</v>
      </c>
      <c r="D17" s="25">
        <v>4.859093730602111</v>
      </c>
      <c r="F17" s="24">
        <v>21.66954788</v>
      </c>
      <c r="G17" s="24">
        <v>15.032241</v>
      </c>
      <c r="H17" s="24">
        <f>F17/G17</f>
        <v>1.441538083376923</v>
      </c>
    </row>
    <row r="18" spans="1:8" ht="15">
      <c r="A18" s="7" t="s">
        <v>323</v>
      </c>
      <c r="B18" s="25">
        <v>76.13</v>
      </c>
      <c r="C18" s="25">
        <v>15.27</v>
      </c>
      <c r="D18" s="25">
        <v>4.985592665356909</v>
      </c>
      <c r="F18" s="24">
        <v>21.074382729999996</v>
      </c>
      <c r="G18" s="24">
        <v>14.248437000000001</v>
      </c>
      <c r="H18" s="24">
        <f>F18/G18</f>
        <v>1.4790662814454663</v>
      </c>
    </row>
    <row r="19" spans="1:8" ht="15">
      <c r="A19" s="11" t="s">
        <v>318</v>
      </c>
      <c r="B19" s="25"/>
      <c r="C19" s="25"/>
      <c r="D19" s="25">
        <v>4.58</v>
      </c>
      <c r="F19" s="24"/>
      <c r="G19" s="24"/>
      <c r="H19" s="24">
        <f>AVERAGE(H15:H18)</f>
        <v>1.3648328942078984</v>
      </c>
    </row>
    <row r="20" spans="1:8" ht="15">
      <c r="A20" s="7"/>
      <c r="B20" s="25"/>
      <c r="C20" s="25"/>
      <c r="D20" s="25"/>
      <c r="F20" s="24"/>
      <c r="G20" s="24"/>
      <c r="H20" s="24"/>
    </row>
    <row r="21" spans="1:8" ht="15">
      <c r="A21" s="11" t="s">
        <v>324</v>
      </c>
      <c r="B21" s="25"/>
      <c r="C21" s="25"/>
      <c r="D21" s="25"/>
      <c r="F21" s="24"/>
      <c r="G21" s="24"/>
      <c r="H21" s="24"/>
    </row>
    <row r="22" spans="1:8" ht="15">
      <c r="A22" s="7" t="s">
        <v>325</v>
      </c>
      <c r="B22" s="25">
        <v>103.93</v>
      </c>
      <c r="C22" s="25">
        <v>20.4</v>
      </c>
      <c r="D22" s="25">
        <v>5.094607843137256</v>
      </c>
      <c r="F22" s="24">
        <v>28.767238319999997</v>
      </c>
      <c r="G22" s="24">
        <v>19.035239999999998</v>
      </c>
      <c r="H22" s="24">
        <f>F22/G22</f>
        <v>1.5112621810914912</v>
      </c>
    </row>
    <row r="23" spans="1:8" ht="15">
      <c r="A23" s="7" t="s">
        <v>171</v>
      </c>
      <c r="B23" s="25">
        <v>14</v>
      </c>
      <c r="C23" s="25">
        <v>12</v>
      </c>
      <c r="D23" s="25">
        <v>1.1666666666666667</v>
      </c>
      <c r="F23" s="24">
        <v>3.8754939999999993</v>
      </c>
      <c r="G23" s="24">
        <v>11.1972</v>
      </c>
      <c r="H23" s="24">
        <f>F23/G23</f>
        <v>0.34611277819454855</v>
      </c>
    </row>
    <row r="24" spans="1:8" ht="15">
      <c r="A24" s="7" t="s">
        <v>172</v>
      </c>
      <c r="B24" s="25">
        <v>86.75</v>
      </c>
      <c r="C24" s="25">
        <v>30</v>
      </c>
      <c r="D24" s="25">
        <v>2.8916666666666666</v>
      </c>
      <c r="F24" s="24">
        <v>24.01422175</v>
      </c>
      <c r="G24" s="24">
        <v>27.993000000000002</v>
      </c>
      <c r="H24" s="24">
        <f>F24/G24</f>
        <v>0.8578652430964884</v>
      </c>
    </row>
    <row r="25" spans="1:8" ht="15">
      <c r="A25" s="11" t="s">
        <v>318</v>
      </c>
      <c r="B25" s="25"/>
      <c r="C25" s="25"/>
      <c r="D25" s="25">
        <v>3.28</v>
      </c>
      <c r="F25" s="24"/>
      <c r="G25" s="24"/>
      <c r="H25" s="24">
        <f>AVERAGE(H22:H24)</f>
        <v>0.9050800674608427</v>
      </c>
    </row>
    <row r="26" spans="1:8" ht="15">
      <c r="A26" s="7"/>
      <c r="B26" s="25"/>
      <c r="C26" s="25"/>
      <c r="D26" s="25"/>
      <c r="F26" s="24"/>
      <c r="G26" s="24"/>
      <c r="H26" s="24"/>
    </row>
    <row r="27" spans="1:8" ht="15">
      <c r="A27" s="11" t="s">
        <v>173</v>
      </c>
      <c r="B27" s="25"/>
      <c r="C27" s="25"/>
      <c r="D27" s="25"/>
      <c r="F27" s="24"/>
      <c r="G27" s="24"/>
      <c r="H27" s="24"/>
    </row>
    <row r="28" spans="1:8" ht="15">
      <c r="A28" s="7" t="s">
        <v>174</v>
      </c>
      <c r="B28" s="25">
        <v>75.95</v>
      </c>
      <c r="C28" s="25">
        <v>14.58</v>
      </c>
      <c r="D28" s="25">
        <v>5.209190672153635</v>
      </c>
      <c r="F28" s="24">
        <v>21.02455495</v>
      </c>
      <c r="G28" s="24">
        <v>13.604598000000001</v>
      </c>
      <c r="H28" s="24">
        <f>F28/G28</f>
        <v>1.5454006763007622</v>
      </c>
    </row>
    <row r="29" spans="1:8" ht="15">
      <c r="A29" s="7" t="s">
        <v>175</v>
      </c>
      <c r="B29" s="25">
        <v>73.53</v>
      </c>
      <c r="C29" s="25">
        <v>22.42</v>
      </c>
      <c r="D29" s="25">
        <v>3.2796610169491522</v>
      </c>
      <c r="F29" s="24">
        <v>20.354648129999998</v>
      </c>
      <c r="G29" s="24">
        <v>20.920102000000004</v>
      </c>
      <c r="H29" s="24">
        <f aca="true" t="shared" si="1" ref="H29:H36">F29/G29</f>
        <v>0.9729707880965396</v>
      </c>
    </row>
    <row r="30" spans="1:8" ht="15">
      <c r="A30" s="7" t="s">
        <v>75</v>
      </c>
      <c r="B30" s="25">
        <v>66.7</v>
      </c>
      <c r="C30" s="25">
        <v>11.5</v>
      </c>
      <c r="D30" s="25">
        <v>5.8</v>
      </c>
      <c r="F30" s="24">
        <v>18.463960699999998</v>
      </c>
      <c r="G30" s="24">
        <v>10.73065</v>
      </c>
      <c r="H30" s="24">
        <f t="shared" si="1"/>
        <v>1.7206749544528985</v>
      </c>
    </row>
    <row r="31" spans="1:8" ht="15">
      <c r="A31" s="7" t="s">
        <v>76</v>
      </c>
      <c r="B31" s="25">
        <v>73.7</v>
      </c>
      <c r="C31" s="25">
        <v>11.75</v>
      </c>
      <c r="D31" s="25">
        <v>6.272340425531915</v>
      </c>
      <c r="F31" s="24">
        <v>20.4017077</v>
      </c>
      <c r="G31" s="24">
        <v>10.963925</v>
      </c>
      <c r="H31" s="24">
        <f t="shared" si="1"/>
        <v>1.8608032889681387</v>
      </c>
    </row>
    <row r="32" spans="1:8" ht="15">
      <c r="A32" s="7" t="s">
        <v>77</v>
      </c>
      <c r="B32" s="25">
        <v>107.23</v>
      </c>
      <c r="C32" s="25">
        <v>20.27</v>
      </c>
      <c r="D32" s="25">
        <v>5.2900838677849045</v>
      </c>
      <c r="F32" s="24">
        <v>29.68351583</v>
      </c>
      <c r="G32" s="24">
        <v>18.913937</v>
      </c>
      <c r="H32" s="24">
        <f t="shared" si="1"/>
        <v>1.5693991065953112</v>
      </c>
    </row>
    <row r="33" spans="1:8" ht="15">
      <c r="A33" s="7" t="s">
        <v>78</v>
      </c>
      <c r="B33" s="25">
        <v>75.86</v>
      </c>
      <c r="C33" s="25">
        <v>15.32</v>
      </c>
      <c r="D33" s="25">
        <v>4.9516971279373365</v>
      </c>
      <c r="F33" s="24">
        <v>20.99964106</v>
      </c>
      <c r="G33" s="24">
        <v>14.295092</v>
      </c>
      <c r="H33" s="24">
        <f t="shared" si="1"/>
        <v>1.4690105569100218</v>
      </c>
    </row>
    <row r="34" spans="1:8" ht="15">
      <c r="A34" s="7" t="s">
        <v>79</v>
      </c>
      <c r="B34" s="25">
        <v>76.11</v>
      </c>
      <c r="C34" s="25">
        <v>13.05</v>
      </c>
      <c r="D34" s="25">
        <v>5.832183908045977</v>
      </c>
      <c r="F34" s="24">
        <v>21.068846309999998</v>
      </c>
      <c r="G34" s="24">
        <v>12.176955000000001</v>
      </c>
      <c r="H34" s="24">
        <f t="shared" si="1"/>
        <v>1.7302228931617136</v>
      </c>
    </row>
    <row r="35" spans="1:8" ht="15">
      <c r="A35" s="7" t="s">
        <v>80</v>
      </c>
      <c r="B35" s="25">
        <v>92.56</v>
      </c>
      <c r="C35" s="25">
        <v>15.65</v>
      </c>
      <c r="D35" s="25">
        <v>5.914376996805112</v>
      </c>
      <c r="F35" s="24">
        <v>25.62255176</v>
      </c>
      <c r="G35" s="24">
        <v>14.603015000000001</v>
      </c>
      <c r="H35" s="24">
        <f t="shared" si="1"/>
        <v>1.7546069602749843</v>
      </c>
    </row>
    <row r="36" spans="1:8" ht="15">
      <c r="A36" s="7" t="s">
        <v>81</v>
      </c>
      <c r="B36" s="25">
        <v>77.82</v>
      </c>
      <c r="C36" s="25">
        <v>13.26</v>
      </c>
      <c r="D36" s="25">
        <v>5.868778280542986</v>
      </c>
      <c r="F36" s="24">
        <v>21.542210219999998</v>
      </c>
      <c r="G36" s="24">
        <v>12.372906</v>
      </c>
      <c r="H36" s="24">
        <f t="shared" si="1"/>
        <v>1.7410792759599076</v>
      </c>
    </row>
    <row r="37" spans="1:8" ht="15">
      <c r="A37" s="11" t="s">
        <v>318</v>
      </c>
      <c r="B37" s="25"/>
      <c r="C37" s="25"/>
      <c r="D37" s="25">
        <v>5.18</v>
      </c>
      <c r="F37" s="24"/>
      <c r="G37" s="24"/>
      <c r="H37" s="24">
        <f>AVERAGE(H28:H36)</f>
        <v>1.596018722302253</v>
      </c>
    </row>
    <row r="38" spans="1:8" ht="15">
      <c r="A38" s="7"/>
      <c r="B38" s="25"/>
      <c r="C38" s="25"/>
      <c r="D38" s="25"/>
      <c r="F38" s="24"/>
      <c r="G38" s="24"/>
      <c r="H38" s="24"/>
    </row>
    <row r="39" spans="1:8" ht="15">
      <c r="A39" s="7" t="s">
        <v>82</v>
      </c>
      <c r="B39" s="25">
        <v>0.55</v>
      </c>
      <c r="C39" s="25">
        <v>1</v>
      </c>
      <c r="D39" s="25">
        <v>0.55</v>
      </c>
      <c r="F39" s="24">
        <v>0.15225155</v>
      </c>
      <c r="G39" s="24">
        <v>0.9331</v>
      </c>
      <c r="H39" s="24">
        <f>F39/G39</f>
        <v>0.16316745257743007</v>
      </c>
    </row>
    <row r="41" ht="15">
      <c r="A41" s="2" t="s">
        <v>132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O25" sqref="O25"/>
    </sheetView>
  </sheetViews>
  <sheetFormatPr defaultColWidth="11.421875" defaultRowHeight="12.75"/>
  <cols>
    <col min="1" max="1" width="12.8515625" style="2" customWidth="1"/>
    <col min="2" max="4" width="9.140625" style="2" customWidth="1"/>
    <col min="5" max="5" width="9.8515625" style="2" customWidth="1"/>
    <col min="6" max="6" width="10.28125" style="2" customWidth="1"/>
    <col min="7" max="7" width="3.8515625" style="2" customWidth="1"/>
    <col min="8" max="8" width="12.421875" style="2" customWidth="1"/>
    <col min="9" max="16384" width="9.140625" style="2" customWidth="1"/>
  </cols>
  <sheetData>
    <row r="1" ht="15">
      <c r="A1" s="1" t="s">
        <v>111</v>
      </c>
    </row>
    <row r="2" spans="1:15" ht="15">
      <c r="A2" s="2" t="s">
        <v>246</v>
      </c>
      <c r="O2" s="2" t="s">
        <v>405</v>
      </c>
    </row>
    <row r="3" ht="15">
      <c r="A3" s="1"/>
    </row>
    <row r="4" spans="2:15" ht="15">
      <c r="B4" s="29" t="s">
        <v>270</v>
      </c>
      <c r="I4" s="30" t="s">
        <v>273</v>
      </c>
      <c r="O4" s="30" t="s">
        <v>273</v>
      </c>
    </row>
    <row r="5" spans="2:15" ht="15">
      <c r="B5" s="2" t="s">
        <v>112</v>
      </c>
      <c r="I5" s="2" t="s">
        <v>139</v>
      </c>
      <c r="O5" s="2" t="s">
        <v>139</v>
      </c>
    </row>
    <row r="6" spans="1:19" ht="36" customHeight="1">
      <c r="A6" s="4" t="s">
        <v>103</v>
      </c>
      <c r="B6" s="17" t="s">
        <v>12</v>
      </c>
      <c r="C6" s="50" t="s">
        <v>13</v>
      </c>
      <c r="D6" s="50"/>
      <c r="E6" s="4" t="s">
        <v>14</v>
      </c>
      <c r="F6" s="4" t="s">
        <v>15</v>
      </c>
      <c r="G6" s="4"/>
      <c r="H6" s="4"/>
      <c r="I6" s="17" t="s">
        <v>12</v>
      </c>
      <c r="J6" s="50" t="s">
        <v>13</v>
      </c>
      <c r="K6" s="50"/>
      <c r="L6" s="4" t="s">
        <v>14</v>
      </c>
      <c r="M6" s="4" t="s">
        <v>15</v>
      </c>
      <c r="O6" s="17" t="s">
        <v>12</v>
      </c>
      <c r="P6" s="50" t="s">
        <v>13</v>
      </c>
      <c r="Q6" s="50"/>
      <c r="R6" s="4" t="s">
        <v>14</v>
      </c>
      <c r="S6" s="4" t="s">
        <v>15</v>
      </c>
    </row>
    <row r="7" spans="2:19" ht="15">
      <c r="B7" s="12" t="s">
        <v>357</v>
      </c>
      <c r="C7" s="12">
        <v>1637</v>
      </c>
      <c r="D7" s="12">
        <v>1638</v>
      </c>
      <c r="E7" s="12">
        <v>1670</v>
      </c>
      <c r="F7" s="12">
        <v>1718</v>
      </c>
      <c r="G7" s="12"/>
      <c r="H7" s="12"/>
      <c r="I7" s="12" t="s">
        <v>357</v>
      </c>
      <c r="J7" s="12">
        <v>1637</v>
      </c>
      <c r="K7" s="12">
        <v>1638</v>
      </c>
      <c r="L7" s="12">
        <v>1670</v>
      </c>
      <c r="M7" s="12">
        <v>1718</v>
      </c>
      <c r="O7" s="12" t="s">
        <v>357</v>
      </c>
      <c r="P7" s="12">
        <v>1637</v>
      </c>
      <c r="Q7" s="12">
        <v>1638</v>
      </c>
      <c r="R7" s="12">
        <v>1670</v>
      </c>
      <c r="S7" s="12">
        <v>1718</v>
      </c>
    </row>
    <row r="8" spans="1:19" ht="15">
      <c r="A8" s="2" t="s">
        <v>183</v>
      </c>
      <c r="B8" s="15">
        <v>0.4</v>
      </c>
      <c r="C8" s="15"/>
      <c r="D8" s="15"/>
      <c r="E8" s="15">
        <v>1.14</v>
      </c>
      <c r="F8" s="15"/>
      <c r="G8" s="15"/>
      <c r="H8" s="15"/>
      <c r="I8" s="7">
        <v>0.132</v>
      </c>
      <c r="J8" s="7"/>
      <c r="K8" s="7"/>
      <c r="L8" s="7">
        <v>0.377</v>
      </c>
      <c r="M8" s="7"/>
      <c r="O8" s="39">
        <v>0.12605788966163692</v>
      </c>
      <c r="P8" s="39"/>
      <c r="Q8" s="39"/>
      <c r="R8" s="39">
        <v>0.35926498553566516</v>
      </c>
      <c r="S8" s="39"/>
    </row>
    <row r="9" spans="1:19" ht="15">
      <c r="A9" s="2" t="s">
        <v>16</v>
      </c>
      <c r="B9" s="15">
        <v>0.5</v>
      </c>
      <c r="C9" s="15"/>
      <c r="D9" s="15"/>
      <c r="E9" s="15"/>
      <c r="F9" s="15">
        <v>5.71</v>
      </c>
      <c r="G9" s="15"/>
      <c r="H9" s="15"/>
      <c r="I9" s="7">
        <v>0.165</v>
      </c>
      <c r="J9" s="7"/>
      <c r="K9" s="7"/>
      <c r="L9" s="7"/>
      <c r="M9" s="7">
        <v>1.888</v>
      </c>
      <c r="O9" s="39">
        <v>0.15757236207704614</v>
      </c>
      <c r="P9" s="39"/>
      <c r="Q9" s="39"/>
      <c r="R9" s="39"/>
      <c r="S9" s="39">
        <v>1.7994763749198672</v>
      </c>
    </row>
    <row r="10" spans="1:19" ht="15">
      <c r="A10" s="2" t="s">
        <v>17</v>
      </c>
      <c r="B10" s="15">
        <v>0.37</v>
      </c>
      <c r="C10" s="15">
        <v>1.08</v>
      </c>
      <c r="D10" s="15">
        <v>1.72</v>
      </c>
      <c r="E10" s="15"/>
      <c r="F10" s="15"/>
      <c r="G10" s="15"/>
      <c r="H10" s="15"/>
      <c r="I10" s="7">
        <v>0.122</v>
      </c>
      <c r="J10" s="7">
        <v>0.357</v>
      </c>
      <c r="K10" s="7"/>
      <c r="L10" s="7"/>
      <c r="M10" s="7"/>
      <c r="O10" s="39">
        <v>0.11660354793701415</v>
      </c>
      <c r="P10" s="39">
        <v>0.3403563020864197</v>
      </c>
      <c r="Q10" s="39">
        <v>0.5420489255450388</v>
      </c>
      <c r="R10" s="39"/>
      <c r="S10" s="39"/>
    </row>
    <row r="11" spans="1:19" ht="15">
      <c r="A11" s="2" t="s">
        <v>184</v>
      </c>
      <c r="B11" s="15">
        <v>0.27</v>
      </c>
      <c r="C11" s="15">
        <v>1.05</v>
      </c>
      <c r="D11" s="15">
        <v>1.7</v>
      </c>
      <c r="E11" s="15">
        <v>0.95</v>
      </c>
      <c r="F11" s="15">
        <v>5.16</v>
      </c>
      <c r="G11" s="15"/>
      <c r="H11" s="15"/>
      <c r="I11" s="7">
        <v>0.089</v>
      </c>
      <c r="J11" s="7">
        <v>0.347</v>
      </c>
      <c r="K11" s="7"/>
      <c r="L11" s="7">
        <v>0.314</v>
      </c>
      <c r="M11" s="7">
        <v>1.707</v>
      </c>
      <c r="O11" s="39">
        <v>0.08508907552160493</v>
      </c>
      <c r="P11" s="39">
        <v>0.3309019603617969</v>
      </c>
      <c r="Q11" s="39">
        <v>0.5357460310619568</v>
      </c>
      <c r="R11" s="39">
        <v>0.29938748794638764</v>
      </c>
      <c r="S11" s="39">
        <v>1.6261467766351163</v>
      </c>
    </row>
    <row r="12" spans="1:19" ht="15">
      <c r="A12" s="2" t="s">
        <v>333</v>
      </c>
      <c r="B12" s="15">
        <v>0.4</v>
      </c>
      <c r="C12" s="15">
        <v>0.97</v>
      </c>
      <c r="D12" s="15">
        <v>1.54</v>
      </c>
      <c r="E12" s="15"/>
      <c r="F12" s="15"/>
      <c r="G12" s="15"/>
      <c r="H12" s="15"/>
      <c r="I12" s="7">
        <v>0.132</v>
      </c>
      <c r="J12" s="7">
        <v>0.321</v>
      </c>
      <c r="K12" s="7"/>
      <c r="L12" s="7"/>
      <c r="M12" s="7"/>
      <c r="O12" s="39">
        <v>0.12605788966163692</v>
      </c>
      <c r="P12" s="39">
        <v>0.3056903824294695</v>
      </c>
      <c r="Q12" s="39">
        <v>0.48532287519730216</v>
      </c>
      <c r="R12" s="39"/>
      <c r="S12" s="39"/>
    </row>
    <row r="13" spans="1:19" ht="15">
      <c r="A13" s="3" t="s">
        <v>18</v>
      </c>
      <c r="B13" s="15">
        <v>0.6</v>
      </c>
      <c r="C13" s="15"/>
      <c r="D13" s="15"/>
      <c r="E13" s="15"/>
      <c r="F13" s="15">
        <v>6.15</v>
      </c>
      <c r="G13" s="15"/>
      <c r="H13" s="15"/>
      <c r="I13" s="7">
        <v>0.198</v>
      </c>
      <c r="J13" s="7"/>
      <c r="K13" s="7"/>
      <c r="L13" s="7"/>
      <c r="M13" s="7">
        <v>2.034</v>
      </c>
      <c r="O13" s="39">
        <v>0.1890868344924554</v>
      </c>
      <c r="P13" s="39"/>
      <c r="Q13" s="39"/>
      <c r="R13" s="39"/>
      <c r="S13" s="39">
        <v>1.9381400535476676</v>
      </c>
    </row>
    <row r="14" spans="1:19" ht="15">
      <c r="A14" s="3" t="s">
        <v>152</v>
      </c>
      <c r="B14" s="15">
        <v>3.33</v>
      </c>
      <c r="C14" s="15"/>
      <c r="D14" s="15"/>
      <c r="E14" s="15">
        <v>2.86</v>
      </c>
      <c r="F14" s="15">
        <v>8</v>
      </c>
      <c r="G14" s="15"/>
      <c r="H14" s="15"/>
      <c r="I14" s="7">
        <v>1.101</v>
      </c>
      <c r="J14" s="7"/>
      <c r="K14" s="7"/>
      <c r="L14" s="7">
        <v>0.946</v>
      </c>
      <c r="M14" s="7">
        <v>2.646</v>
      </c>
      <c r="O14" s="39">
        <v>1.0494319314331273</v>
      </c>
      <c r="P14" s="39"/>
      <c r="Q14" s="39"/>
      <c r="R14" s="39">
        <v>0.9013139110807039</v>
      </c>
      <c r="S14" s="39">
        <v>2.5211577932327383</v>
      </c>
    </row>
    <row r="15" spans="1:19" ht="15">
      <c r="A15" s="3" t="s">
        <v>263</v>
      </c>
      <c r="B15" s="15">
        <v>3.5</v>
      </c>
      <c r="C15" s="15">
        <v>8.39</v>
      </c>
      <c r="D15" s="15">
        <v>9.52</v>
      </c>
      <c r="E15" s="15">
        <v>10</v>
      </c>
      <c r="F15" s="15">
        <v>20</v>
      </c>
      <c r="G15" s="15"/>
      <c r="H15" s="15"/>
      <c r="I15" s="7">
        <v>1.158</v>
      </c>
      <c r="J15" s="7">
        <v>2.775</v>
      </c>
      <c r="K15" s="7">
        <v>3.149</v>
      </c>
      <c r="L15" s="7">
        <v>3.307</v>
      </c>
      <c r="M15" s="7">
        <v>6.615</v>
      </c>
      <c r="O15" s="39">
        <v>1.103006534539323</v>
      </c>
      <c r="P15" s="39">
        <v>2.6440642356528343</v>
      </c>
      <c r="Q15" s="39">
        <v>3.0001777739469584</v>
      </c>
      <c r="R15" s="39">
        <v>3.1514472415409234</v>
      </c>
      <c r="S15" s="39">
        <v>6.302894483081847</v>
      </c>
    </row>
    <row r="16" spans="1:19" ht="15">
      <c r="A16" s="3" t="s">
        <v>19</v>
      </c>
      <c r="B16" s="15"/>
      <c r="C16" s="15">
        <v>4.32</v>
      </c>
      <c r="D16" s="15">
        <v>4.07</v>
      </c>
      <c r="E16" s="15"/>
      <c r="F16" s="15">
        <v>6.15</v>
      </c>
      <c r="G16" s="15"/>
      <c r="H16" s="15"/>
      <c r="I16" s="7"/>
      <c r="J16" s="7">
        <v>1.429</v>
      </c>
      <c r="K16" s="7">
        <v>1.346</v>
      </c>
      <c r="L16" s="7"/>
      <c r="M16" s="7">
        <v>2.034</v>
      </c>
      <c r="O16" s="39"/>
      <c r="P16" s="39">
        <v>1.3614252083456788</v>
      </c>
      <c r="Q16" s="39">
        <v>1.2826390273071557</v>
      </c>
      <c r="R16" s="39"/>
      <c r="S16" s="39">
        <v>1.9381400535476676</v>
      </c>
    </row>
    <row r="17" spans="1:19" ht="15">
      <c r="A17" s="3" t="s">
        <v>20</v>
      </c>
      <c r="B17" s="15"/>
      <c r="C17" s="15">
        <v>3.41</v>
      </c>
      <c r="D17" s="15">
        <v>2.55</v>
      </c>
      <c r="E17" s="15"/>
      <c r="F17" s="15">
        <v>5.41</v>
      </c>
      <c r="G17" s="15"/>
      <c r="H17" s="15"/>
      <c r="I17" s="7"/>
      <c r="J17" s="7">
        <v>1.128</v>
      </c>
      <c r="K17" s="7">
        <v>0.843</v>
      </c>
      <c r="L17" s="7"/>
      <c r="M17" s="7">
        <v>1.789</v>
      </c>
      <c r="O17" s="39"/>
      <c r="P17" s="39">
        <v>1.0746435093654547</v>
      </c>
      <c r="Q17" s="39">
        <v>0.8036190465929354</v>
      </c>
      <c r="R17" s="39"/>
      <c r="S17" s="39">
        <v>1.7049329576736394</v>
      </c>
    </row>
    <row r="18" spans="1:8" ht="15">
      <c r="A18" s="3"/>
      <c r="B18" s="7"/>
      <c r="C18" s="7"/>
      <c r="D18" s="7"/>
      <c r="E18" s="7"/>
      <c r="F18" s="15"/>
      <c r="G18" s="15"/>
      <c r="H18" s="15"/>
    </row>
    <row r="19" spans="8:15" ht="15">
      <c r="H19" s="2" t="s">
        <v>22</v>
      </c>
      <c r="I19" s="2">
        <v>12.31</v>
      </c>
      <c r="J19" s="2">
        <v>12.34</v>
      </c>
      <c r="K19" s="2">
        <v>12.34</v>
      </c>
      <c r="L19" s="2">
        <v>12.34</v>
      </c>
      <c r="M19" s="2">
        <v>12.34</v>
      </c>
      <c r="O19" s="2" t="s">
        <v>414</v>
      </c>
    </row>
    <row r="20" spans="1:15" ht="15">
      <c r="A20" s="2" t="s">
        <v>133</v>
      </c>
      <c r="H20" s="2" t="s">
        <v>23</v>
      </c>
      <c r="O20" s="2" t="s">
        <v>413</v>
      </c>
    </row>
    <row r="21" spans="1:8" ht="15">
      <c r="A21" s="2" t="s">
        <v>134</v>
      </c>
      <c r="H21" s="2" t="s">
        <v>403</v>
      </c>
    </row>
    <row r="22" ht="15">
      <c r="A22" s="2" t="s">
        <v>27</v>
      </c>
    </row>
    <row r="23" ht="15">
      <c r="A23" s="2" t="s">
        <v>68</v>
      </c>
    </row>
  </sheetData>
  <mergeCells count="3">
    <mergeCell ref="C6:D6"/>
    <mergeCell ref="J6:K6"/>
    <mergeCell ref="P6:Q6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6"/>
  <sheetViews>
    <sheetView tabSelected="1" workbookViewId="0" topLeftCell="A1">
      <pane ySplit="5080" topLeftCell="A222" activePane="topLeft" state="split"/>
      <selection pane="topLeft" activeCell="K13" sqref="K13"/>
      <selection pane="bottomLeft" activeCell="F237" sqref="F237"/>
    </sheetView>
  </sheetViews>
  <sheetFormatPr defaultColWidth="11.421875" defaultRowHeight="12.75"/>
  <cols>
    <col min="1" max="1" width="10.8515625" style="2" customWidth="1"/>
    <col min="2" max="2" width="2.8515625" style="2" customWidth="1"/>
    <col min="3" max="3" width="6.8515625" style="43" customWidth="1"/>
    <col min="4" max="4" width="8.140625" style="43" customWidth="1"/>
    <col min="5" max="6" width="6.8515625" style="43" customWidth="1"/>
    <col min="7" max="9" width="6.8515625" style="2" customWidth="1"/>
    <col min="10" max="10" width="9.421875" style="2" customWidth="1"/>
    <col min="11" max="14" width="6.8515625" style="2" customWidth="1"/>
    <col min="15" max="15" width="6.8515625" style="25" customWidth="1"/>
    <col min="16" max="18" width="6.8515625" style="2" customWidth="1"/>
    <col min="19" max="19" width="7.8515625" style="2" customWidth="1"/>
    <col min="20" max="28" width="6.8515625" style="2" customWidth="1"/>
    <col min="29" max="16384" width="10.8515625" style="2" customWidth="1"/>
  </cols>
  <sheetData>
    <row r="1" spans="1:3" ht="15.75">
      <c r="A1" s="2" t="s">
        <v>340</v>
      </c>
      <c r="C1" s="45" t="s">
        <v>59</v>
      </c>
    </row>
    <row r="2" spans="1:3" ht="15">
      <c r="A2" s="42">
        <v>39295</v>
      </c>
      <c r="C2" s="43" t="s">
        <v>397</v>
      </c>
    </row>
    <row r="3" spans="1:3" ht="15">
      <c r="A3" s="42"/>
      <c r="C3" s="2" t="s">
        <v>61</v>
      </c>
    </row>
    <row r="4" spans="1:3" ht="15">
      <c r="A4" s="42"/>
      <c r="C4" s="43" t="s">
        <v>60</v>
      </c>
    </row>
    <row r="5" ht="15">
      <c r="C5" s="43" t="s">
        <v>392</v>
      </c>
    </row>
    <row r="7" spans="3:18" ht="15">
      <c r="C7" s="46" t="s">
        <v>6</v>
      </c>
      <c r="I7" s="46" t="s">
        <v>7</v>
      </c>
      <c r="R7" s="51" t="s">
        <v>5</v>
      </c>
    </row>
    <row r="8" spans="3:18" ht="15">
      <c r="C8" s="43" t="s">
        <v>393</v>
      </c>
      <c r="I8" s="2" t="s">
        <v>62</v>
      </c>
      <c r="O8" s="52" t="s">
        <v>1</v>
      </c>
      <c r="R8" s="1" t="s">
        <v>3</v>
      </c>
    </row>
    <row r="9" spans="9:15" ht="15">
      <c r="I9" s="43"/>
      <c r="J9" s="43"/>
      <c r="K9" s="43"/>
      <c r="L9" s="43"/>
      <c r="O9" s="25" t="s">
        <v>0</v>
      </c>
    </row>
    <row r="10" spans="1:21" s="34" customFormat="1" ht="15">
      <c r="A10" s="38" t="s">
        <v>394</v>
      </c>
      <c r="C10" s="47" t="s">
        <v>398</v>
      </c>
      <c r="D10" s="47" t="s">
        <v>399</v>
      </c>
      <c r="E10" s="47" t="s">
        <v>400</v>
      </c>
      <c r="F10" s="47" t="s">
        <v>412</v>
      </c>
      <c r="I10" s="47" t="s">
        <v>398</v>
      </c>
      <c r="J10" s="54" t="s">
        <v>399</v>
      </c>
      <c r="K10" s="54" t="s">
        <v>400</v>
      </c>
      <c r="L10" s="47" t="s">
        <v>412</v>
      </c>
      <c r="O10" s="25" t="s">
        <v>403</v>
      </c>
      <c r="R10" s="47" t="s">
        <v>398</v>
      </c>
      <c r="S10" s="54" t="s">
        <v>399</v>
      </c>
      <c r="T10" s="54" t="s">
        <v>400</v>
      </c>
      <c r="U10" s="47" t="s">
        <v>412</v>
      </c>
    </row>
    <row r="11" spans="1:25" ht="15">
      <c r="A11" s="2">
        <v>1700</v>
      </c>
      <c r="C11" s="43">
        <v>70</v>
      </c>
      <c r="D11" s="44" t="s">
        <v>388</v>
      </c>
      <c r="G11" s="43"/>
      <c r="H11" s="43"/>
      <c r="I11" s="39">
        <v>0.015309949936463707</v>
      </c>
      <c r="J11" s="43"/>
      <c r="K11" s="43"/>
      <c r="L11" s="43"/>
      <c r="M11" s="43"/>
      <c r="N11" s="43"/>
      <c r="O11" s="25">
        <v>11.07</v>
      </c>
      <c r="P11" s="43"/>
      <c r="Q11" s="43"/>
      <c r="R11" s="39">
        <v>0.16948114579665324</v>
      </c>
      <c r="S11" s="43"/>
      <c r="T11" s="43"/>
      <c r="U11" s="43"/>
      <c r="V11" s="43"/>
      <c r="W11" s="43"/>
      <c r="X11" s="43"/>
      <c r="Y11" s="43"/>
    </row>
    <row r="12" spans="1:25" ht="15">
      <c r="A12" s="2">
        <v>1701</v>
      </c>
      <c r="C12" s="43">
        <v>40</v>
      </c>
      <c r="G12" s="43"/>
      <c r="H12" s="43"/>
      <c r="I12" s="39">
        <v>0.02679241238881149</v>
      </c>
      <c r="J12" s="43"/>
      <c r="K12" s="43"/>
      <c r="L12" s="43"/>
      <c r="M12" s="43"/>
      <c r="N12" s="43"/>
      <c r="O12" s="25">
        <v>11.07</v>
      </c>
      <c r="P12" s="43"/>
      <c r="Q12" s="43"/>
      <c r="R12" s="39">
        <v>0.29659200514414324</v>
      </c>
      <c r="S12" s="43"/>
      <c r="T12" s="43"/>
      <c r="U12" s="43"/>
      <c r="V12" s="43"/>
      <c r="W12" s="43"/>
      <c r="X12" s="43"/>
      <c r="Y12" s="43"/>
    </row>
    <row r="13" spans="1:25" ht="15">
      <c r="A13" s="2">
        <v>1702</v>
      </c>
      <c r="C13" s="43">
        <v>60</v>
      </c>
      <c r="G13" s="43"/>
      <c r="H13" s="43"/>
      <c r="I13" s="39">
        <v>0.017861608259207656</v>
      </c>
      <c r="J13" s="43"/>
      <c r="K13" s="43"/>
      <c r="L13" s="43"/>
      <c r="M13" s="43"/>
      <c r="N13" s="43"/>
      <c r="O13" s="25">
        <v>11.07</v>
      </c>
      <c r="P13" s="43"/>
      <c r="Q13" s="43"/>
      <c r="R13" s="39">
        <v>0.19772800342942876</v>
      </c>
      <c r="S13" s="43"/>
      <c r="T13" s="43"/>
      <c r="U13" s="43"/>
      <c r="V13" s="43"/>
      <c r="W13" s="43"/>
      <c r="X13" s="43"/>
      <c r="Y13" s="43"/>
    </row>
    <row r="14" spans="1:25" ht="15">
      <c r="A14" s="2">
        <v>1703</v>
      </c>
      <c r="C14" s="43">
        <v>60</v>
      </c>
      <c r="G14" s="43"/>
      <c r="H14" s="43"/>
      <c r="I14" s="39">
        <v>0.017861608259207656</v>
      </c>
      <c r="J14" s="43"/>
      <c r="K14" s="43"/>
      <c r="L14" s="43"/>
      <c r="M14" s="43"/>
      <c r="N14" s="43"/>
      <c r="O14" s="25">
        <v>11.07</v>
      </c>
      <c r="P14" s="43"/>
      <c r="Q14" s="43"/>
      <c r="R14" s="39">
        <v>0.19772800342942876</v>
      </c>
      <c r="S14" s="43"/>
      <c r="T14" s="43"/>
      <c r="U14" s="43"/>
      <c r="V14" s="43"/>
      <c r="W14" s="43"/>
      <c r="X14" s="43"/>
      <c r="Y14" s="43"/>
    </row>
    <row r="15" spans="1:25" ht="15">
      <c r="A15" s="2">
        <v>1704</v>
      </c>
      <c r="C15" s="43">
        <v>96.2</v>
      </c>
      <c r="G15" s="43"/>
      <c r="H15" s="43"/>
      <c r="I15" s="39">
        <v>0.011140296211564028</v>
      </c>
      <c r="J15" s="43"/>
      <c r="K15" s="43"/>
      <c r="L15" s="43"/>
      <c r="M15" s="43"/>
      <c r="N15" s="43"/>
      <c r="O15" s="25">
        <v>11.07</v>
      </c>
      <c r="P15" s="43"/>
      <c r="Q15" s="43"/>
      <c r="R15" s="39">
        <v>0.12332307906201379</v>
      </c>
      <c r="S15" s="43"/>
      <c r="T15" s="43"/>
      <c r="U15" s="43"/>
      <c r="V15" s="43"/>
      <c r="W15" s="43"/>
      <c r="X15" s="43"/>
      <c r="Y15" s="43"/>
    </row>
    <row r="16" spans="1:25" ht="15">
      <c r="A16" s="2">
        <v>1705</v>
      </c>
      <c r="C16" s="43">
        <v>77.5</v>
      </c>
      <c r="G16" s="43"/>
      <c r="H16" s="43"/>
      <c r="I16" s="39">
        <v>0.013828341878096251</v>
      </c>
      <c r="J16" s="43"/>
      <c r="K16" s="43"/>
      <c r="L16" s="43"/>
      <c r="M16" s="43"/>
      <c r="N16" s="43"/>
      <c r="O16" s="25">
        <v>11.07</v>
      </c>
      <c r="P16" s="43"/>
      <c r="Q16" s="43"/>
      <c r="R16" s="39">
        <v>0.1530797445905255</v>
      </c>
      <c r="S16" s="43"/>
      <c r="T16" s="43"/>
      <c r="U16" s="43"/>
      <c r="V16" s="43"/>
      <c r="W16" s="43"/>
      <c r="X16" s="43"/>
      <c r="Y16" s="43"/>
    </row>
    <row r="17" spans="1:25" ht="15">
      <c r="A17" s="2">
        <v>1706</v>
      </c>
      <c r="C17" s="43">
        <v>90</v>
      </c>
      <c r="G17" s="43"/>
      <c r="H17" s="43"/>
      <c r="I17" s="39">
        <v>0.011907738839471773</v>
      </c>
      <c r="J17" s="43"/>
      <c r="K17" s="43"/>
      <c r="L17" s="43"/>
      <c r="M17" s="43"/>
      <c r="N17" s="43"/>
      <c r="O17" s="25">
        <v>11.07</v>
      </c>
      <c r="P17" s="43"/>
      <c r="Q17" s="43"/>
      <c r="R17" s="39">
        <v>0.13181866895295252</v>
      </c>
      <c r="S17" s="43"/>
      <c r="T17" s="43"/>
      <c r="U17" s="43"/>
      <c r="V17" s="43"/>
      <c r="W17" s="43"/>
      <c r="X17" s="43"/>
      <c r="Y17" s="43"/>
    </row>
    <row r="18" spans="1:25" ht="15">
      <c r="A18" s="2">
        <v>1707</v>
      </c>
      <c r="C18" s="43">
        <v>89.9</v>
      </c>
      <c r="G18" s="43"/>
      <c r="H18" s="43"/>
      <c r="I18" s="39">
        <v>0.011920984377669181</v>
      </c>
      <c r="J18" s="43"/>
      <c r="K18" s="43"/>
      <c r="L18" s="43"/>
      <c r="M18" s="43"/>
      <c r="N18" s="43"/>
      <c r="O18" s="25">
        <v>11.07</v>
      </c>
      <c r="P18" s="43"/>
      <c r="Q18" s="43"/>
      <c r="R18" s="39">
        <v>0.13196529706079785</v>
      </c>
      <c r="S18" s="43"/>
      <c r="T18" s="43"/>
      <c r="U18" s="43"/>
      <c r="V18" s="43"/>
      <c r="W18" s="43"/>
      <c r="X18" s="43"/>
      <c r="Y18" s="43"/>
    </row>
    <row r="19" spans="1:25" ht="15">
      <c r="A19" s="2">
        <v>1708</v>
      </c>
      <c r="C19" s="43">
        <v>72.1</v>
      </c>
      <c r="G19" s="43"/>
      <c r="H19" s="43"/>
      <c r="I19" s="39">
        <v>0.014864029064527872</v>
      </c>
      <c r="J19" s="43"/>
      <c r="K19" s="43"/>
      <c r="L19" s="43"/>
      <c r="M19" s="43"/>
      <c r="N19" s="43"/>
      <c r="O19" s="25">
        <v>11.07</v>
      </c>
      <c r="P19" s="43"/>
      <c r="Q19" s="43"/>
      <c r="R19" s="39">
        <v>0.16454480174432354</v>
      </c>
      <c r="S19" s="43"/>
      <c r="T19" s="43"/>
      <c r="U19" s="43"/>
      <c r="V19" s="43"/>
      <c r="W19" s="43"/>
      <c r="X19" s="43"/>
      <c r="Y19" s="43"/>
    </row>
    <row r="20" spans="1:25" ht="15">
      <c r="A20" s="2">
        <v>1709</v>
      </c>
      <c r="C20" s="43">
        <v>88.8</v>
      </c>
      <c r="G20" s="43"/>
      <c r="H20" s="43"/>
      <c r="I20" s="39">
        <v>0.012068654229194365</v>
      </c>
      <c r="J20" s="43"/>
      <c r="K20" s="43"/>
      <c r="L20" s="43"/>
      <c r="M20" s="43"/>
      <c r="N20" s="43"/>
      <c r="O20" s="25">
        <v>11.07</v>
      </c>
      <c r="P20" s="43"/>
      <c r="Q20" s="43"/>
      <c r="R20" s="39">
        <v>0.1336000023171816</v>
      </c>
      <c r="S20" s="43"/>
      <c r="T20" s="43"/>
      <c r="U20" s="43"/>
      <c r="V20" s="43"/>
      <c r="W20" s="43"/>
      <c r="X20" s="43"/>
      <c r="Y20" s="43"/>
    </row>
    <row r="21" spans="1:18" ht="15">
      <c r="A21" s="2">
        <v>1710</v>
      </c>
      <c r="C21" s="43">
        <v>60</v>
      </c>
      <c r="I21" s="39">
        <v>0.017861608259207656</v>
      </c>
      <c r="O21" s="25">
        <v>11.07</v>
      </c>
      <c r="R21" s="39">
        <v>0.19772800342942876</v>
      </c>
    </row>
    <row r="22" spans="1:18" ht="15">
      <c r="A22" s="2">
        <v>1711</v>
      </c>
      <c r="C22" s="43">
        <v>57</v>
      </c>
      <c r="I22" s="39">
        <v>0.018801692904429113</v>
      </c>
      <c r="O22" s="25">
        <v>11.07</v>
      </c>
      <c r="R22" s="39">
        <v>0.2081347404520303</v>
      </c>
    </row>
    <row r="23" spans="1:18" ht="15">
      <c r="A23" s="2">
        <v>1712</v>
      </c>
      <c r="C23" s="43">
        <v>80</v>
      </c>
      <c r="I23" s="39">
        <v>0.013396206194405746</v>
      </c>
      <c r="O23" s="25">
        <v>11.07</v>
      </c>
      <c r="R23" s="39">
        <v>0.14829600257207162</v>
      </c>
    </row>
    <row r="24" spans="1:18" ht="15">
      <c r="A24" s="2">
        <v>1713</v>
      </c>
      <c r="C24" s="43">
        <v>133.3</v>
      </c>
      <c r="I24" s="39">
        <v>0.008039733650055959</v>
      </c>
      <c r="O24" s="25">
        <v>11.07</v>
      </c>
      <c r="R24" s="39">
        <v>0.08899985150611947</v>
      </c>
    </row>
    <row r="25" spans="1:18" ht="15">
      <c r="A25" s="2">
        <v>1714</v>
      </c>
      <c r="C25" s="43">
        <v>120</v>
      </c>
      <c r="I25" s="39">
        <v>0.008930804129603828</v>
      </c>
      <c r="O25" s="25">
        <v>11.07</v>
      </c>
      <c r="R25" s="39">
        <v>0.09886400171471438</v>
      </c>
    </row>
    <row r="26" spans="1:18" ht="15">
      <c r="A26" s="2">
        <v>1715</v>
      </c>
      <c r="C26" s="43">
        <v>50</v>
      </c>
      <c r="I26" s="39">
        <v>0.021433929911049192</v>
      </c>
      <c r="O26" s="25">
        <v>11.07</v>
      </c>
      <c r="R26" s="39">
        <v>0.23727360411531456</v>
      </c>
    </row>
    <row r="27" spans="1:18" ht="15">
      <c r="A27" s="2">
        <v>1716</v>
      </c>
      <c r="C27" s="43">
        <v>55</v>
      </c>
      <c r="I27" s="39">
        <v>0.019485390828226538</v>
      </c>
      <c r="O27" s="25">
        <v>11.07</v>
      </c>
      <c r="R27" s="39">
        <v>0.2157032764684678</v>
      </c>
    </row>
    <row r="28" spans="1:18" ht="15">
      <c r="A28" s="2">
        <v>1717</v>
      </c>
      <c r="C28" s="43">
        <v>50</v>
      </c>
      <c r="I28" s="39">
        <v>0.021433929911049192</v>
      </c>
      <c r="O28" s="25">
        <v>11.07</v>
      </c>
      <c r="R28" s="39">
        <v>0.23727360411531456</v>
      </c>
    </row>
    <row r="29" spans="1:18" ht="15">
      <c r="A29" s="2">
        <v>1718</v>
      </c>
      <c r="C29" s="43">
        <v>40</v>
      </c>
      <c r="I29" s="39">
        <v>0.02679241238881149</v>
      </c>
      <c r="O29" s="25">
        <v>11.07</v>
      </c>
      <c r="R29" s="39">
        <v>0.29659200514414324</v>
      </c>
    </row>
    <row r="30" spans="1:18" ht="15">
      <c r="A30" s="2">
        <v>1719</v>
      </c>
      <c r="C30" s="43">
        <v>38</v>
      </c>
      <c r="I30" s="39">
        <v>0.02820253935664367</v>
      </c>
      <c r="O30" s="25">
        <v>11.07</v>
      </c>
      <c r="R30" s="39">
        <v>0.31220211067804543</v>
      </c>
    </row>
    <row r="31" spans="1:18" ht="15">
      <c r="A31" s="2">
        <v>1720</v>
      </c>
      <c r="C31" s="43">
        <v>45</v>
      </c>
      <c r="I31" s="39">
        <v>0.023815477678943545</v>
      </c>
      <c r="O31" s="25">
        <v>11.07</v>
      </c>
      <c r="R31" s="39">
        <v>0.26363733790590504</v>
      </c>
    </row>
    <row r="32" spans="1:18" ht="15">
      <c r="A32" s="2">
        <v>1721</v>
      </c>
      <c r="C32" s="43">
        <v>45</v>
      </c>
      <c r="I32" s="39">
        <v>0.023815477678943545</v>
      </c>
      <c r="O32" s="25">
        <v>11.07</v>
      </c>
      <c r="R32" s="39">
        <v>0.26363733790590504</v>
      </c>
    </row>
    <row r="33" spans="1:18" ht="15">
      <c r="A33" s="2">
        <v>1722</v>
      </c>
      <c r="C33" s="43">
        <v>35</v>
      </c>
      <c r="I33" s="39">
        <v>0.030619899872927413</v>
      </c>
      <c r="O33" s="25">
        <v>11.07</v>
      </c>
      <c r="R33" s="39">
        <v>0.3389622915933065</v>
      </c>
    </row>
    <row r="34" spans="1:18" ht="15">
      <c r="A34" s="2">
        <v>1723</v>
      </c>
      <c r="C34" s="43">
        <v>35</v>
      </c>
      <c r="I34" s="39">
        <v>0.030619899872927413</v>
      </c>
      <c r="O34" s="25">
        <v>11.07</v>
      </c>
      <c r="R34" s="39">
        <v>0.3389622915933065</v>
      </c>
    </row>
    <row r="35" spans="1:18" ht="15">
      <c r="A35" s="2">
        <v>1724</v>
      </c>
      <c r="C35" s="43">
        <v>40</v>
      </c>
      <c r="I35" s="39">
        <v>0.02679241238881149</v>
      </c>
      <c r="O35" s="25">
        <v>11.07</v>
      </c>
      <c r="R35" s="39">
        <v>0.29659200514414324</v>
      </c>
    </row>
    <row r="36" spans="1:18" ht="15">
      <c r="A36" s="2">
        <v>1725</v>
      </c>
      <c r="C36" s="43">
        <v>45</v>
      </c>
      <c r="I36" s="39">
        <v>0.023815477678943545</v>
      </c>
      <c r="O36" s="25">
        <v>11.07</v>
      </c>
      <c r="R36" s="39">
        <v>0.26363733790590504</v>
      </c>
    </row>
    <row r="37" spans="1:18" ht="15">
      <c r="A37" s="2">
        <v>1726</v>
      </c>
      <c r="C37" s="43">
        <v>45</v>
      </c>
      <c r="I37" s="39">
        <v>0.023815477678943545</v>
      </c>
      <c r="O37" s="25">
        <v>11.07</v>
      </c>
      <c r="R37" s="39">
        <v>0.26363733790590504</v>
      </c>
    </row>
    <row r="38" spans="1:18" ht="15">
      <c r="A38" s="2">
        <v>1727</v>
      </c>
      <c r="C38" s="43">
        <v>44</v>
      </c>
      <c r="I38" s="39">
        <v>0.024356738535283168</v>
      </c>
      <c r="O38" s="25">
        <v>11.07</v>
      </c>
      <c r="R38" s="39">
        <v>0.2696290955855847</v>
      </c>
    </row>
    <row r="39" spans="1:18" ht="15">
      <c r="A39" s="2">
        <v>1728</v>
      </c>
      <c r="C39" s="43">
        <v>30</v>
      </c>
      <c r="I39" s="39">
        <v>0.03572321651841531</v>
      </c>
      <c r="O39" s="25">
        <v>11.07</v>
      </c>
      <c r="R39" s="39">
        <v>0.3954560068588575</v>
      </c>
    </row>
    <row r="40" spans="1:18" ht="15">
      <c r="A40" s="2">
        <v>1729</v>
      </c>
      <c r="C40" s="43">
        <v>40</v>
      </c>
      <c r="I40" s="39">
        <v>0.02679241238881149</v>
      </c>
      <c r="O40" s="25">
        <v>11.07</v>
      </c>
      <c r="R40" s="39">
        <v>0.29659200514414324</v>
      </c>
    </row>
    <row r="41" spans="1:18" ht="15">
      <c r="A41" s="2">
        <v>1730</v>
      </c>
      <c r="C41" s="43">
        <v>75.5</v>
      </c>
      <c r="I41" s="39">
        <v>0.014194655570231252</v>
      </c>
      <c r="O41" s="25">
        <v>11.07</v>
      </c>
      <c r="R41" s="39">
        <v>0.15713483716245996</v>
      </c>
    </row>
    <row r="42" spans="1:18" ht="15">
      <c r="A42" s="2">
        <v>1731</v>
      </c>
      <c r="C42" s="43">
        <v>43.4</v>
      </c>
      <c r="I42" s="39">
        <v>0.02469346763945759</v>
      </c>
      <c r="O42" s="25">
        <v>11.07</v>
      </c>
      <c r="R42" s="39">
        <v>0.27335668676879554</v>
      </c>
    </row>
    <row r="43" spans="1:18" ht="15">
      <c r="A43" s="2">
        <v>1732</v>
      </c>
      <c r="C43" s="43">
        <v>35</v>
      </c>
      <c r="I43" s="39">
        <v>0.030619899872927413</v>
      </c>
      <c r="O43" s="25">
        <v>11.07</v>
      </c>
      <c r="R43" s="39">
        <v>0.3389622915933065</v>
      </c>
    </row>
    <row r="44" spans="1:18" ht="15">
      <c r="A44" s="2">
        <v>1733</v>
      </c>
      <c r="C44" s="43">
        <v>35</v>
      </c>
      <c r="I44" s="39">
        <v>0.030619899872927413</v>
      </c>
      <c r="O44" s="25">
        <v>11.07</v>
      </c>
      <c r="R44" s="39">
        <v>0.3389622915933065</v>
      </c>
    </row>
    <row r="45" spans="1:18" ht="15">
      <c r="A45" s="2">
        <v>1734</v>
      </c>
      <c r="C45" s="43">
        <v>30</v>
      </c>
      <c r="I45" s="39">
        <v>0.03572321651841531</v>
      </c>
      <c r="O45" s="25">
        <v>11.07</v>
      </c>
      <c r="R45" s="39">
        <v>0.3954560068588575</v>
      </c>
    </row>
    <row r="46" spans="1:18" ht="15">
      <c r="A46" s="2">
        <v>1735</v>
      </c>
      <c r="C46" s="43">
        <v>30</v>
      </c>
      <c r="I46" s="39">
        <v>0.03572321651841531</v>
      </c>
      <c r="O46" s="25">
        <v>11.07</v>
      </c>
      <c r="R46" s="39">
        <v>0.3954560068588575</v>
      </c>
    </row>
    <row r="47" spans="1:18" ht="15">
      <c r="A47" s="2">
        <v>1736</v>
      </c>
      <c r="C47" s="43">
        <v>30</v>
      </c>
      <c r="I47" s="39">
        <v>0.03572321651841531</v>
      </c>
      <c r="O47" s="25">
        <v>11.07</v>
      </c>
      <c r="R47" s="39">
        <v>0.3954560068588575</v>
      </c>
    </row>
    <row r="48" spans="1:18" ht="15">
      <c r="A48" s="2">
        <v>1737</v>
      </c>
      <c r="C48" s="43">
        <v>40</v>
      </c>
      <c r="I48" s="39">
        <v>0.02679241238881149</v>
      </c>
      <c r="O48" s="25">
        <v>11.07</v>
      </c>
      <c r="R48" s="39">
        <v>0.29659200514414324</v>
      </c>
    </row>
    <row r="49" spans="1:18" ht="15">
      <c r="A49" s="2">
        <v>1738</v>
      </c>
      <c r="C49" s="43">
        <v>40</v>
      </c>
      <c r="I49" s="39">
        <v>0.02679241238881149</v>
      </c>
      <c r="O49" s="25">
        <v>11.07</v>
      </c>
      <c r="R49" s="39">
        <v>0.29659200514414324</v>
      </c>
    </row>
    <row r="50" spans="1:18" ht="15">
      <c r="A50" s="2">
        <v>1739</v>
      </c>
      <c r="C50" s="43">
        <v>30</v>
      </c>
      <c r="I50" s="39">
        <v>0.03572321651841531</v>
      </c>
      <c r="O50" s="25">
        <v>11.07</v>
      </c>
      <c r="R50" s="39">
        <v>0.3954560068588575</v>
      </c>
    </row>
    <row r="51" spans="1:18" ht="15">
      <c r="A51" s="2">
        <v>1740</v>
      </c>
      <c r="C51" s="43">
        <v>32</v>
      </c>
      <c r="I51" s="39">
        <v>0.03349051548601436</v>
      </c>
      <c r="O51" s="25">
        <v>11.07</v>
      </c>
      <c r="R51" s="39">
        <v>0.37074000643017896</v>
      </c>
    </row>
    <row r="52" spans="1:18" ht="15">
      <c r="A52" s="2">
        <v>1741</v>
      </c>
      <c r="C52" s="43">
        <v>31</v>
      </c>
      <c r="I52" s="39">
        <v>0.03457085469524063</v>
      </c>
      <c r="O52" s="25">
        <v>11.07</v>
      </c>
      <c r="R52" s="39">
        <v>0.3826993614763137</v>
      </c>
    </row>
    <row r="53" spans="1:18" ht="15">
      <c r="A53" s="2">
        <v>1742</v>
      </c>
      <c r="C53" s="43">
        <v>25</v>
      </c>
      <c r="I53" s="39">
        <v>0.042867859822098384</v>
      </c>
      <c r="O53" s="25">
        <v>11.07</v>
      </c>
      <c r="R53" s="39">
        <v>0.4745472082306291</v>
      </c>
    </row>
    <row r="54" spans="1:18" ht="15">
      <c r="A54" s="2">
        <v>1743</v>
      </c>
      <c r="C54" s="43">
        <v>42.5</v>
      </c>
      <c r="I54" s="39">
        <v>0.025216388130646104</v>
      </c>
      <c r="O54" s="25">
        <v>11.07</v>
      </c>
      <c r="R54" s="39">
        <v>0.27914541660625236</v>
      </c>
    </row>
    <row r="55" spans="1:18" ht="15">
      <c r="A55" s="2">
        <v>1744</v>
      </c>
      <c r="C55" s="43">
        <v>16</v>
      </c>
      <c r="I55" s="39">
        <v>0.06698103097202872</v>
      </c>
      <c r="O55" s="25">
        <v>11.07</v>
      </c>
      <c r="R55" s="39">
        <v>0.7414800128603579</v>
      </c>
    </row>
    <row r="56" spans="1:18" ht="15">
      <c r="A56" s="2">
        <v>1745</v>
      </c>
      <c r="C56" s="43">
        <v>17</v>
      </c>
      <c r="I56" s="39">
        <v>0.06304097032661526</v>
      </c>
      <c r="O56" s="25">
        <v>11.07</v>
      </c>
      <c r="R56" s="39">
        <v>0.697863541515631</v>
      </c>
    </row>
    <row r="57" spans="1:18" ht="15">
      <c r="A57" s="2">
        <v>1746</v>
      </c>
      <c r="C57" s="43">
        <v>34</v>
      </c>
      <c r="I57" s="39">
        <v>0.03152048516330763</v>
      </c>
      <c r="O57" s="25">
        <v>11.07</v>
      </c>
      <c r="R57" s="39">
        <v>0.3489317707578155</v>
      </c>
    </row>
    <row r="58" spans="1:18" ht="15">
      <c r="A58" s="2">
        <v>1747</v>
      </c>
      <c r="C58" s="43">
        <v>22</v>
      </c>
      <c r="I58" s="39">
        <v>0.048713477070566336</v>
      </c>
      <c r="O58" s="25">
        <v>11.07</v>
      </c>
      <c r="R58" s="39">
        <v>0.5392581911711694</v>
      </c>
    </row>
    <row r="59" spans="1:18" ht="15">
      <c r="A59" s="2">
        <v>1748</v>
      </c>
      <c r="C59" s="43">
        <v>32</v>
      </c>
      <c r="I59" s="39">
        <v>0.03349051548601436</v>
      </c>
      <c r="O59" s="25">
        <v>11.07</v>
      </c>
      <c r="R59" s="39">
        <v>0.37074000643017896</v>
      </c>
    </row>
    <row r="60" spans="1:18" ht="15">
      <c r="A60" s="2">
        <v>1749</v>
      </c>
      <c r="C60" s="43">
        <v>38.8</v>
      </c>
      <c r="I60" s="39">
        <v>0.02762104369980566</v>
      </c>
      <c r="O60" s="25">
        <v>11.07</v>
      </c>
      <c r="R60" s="39">
        <v>0.30576495375684865</v>
      </c>
    </row>
    <row r="61" spans="1:18" ht="15">
      <c r="A61" s="2">
        <v>1750</v>
      </c>
      <c r="C61" s="43">
        <v>50</v>
      </c>
      <c r="I61" s="39">
        <v>0.021433929911049192</v>
      </c>
      <c r="O61" s="25">
        <v>11.07</v>
      </c>
      <c r="R61" s="39">
        <v>0.23727360411531456</v>
      </c>
    </row>
    <row r="62" spans="1:18" ht="15">
      <c r="A62" s="2">
        <v>1751</v>
      </c>
      <c r="C62" s="43">
        <v>38</v>
      </c>
      <c r="I62" s="39">
        <v>0.02820253935664367</v>
      </c>
      <c r="O62" s="25">
        <v>11.07</v>
      </c>
      <c r="R62" s="39">
        <v>0.31220211067804543</v>
      </c>
    </row>
    <row r="63" spans="1:18" ht="15">
      <c r="A63" s="2">
        <v>1752</v>
      </c>
      <c r="C63" s="43">
        <v>11</v>
      </c>
      <c r="I63" s="39">
        <v>0.09742695414113267</v>
      </c>
      <c r="O63" s="25">
        <v>11.07</v>
      </c>
      <c r="R63" s="39">
        <v>1.0785163823423387</v>
      </c>
    </row>
    <row r="64" spans="1:18" ht="15">
      <c r="A64" s="2">
        <v>1753</v>
      </c>
      <c r="C64" s="43">
        <v>21</v>
      </c>
      <c r="I64" s="39">
        <v>0.05103316645487902</v>
      </c>
      <c r="O64" s="25">
        <v>11.07</v>
      </c>
      <c r="R64" s="39">
        <v>0.5649371526555108</v>
      </c>
    </row>
    <row r="65" spans="1:18" ht="15">
      <c r="A65" s="2">
        <v>1754</v>
      </c>
      <c r="C65" s="43">
        <v>32</v>
      </c>
      <c r="I65" s="39">
        <v>0.03349051548601436</v>
      </c>
      <c r="O65" s="25">
        <v>11.07</v>
      </c>
      <c r="R65" s="39">
        <v>0.37074000643017896</v>
      </c>
    </row>
    <row r="66" spans="1:18" ht="15">
      <c r="A66" s="2">
        <v>1755</v>
      </c>
      <c r="C66" s="43">
        <v>33</v>
      </c>
      <c r="I66" s="39">
        <v>0.032475651380377564</v>
      </c>
      <c r="O66" s="25">
        <v>11.07</v>
      </c>
      <c r="R66" s="39">
        <v>0.35950546078077966</v>
      </c>
    </row>
    <row r="67" spans="1:18" ht="15">
      <c r="A67" s="2">
        <v>1756</v>
      </c>
      <c r="C67" s="43">
        <v>40</v>
      </c>
      <c r="I67" s="39">
        <v>0.02679241238881149</v>
      </c>
      <c r="O67" s="25">
        <v>11.07</v>
      </c>
      <c r="R67" s="39">
        <v>0.29659200514414324</v>
      </c>
    </row>
    <row r="68" spans="1:18" ht="15">
      <c r="A68" s="2">
        <v>1757</v>
      </c>
      <c r="C68" s="43">
        <v>42</v>
      </c>
      <c r="I68" s="39">
        <v>0.02551658322743951</v>
      </c>
      <c r="O68" s="25">
        <v>11.07</v>
      </c>
      <c r="R68" s="39">
        <v>0.2824685763277554</v>
      </c>
    </row>
    <row r="69" spans="1:18" ht="15">
      <c r="A69" s="2">
        <v>1758</v>
      </c>
      <c r="C69" s="43">
        <v>37</v>
      </c>
      <c r="I69" s="39">
        <v>0.02896477015006647</v>
      </c>
      <c r="O69" s="25">
        <v>11.07</v>
      </c>
      <c r="R69" s="39">
        <v>0.32064000556123584</v>
      </c>
    </row>
    <row r="70" spans="1:18" ht="15">
      <c r="A70" s="2">
        <v>1759</v>
      </c>
      <c r="C70" s="43">
        <v>31</v>
      </c>
      <c r="I70" s="39">
        <v>0.03457085469524063</v>
      </c>
      <c r="O70" s="25">
        <v>11.07</v>
      </c>
      <c r="R70" s="39">
        <v>0.3826993614763137</v>
      </c>
    </row>
    <row r="71" spans="1:18" ht="15">
      <c r="A71" s="2">
        <v>1760</v>
      </c>
      <c r="C71" s="43">
        <v>29.6</v>
      </c>
      <c r="I71" s="39">
        <v>0.03620596268758309</v>
      </c>
      <c r="O71" s="25">
        <v>11.07</v>
      </c>
      <c r="R71" s="39">
        <v>0.40080000695154483</v>
      </c>
    </row>
    <row r="72" spans="1:18" ht="15">
      <c r="A72" s="2">
        <v>1761</v>
      </c>
      <c r="C72" s="43">
        <v>23.6</v>
      </c>
      <c r="I72" s="39">
        <v>0.04541086845561269</v>
      </c>
      <c r="O72" s="25">
        <v>11.07</v>
      </c>
      <c r="R72" s="39">
        <v>0.5026983138036325</v>
      </c>
    </row>
    <row r="73" spans="1:18" ht="15">
      <c r="A73" s="2">
        <v>1762</v>
      </c>
      <c r="C73" s="43">
        <v>28</v>
      </c>
      <c r="I73" s="39">
        <v>0.03827487484115927</v>
      </c>
      <c r="O73" s="25">
        <v>11.07</v>
      </c>
      <c r="R73" s="39">
        <v>0.4237028644916331</v>
      </c>
    </row>
    <row r="74" spans="1:18" ht="15">
      <c r="A74" s="2">
        <v>1763</v>
      </c>
      <c r="C74" s="43">
        <v>25</v>
      </c>
      <c r="I74" s="39">
        <v>0.042867859822098384</v>
      </c>
      <c r="O74" s="25">
        <v>11.07</v>
      </c>
      <c r="R74" s="39">
        <v>0.4745472082306291</v>
      </c>
    </row>
    <row r="75" spans="1:18" ht="15">
      <c r="A75" s="2">
        <v>1764</v>
      </c>
      <c r="C75" s="43">
        <v>31</v>
      </c>
      <c r="I75" s="39">
        <v>0.03457085469524063</v>
      </c>
      <c r="O75" s="25">
        <v>11.07</v>
      </c>
      <c r="R75" s="39">
        <v>0.3826993614763137</v>
      </c>
    </row>
    <row r="76" spans="1:18" ht="15">
      <c r="A76" s="2">
        <v>1765</v>
      </c>
      <c r="C76" s="43">
        <v>21</v>
      </c>
      <c r="I76" s="39">
        <v>0.05103316645487902</v>
      </c>
      <c r="O76" s="25">
        <v>11.07</v>
      </c>
      <c r="R76" s="39">
        <v>0.5649371526555108</v>
      </c>
    </row>
    <row r="77" spans="1:18" ht="15">
      <c r="A77" s="2">
        <v>1766</v>
      </c>
      <c r="C77" s="43">
        <v>24</v>
      </c>
      <c r="I77" s="39">
        <v>0.04465402064801915</v>
      </c>
      <c r="O77" s="25">
        <v>11.07</v>
      </c>
      <c r="R77" s="39">
        <v>0.494320008573572</v>
      </c>
    </row>
    <row r="78" spans="1:18" ht="15">
      <c r="A78" s="2">
        <v>1767</v>
      </c>
      <c r="C78" s="43">
        <v>23.4</v>
      </c>
      <c r="I78" s="39">
        <v>0.045798995536429896</v>
      </c>
      <c r="O78" s="25">
        <v>11.07</v>
      </c>
      <c r="R78" s="39">
        <v>0.5069948805882789</v>
      </c>
    </row>
    <row r="79" spans="1:18" ht="15">
      <c r="A79" s="2">
        <v>1768</v>
      </c>
      <c r="C79" s="43">
        <v>20.9</v>
      </c>
      <c r="I79" s="39">
        <v>0.05127734428480668</v>
      </c>
      <c r="O79" s="25">
        <v>11.07</v>
      </c>
      <c r="R79" s="39">
        <v>0.56764020123281</v>
      </c>
    </row>
    <row r="80" spans="1:18" ht="15">
      <c r="A80" s="2">
        <v>1769</v>
      </c>
      <c r="C80" s="43">
        <v>11</v>
      </c>
      <c r="I80" s="39">
        <v>0.09742695414113267</v>
      </c>
      <c r="O80" s="25">
        <v>11.07</v>
      </c>
      <c r="R80" s="39">
        <v>1.0785163823423387</v>
      </c>
    </row>
    <row r="81" spans="1:18" ht="15">
      <c r="A81" s="2">
        <v>1770</v>
      </c>
      <c r="C81" s="43">
        <v>3.25</v>
      </c>
      <c r="I81" s="39">
        <v>0.32975276786229524</v>
      </c>
      <c r="O81" s="25">
        <v>11.07</v>
      </c>
      <c r="R81" s="39">
        <v>3.6503631402356085</v>
      </c>
    </row>
    <row r="82" spans="1:18" ht="15">
      <c r="A82" s="2">
        <v>1771</v>
      </c>
      <c r="C82" s="43">
        <v>24</v>
      </c>
      <c r="I82" s="39">
        <v>0.04465402064801915</v>
      </c>
      <c r="O82" s="25">
        <v>11.07</v>
      </c>
      <c r="R82" s="39">
        <v>0.494320008573572</v>
      </c>
    </row>
    <row r="83" spans="1:18" ht="15">
      <c r="A83" s="2">
        <v>1772</v>
      </c>
      <c r="C83" s="43">
        <v>34</v>
      </c>
      <c r="I83" s="39">
        <v>0.03152048516330763</v>
      </c>
      <c r="O83" s="25">
        <v>11.07</v>
      </c>
      <c r="R83" s="39">
        <v>0.3489317707578155</v>
      </c>
    </row>
    <row r="84" spans="1:18" ht="15">
      <c r="A84" s="2">
        <v>1773</v>
      </c>
      <c r="C84" s="43">
        <v>31</v>
      </c>
      <c r="I84" s="39">
        <v>0.03457085469524063</v>
      </c>
      <c r="O84" s="25">
        <v>11.07</v>
      </c>
      <c r="R84" s="39">
        <v>0.3826993614763137</v>
      </c>
    </row>
    <row r="85" spans="1:18" ht="15">
      <c r="A85" s="2">
        <v>1774</v>
      </c>
      <c r="C85" s="43">
        <v>32</v>
      </c>
      <c r="I85" s="39">
        <v>0.03349051548601436</v>
      </c>
      <c r="O85" s="25">
        <v>11.07</v>
      </c>
      <c r="R85" s="39">
        <v>0.37074000643017896</v>
      </c>
    </row>
    <row r="86" spans="1:18" ht="15">
      <c r="A86" s="2">
        <v>1775</v>
      </c>
      <c r="C86" s="43">
        <v>27</v>
      </c>
      <c r="I86" s="39">
        <v>0.03969246279823924</v>
      </c>
      <c r="O86" s="25">
        <v>11.07</v>
      </c>
      <c r="R86" s="39">
        <v>0.4393955631765084</v>
      </c>
    </row>
    <row r="87" spans="1:18" ht="15">
      <c r="A87" s="2">
        <v>1776</v>
      </c>
      <c r="C87" s="43">
        <v>30</v>
      </c>
      <c r="I87" s="39">
        <v>0.03572321651841531</v>
      </c>
      <c r="O87" s="25">
        <v>11.07</v>
      </c>
      <c r="R87" s="39">
        <v>0.3954560068588575</v>
      </c>
    </row>
    <row r="88" spans="1:18" ht="15">
      <c r="A88" s="2">
        <v>1777</v>
      </c>
      <c r="C88" s="43">
        <v>17.2</v>
      </c>
      <c r="I88" s="39">
        <v>0.062307935787933685</v>
      </c>
      <c r="O88" s="25">
        <v>11.07</v>
      </c>
      <c r="R88" s="39">
        <v>0.689748849172426</v>
      </c>
    </row>
    <row r="89" spans="1:18" ht="15">
      <c r="A89" s="2">
        <v>1778</v>
      </c>
      <c r="C89" s="43">
        <v>19.5</v>
      </c>
      <c r="I89" s="39">
        <v>0.05495879464371587</v>
      </c>
      <c r="O89" s="25">
        <v>11.07</v>
      </c>
      <c r="R89" s="39">
        <v>0.6083938567059347</v>
      </c>
    </row>
    <row r="90" spans="1:18" ht="15">
      <c r="A90" s="2">
        <v>1779</v>
      </c>
      <c r="C90" s="43">
        <v>25</v>
      </c>
      <c r="I90" s="39">
        <v>0.042867859822098384</v>
      </c>
      <c r="O90" s="25">
        <v>11.07</v>
      </c>
      <c r="R90" s="39">
        <v>0.4745472082306291</v>
      </c>
    </row>
    <row r="91" spans="1:18" ht="15">
      <c r="A91" s="2">
        <v>1780</v>
      </c>
      <c r="C91" s="43">
        <v>30</v>
      </c>
      <c r="I91" s="39">
        <v>0.03572321651841531</v>
      </c>
      <c r="O91" s="25">
        <v>11.07</v>
      </c>
      <c r="R91" s="39">
        <v>0.3954560068588575</v>
      </c>
    </row>
    <row r="92" spans="1:18" ht="15">
      <c r="A92" s="2">
        <v>1781</v>
      </c>
      <c r="C92" s="43">
        <v>38</v>
      </c>
      <c r="I92" s="39">
        <v>0.02820253935664367</v>
      </c>
      <c r="O92" s="25">
        <v>11.07</v>
      </c>
      <c r="R92" s="39">
        <v>0.31220211067804543</v>
      </c>
    </row>
    <row r="93" spans="1:18" ht="15">
      <c r="A93" s="2">
        <v>1782</v>
      </c>
      <c r="C93" s="43">
        <v>34</v>
      </c>
      <c r="I93" s="39">
        <v>0.03152048516330763</v>
      </c>
      <c r="O93" s="25">
        <v>11.07</v>
      </c>
      <c r="R93" s="39">
        <v>0.3489317707578155</v>
      </c>
    </row>
    <row r="94" spans="1:18" ht="15">
      <c r="A94" s="2">
        <v>1783</v>
      </c>
      <c r="C94" s="43">
        <v>40</v>
      </c>
      <c r="I94" s="39">
        <v>0.02679241238881149</v>
      </c>
      <c r="O94" s="25">
        <v>11.07</v>
      </c>
      <c r="R94" s="39">
        <v>0.29659200514414324</v>
      </c>
    </row>
    <row r="95" spans="1:18" ht="15">
      <c r="A95" s="2">
        <v>1784</v>
      </c>
      <c r="C95" s="43">
        <v>32</v>
      </c>
      <c r="I95" s="39">
        <v>0.03349051548601436</v>
      </c>
      <c r="O95" s="25">
        <v>11.07</v>
      </c>
      <c r="R95" s="39">
        <v>0.37074000643017896</v>
      </c>
    </row>
    <row r="96" spans="1:18" ht="15">
      <c r="A96" s="2">
        <v>1785</v>
      </c>
      <c r="C96" s="43">
        <v>24.6</v>
      </c>
      <c r="I96" s="39">
        <v>0.04356489819318941</v>
      </c>
      <c r="O96" s="25">
        <v>11.07</v>
      </c>
      <c r="R96" s="39">
        <v>0.48226342299860675</v>
      </c>
    </row>
    <row r="97" spans="1:18" ht="15">
      <c r="A97" s="2">
        <v>1786</v>
      </c>
      <c r="C97" s="43">
        <v>25</v>
      </c>
      <c r="I97" s="39">
        <v>0.042867859822098384</v>
      </c>
      <c r="O97" s="25">
        <v>11.07</v>
      </c>
      <c r="R97" s="39">
        <v>0.4745472082306291</v>
      </c>
    </row>
    <row r="98" spans="1:18" ht="15">
      <c r="A98" s="2">
        <v>1787</v>
      </c>
      <c r="C98" s="43">
        <v>25.5</v>
      </c>
      <c r="I98" s="39">
        <v>0.04202731355107684</v>
      </c>
      <c r="O98" s="25">
        <v>11.07</v>
      </c>
      <c r="R98" s="39">
        <v>0.46524236101042066</v>
      </c>
    </row>
    <row r="99" spans="1:18" ht="15">
      <c r="A99" s="2">
        <v>1788</v>
      </c>
      <c r="C99" s="43">
        <v>14</v>
      </c>
      <c r="I99" s="39">
        <v>0.07654974968231854</v>
      </c>
      <c r="O99" s="25">
        <v>11.07</v>
      </c>
      <c r="R99" s="39">
        <v>0.8474057289832662</v>
      </c>
    </row>
    <row r="100" spans="1:18" ht="15">
      <c r="A100" s="2">
        <v>1789</v>
      </c>
      <c r="C100" s="43">
        <v>24</v>
      </c>
      <c r="I100" s="39">
        <v>0.04465402064801915</v>
      </c>
      <c r="O100" s="25">
        <v>11.07</v>
      </c>
      <c r="R100" s="39">
        <v>0.494320008573572</v>
      </c>
    </row>
    <row r="101" spans="1:18" ht="15">
      <c r="A101" s="2">
        <v>1790</v>
      </c>
      <c r="C101" s="43">
        <v>24</v>
      </c>
      <c r="I101" s="39">
        <v>0.04465402064801915</v>
      </c>
      <c r="O101" s="25">
        <v>11.07</v>
      </c>
      <c r="R101" s="39">
        <v>0.494320008573572</v>
      </c>
    </row>
    <row r="102" spans="1:18" ht="15">
      <c r="A102" s="2">
        <v>1791</v>
      </c>
      <c r="C102" s="43">
        <v>20</v>
      </c>
      <c r="I102" s="39">
        <v>0.05358482477762298</v>
      </c>
      <c r="O102" s="25">
        <v>11.07</v>
      </c>
      <c r="R102" s="39">
        <v>0.5931840102882865</v>
      </c>
    </row>
    <row r="103" spans="1:18" ht="15">
      <c r="A103" s="2">
        <v>1792</v>
      </c>
      <c r="C103" s="43">
        <v>24</v>
      </c>
      <c r="I103" s="39">
        <v>0.04465402064801915</v>
      </c>
      <c r="O103" s="25">
        <v>11.07</v>
      </c>
      <c r="R103" s="39">
        <v>0.494320008573572</v>
      </c>
    </row>
    <row r="104" spans="1:18" ht="15">
      <c r="A104" s="2">
        <v>1793</v>
      </c>
      <c r="C104" s="43">
        <v>29</v>
      </c>
      <c r="I104" s="39">
        <v>0.036955051570774465</v>
      </c>
      <c r="O104" s="25">
        <v>11.07</v>
      </c>
      <c r="R104" s="39">
        <v>0.40909242088847336</v>
      </c>
    </row>
    <row r="105" spans="1:18" ht="15">
      <c r="A105" s="2">
        <v>1794</v>
      </c>
      <c r="C105" s="43">
        <v>37</v>
      </c>
      <c r="I105" s="39">
        <v>0.02896477015006647</v>
      </c>
      <c r="O105" s="25">
        <v>11.07</v>
      </c>
      <c r="R105" s="39">
        <v>0.32064000556123584</v>
      </c>
    </row>
    <row r="106" spans="1:18" ht="15">
      <c r="A106" s="2">
        <v>1795</v>
      </c>
      <c r="C106" s="43">
        <v>51.2</v>
      </c>
      <c r="I106" s="39">
        <v>0.020931572178758975</v>
      </c>
      <c r="O106" s="25">
        <v>11.07</v>
      </c>
      <c r="R106" s="39">
        <v>0.23171250401886187</v>
      </c>
    </row>
    <row r="107" spans="1:18" ht="15">
      <c r="A107" s="2">
        <v>1796</v>
      </c>
      <c r="C107" s="43">
        <v>47.4</v>
      </c>
      <c r="I107" s="39">
        <v>0.022609630707857795</v>
      </c>
      <c r="O107" s="25">
        <v>11.07</v>
      </c>
      <c r="R107" s="39">
        <v>0.2502886119359858</v>
      </c>
    </row>
    <row r="108" spans="1:18" ht="15">
      <c r="A108" s="2">
        <v>1797</v>
      </c>
      <c r="C108" s="43">
        <v>47.4</v>
      </c>
      <c r="I108" s="39">
        <v>0.022609630707857795</v>
      </c>
      <c r="O108" s="25">
        <v>11.07</v>
      </c>
      <c r="R108" s="39">
        <v>0.2502886119359858</v>
      </c>
    </row>
    <row r="109" spans="1:18" ht="15">
      <c r="A109" s="2">
        <v>1798</v>
      </c>
      <c r="C109" s="43">
        <v>45.7</v>
      </c>
      <c r="I109" s="39">
        <v>0.023450689180578983</v>
      </c>
      <c r="O109" s="25">
        <v>11.07</v>
      </c>
      <c r="R109" s="39">
        <v>0.25959912922900935</v>
      </c>
    </row>
    <row r="110" spans="1:18" ht="15">
      <c r="A110" s="2">
        <v>1799</v>
      </c>
      <c r="C110" s="43">
        <v>44.1</v>
      </c>
      <c r="I110" s="39">
        <v>0.024301507835656676</v>
      </c>
      <c r="O110" s="25">
        <v>11.07</v>
      </c>
      <c r="R110" s="39">
        <v>0.26901769174071943</v>
      </c>
    </row>
    <row r="111" spans="1:18" ht="15">
      <c r="A111" s="2">
        <v>1800</v>
      </c>
      <c r="C111" s="43">
        <v>40</v>
      </c>
      <c r="I111" s="39">
        <v>0.02679241238881149</v>
      </c>
      <c r="O111" s="25">
        <v>11.07</v>
      </c>
      <c r="R111" s="39">
        <v>0.29659200514414324</v>
      </c>
    </row>
    <row r="112" spans="1:18" ht="15">
      <c r="A112" s="2">
        <v>1801</v>
      </c>
      <c r="C112" s="43">
        <v>36.6</v>
      </c>
      <c r="I112" s="39">
        <v>0.029281325015094523</v>
      </c>
      <c r="O112" s="25">
        <v>11.07</v>
      </c>
      <c r="R112" s="39">
        <v>0.3241442679170964</v>
      </c>
    </row>
    <row r="113" spans="1:18" ht="15">
      <c r="A113" s="2">
        <v>1802</v>
      </c>
      <c r="C113" s="43">
        <v>38</v>
      </c>
      <c r="I113" s="39">
        <v>0.02820253935664367</v>
      </c>
      <c r="O113" s="25">
        <v>11.07</v>
      </c>
      <c r="R113" s="39">
        <v>0.31220211067804543</v>
      </c>
    </row>
    <row r="114" spans="1:18" ht="15">
      <c r="A114" s="2">
        <v>1803</v>
      </c>
      <c r="C114" s="43">
        <v>40</v>
      </c>
      <c r="I114" s="39">
        <v>0.02679241238881149</v>
      </c>
      <c r="O114" s="25">
        <v>11.07</v>
      </c>
      <c r="R114" s="39">
        <v>0.29659200514414324</v>
      </c>
    </row>
    <row r="115" spans="1:18" ht="15">
      <c r="A115" s="2">
        <v>1804</v>
      </c>
      <c r="C115" s="43">
        <v>42</v>
      </c>
      <c r="I115" s="39">
        <v>0.02551658322743951</v>
      </c>
      <c r="O115" s="25">
        <v>11.07</v>
      </c>
      <c r="R115" s="39">
        <v>0.2824685763277554</v>
      </c>
    </row>
    <row r="116" spans="1:18" ht="15">
      <c r="A116" s="2">
        <v>1805</v>
      </c>
      <c r="C116" s="43">
        <v>50</v>
      </c>
      <c r="I116" s="39">
        <v>0.021433929911049192</v>
      </c>
      <c r="O116" s="25">
        <v>11.07</v>
      </c>
      <c r="R116" s="39">
        <v>0.23727360411531456</v>
      </c>
    </row>
    <row r="117" spans="1:18" ht="15">
      <c r="A117" s="2">
        <v>1806</v>
      </c>
      <c r="C117" s="43">
        <v>40</v>
      </c>
      <c r="I117" s="39">
        <v>0.02679241238881149</v>
      </c>
      <c r="O117" s="25">
        <v>11.07</v>
      </c>
      <c r="R117" s="39">
        <v>0.29659200514414324</v>
      </c>
    </row>
    <row r="118" spans="1:18" ht="15">
      <c r="A118" s="2">
        <v>1807</v>
      </c>
      <c r="C118" s="43">
        <v>26.5</v>
      </c>
      <c r="I118" s="39">
        <v>0.04044137719065885</v>
      </c>
      <c r="O118" s="25">
        <v>11.07</v>
      </c>
      <c r="R118" s="39">
        <v>0.4476860455005935</v>
      </c>
    </row>
    <row r="119" spans="1:18" ht="15">
      <c r="A119" s="2">
        <v>1808</v>
      </c>
      <c r="C119" s="43">
        <v>40</v>
      </c>
      <c r="I119" s="39">
        <v>0.02679241238881149</v>
      </c>
      <c r="O119" s="25">
        <v>11.07</v>
      </c>
      <c r="R119" s="39">
        <v>0.29659200514414324</v>
      </c>
    </row>
    <row r="120" spans="1:18" ht="15">
      <c r="A120" s="2">
        <v>1809</v>
      </c>
      <c r="C120" s="43">
        <v>35</v>
      </c>
      <c r="I120" s="39">
        <v>0.030619899872927413</v>
      </c>
      <c r="O120" s="25">
        <v>11.07</v>
      </c>
      <c r="R120" s="39">
        <v>0.3389622915933065</v>
      </c>
    </row>
    <row r="121" spans="1:18" ht="15">
      <c r="A121" s="2">
        <v>1810</v>
      </c>
      <c r="C121" s="43">
        <v>32</v>
      </c>
      <c r="I121" s="39">
        <v>0.03349051548601436</v>
      </c>
      <c r="O121" s="25">
        <v>11.07</v>
      </c>
      <c r="R121" s="39">
        <v>0.37074000643017896</v>
      </c>
    </row>
    <row r="122" spans="1:18" ht="15">
      <c r="A122" s="2">
        <v>1811</v>
      </c>
      <c r="C122" s="43">
        <v>30</v>
      </c>
      <c r="I122" s="39">
        <v>0.03572321651841531</v>
      </c>
      <c r="O122" s="25">
        <v>11.07</v>
      </c>
      <c r="R122" s="39">
        <v>0.3954560068588575</v>
      </c>
    </row>
    <row r="123" spans="1:18" ht="15">
      <c r="A123" s="2">
        <v>1812</v>
      </c>
      <c r="C123" s="43">
        <v>45</v>
      </c>
      <c r="I123" s="39">
        <v>0.023815477678943545</v>
      </c>
      <c r="O123" s="25">
        <v>11.07</v>
      </c>
      <c r="R123" s="39">
        <v>0.26363733790590504</v>
      </c>
    </row>
    <row r="124" spans="1:18" ht="15">
      <c r="A124" s="2">
        <v>1813</v>
      </c>
      <c r="C124" s="43">
        <v>40</v>
      </c>
      <c r="I124" s="39">
        <v>0.02679241238881149</v>
      </c>
      <c r="O124" s="25">
        <v>11.07</v>
      </c>
      <c r="R124" s="39">
        <v>0.29659200514414324</v>
      </c>
    </row>
    <row r="125" spans="1:18" ht="15">
      <c r="A125" s="2">
        <v>1814</v>
      </c>
      <c r="C125" s="43">
        <v>34.6</v>
      </c>
      <c r="I125" s="39">
        <v>0.030973887154695363</v>
      </c>
      <c r="O125" s="25">
        <v>11.07</v>
      </c>
      <c r="R125" s="39">
        <v>0.34288093080247767</v>
      </c>
    </row>
    <row r="126" spans="1:18" ht="15">
      <c r="A126" s="2">
        <v>1815</v>
      </c>
      <c r="C126" s="43">
        <v>32</v>
      </c>
      <c r="I126" s="39">
        <v>0.03349051548601436</v>
      </c>
      <c r="O126" s="25">
        <v>11.07</v>
      </c>
      <c r="R126" s="39">
        <v>0.37074000643017896</v>
      </c>
    </row>
    <row r="127" spans="1:18" ht="15">
      <c r="A127" s="2">
        <v>1816</v>
      </c>
      <c r="C127" s="43">
        <v>32</v>
      </c>
      <c r="I127" s="39">
        <v>0.03349051548601436</v>
      </c>
      <c r="O127" s="25">
        <v>11.07</v>
      </c>
      <c r="R127" s="39">
        <v>0.37074000643017896</v>
      </c>
    </row>
    <row r="128" spans="1:18" ht="15">
      <c r="A128" s="2">
        <v>1817</v>
      </c>
      <c r="C128" s="43">
        <v>29.1</v>
      </c>
      <c r="I128" s="39">
        <v>0.036828058266407546</v>
      </c>
      <c r="O128" s="25">
        <v>11.07</v>
      </c>
      <c r="R128" s="39">
        <v>0.40768660500913156</v>
      </c>
    </row>
    <row r="129" spans="1:18" ht="15">
      <c r="A129" s="2">
        <v>1818</v>
      </c>
      <c r="C129" s="43">
        <v>32.8</v>
      </c>
      <c r="I129" s="39">
        <v>0.03267367364489206</v>
      </c>
      <c r="O129" s="25">
        <v>11.07</v>
      </c>
      <c r="R129" s="39">
        <v>0.3616975672489551</v>
      </c>
    </row>
    <row r="130" spans="1:18" ht="15">
      <c r="A130" s="2">
        <v>1819</v>
      </c>
      <c r="C130" s="43">
        <v>26.6</v>
      </c>
      <c r="I130" s="39">
        <v>0.04028934193806239</v>
      </c>
      <c r="O130" s="25">
        <v>11.07</v>
      </c>
      <c r="R130" s="39">
        <v>0.44600301525435065</v>
      </c>
    </row>
    <row r="131" spans="1:18" ht="15">
      <c r="A131" s="2">
        <v>1820</v>
      </c>
      <c r="C131" s="43">
        <v>22.5</v>
      </c>
      <c r="I131" s="39">
        <v>0.04763095535788709</v>
      </c>
      <c r="O131" s="53">
        <v>11.15</v>
      </c>
      <c r="R131" s="39">
        <v>0.5310851522404411</v>
      </c>
    </row>
    <row r="132" spans="1:18" ht="15">
      <c r="A132" s="2">
        <v>1821</v>
      </c>
      <c r="C132" s="43">
        <v>23.7</v>
      </c>
      <c r="I132" s="39">
        <v>0.04521926141571559</v>
      </c>
      <c r="O132" s="53">
        <v>11.23</v>
      </c>
      <c r="R132" s="39">
        <v>0.5078123056984861</v>
      </c>
    </row>
    <row r="133" spans="1:18" ht="15">
      <c r="A133" s="2">
        <v>1822</v>
      </c>
      <c r="C133" s="43">
        <v>27.7</v>
      </c>
      <c r="I133" s="39">
        <v>0.038689404171568936</v>
      </c>
      <c r="O133" s="53">
        <v>11.31</v>
      </c>
      <c r="R133" s="39">
        <v>0.4375771611804447</v>
      </c>
    </row>
    <row r="134" spans="1:18" ht="15">
      <c r="A134" s="2">
        <v>1823</v>
      </c>
      <c r="C134" s="43">
        <v>21.3</v>
      </c>
      <c r="I134" s="39">
        <v>0.05031438946255678</v>
      </c>
      <c r="O134" s="25">
        <v>11.386987794571432</v>
      </c>
      <c r="R134" s="39">
        <v>0.5729293387014475</v>
      </c>
    </row>
    <row r="135" spans="1:21" ht="15">
      <c r="A135" s="2">
        <v>1824</v>
      </c>
      <c r="C135" s="43">
        <v>22</v>
      </c>
      <c r="D135" s="43">
        <v>18.7</v>
      </c>
      <c r="E135" s="43">
        <v>11.4</v>
      </c>
      <c r="F135" s="43">
        <v>15</v>
      </c>
      <c r="I135" s="39">
        <v>0.048713477070566336</v>
      </c>
      <c r="J135" s="39">
        <v>0.0573099730241957</v>
      </c>
      <c r="K135" s="39">
        <v>0.09400846452214558</v>
      </c>
      <c r="L135" s="39">
        <v>0.07144643303683063</v>
      </c>
      <c r="O135" s="25">
        <v>11.815664407254362</v>
      </c>
      <c r="R135" s="39">
        <v>0.5755820971762922</v>
      </c>
      <c r="S135" s="39">
        <v>0.6771554084426967</v>
      </c>
      <c r="T135" s="39">
        <v>1.11077246823495</v>
      </c>
      <c r="U135" s="39">
        <v>0.8441870758585618</v>
      </c>
    </row>
    <row r="136" spans="1:21" ht="15">
      <c r="A136" s="2">
        <v>1825</v>
      </c>
      <c r="C136" s="43">
        <v>28.1</v>
      </c>
      <c r="D136" s="43">
        <v>18.7</v>
      </c>
      <c r="E136" s="43">
        <v>9.1</v>
      </c>
      <c r="F136" s="43">
        <v>10</v>
      </c>
      <c r="I136" s="39">
        <v>0.038138665322151585</v>
      </c>
      <c r="J136" s="39">
        <v>0.0573099730241957</v>
      </c>
      <c r="K136" s="39">
        <v>0.11776884566510544</v>
      </c>
      <c r="L136" s="39">
        <v>0.10716964955524597</v>
      </c>
      <c r="O136" s="25">
        <v>12.044043001004134</v>
      </c>
      <c r="R136" s="39">
        <v>0.4593437251408989</v>
      </c>
      <c r="S136" s="39">
        <v>0.6902437794898</v>
      </c>
      <c r="T136" s="39">
        <v>1.4184130413691491</v>
      </c>
      <c r="U136" s="39">
        <v>1.2907558676459259</v>
      </c>
    </row>
    <row r="137" spans="1:21" ht="15">
      <c r="A137" s="2">
        <v>1826</v>
      </c>
      <c r="C137" s="43">
        <v>21.7</v>
      </c>
      <c r="D137" s="43">
        <v>18.5</v>
      </c>
      <c r="E137" s="43">
        <v>13.6</v>
      </c>
      <c r="F137" s="43">
        <v>12</v>
      </c>
      <c r="I137" s="39">
        <v>0.04938693527891518</v>
      </c>
      <c r="J137" s="39">
        <v>0.05792954030013294</v>
      </c>
      <c r="K137" s="39">
        <v>0.07880121290826908</v>
      </c>
      <c r="L137" s="39">
        <v>0.0893080412960383</v>
      </c>
      <c r="O137" s="25">
        <v>12.463121936942223</v>
      </c>
      <c r="R137" s="39">
        <v>0.6155153964729936</v>
      </c>
      <c r="S137" s="39">
        <v>0.7219829245115654</v>
      </c>
      <c r="T137" s="39">
        <v>0.9821091252547031</v>
      </c>
      <c r="U137" s="39">
        <v>1.1130570086219969</v>
      </c>
    </row>
    <row r="138" spans="1:21" ht="15">
      <c r="A138" s="2">
        <v>1827</v>
      </c>
      <c r="C138" s="43">
        <v>24.1</v>
      </c>
      <c r="D138" s="43">
        <v>22</v>
      </c>
      <c r="E138" s="43">
        <v>13.6</v>
      </c>
      <c r="F138" s="43">
        <v>13</v>
      </c>
      <c r="I138" s="39">
        <v>0.04446873425528877</v>
      </c>
      <c r="J138" s="39">
        <v>0.048713477070566336</v>
      </c>
      <c r="K138" s="39">
        <v>0.07880121290826908</v>
      </c>
      <c r="L138" s="39">
        <v>0.08243819196557381</v>
      </c>
      <c r="O138" s="25">
        <v>11.959619498643287</v>
      </c>
      <c r="R138" s="39">
        <v>0.5318291412795383</v>
      </c>
      <c r="S138" s="39">
        <v>0.5825946502198578</v>
      </c>
      <c r="T138" s="39">
        <v>0.942432522414476</v>
      </c>
      <c r="U138" s="39">
        <v>0.9859294080643749</v>
      </c>
    </row>
    <row r="139" spans="1:21" ht="15">
      <c r="A139" s="2">
        <v>1828</v>
      </c>
      <c r="C139" s="43">
        <v>23.7</v>
      </c>
      <c r="D139" s="43">
        <v>23.7</v>
      </c>
      <c r="E139" s="43">
        <v>13.6</v>
      </c>
      <c r="F139" s="43">
        <v>15</v>
      </c>
      <c r="I139" s="39">
        <v>0.04521926141571559</v>
      </c>
      <c r="J139" s="39">
        <v>0.04521926141571559</v>
      </c>
      <c r="K139" s="39">
        <v>0.07880121290826908</v>
      </c>
      <c r="L139" s="39">
        <v>0.07144643303683063</v>
      </c>
      <c r="O139" s="25">
        <v>11.699017630340931</v>
      </c>
      <c r="R139" s="39">
        <v>0.5290209365334521</v>
      </c>
      <c r="S139" s="39">
        <v>0.5290209365334521</v>
      </c>
      <c r="T139" s="39">
        <v>0.9218967791060894</v>
      </c>
      <c r="U139" s="39">
        <v>0.8358530797228543</v>
      </c>
    </row>
    <row r="140" spans="1:21" ht="15">
      <c r="A140" s="2">
        <v>1829</v>
      </c>
      <c r="C140" s="43">
        <v>29.1</v>
      </c>
      <c r="D140" s="43">
        <v>23</v>
      </c>
      <c r="E140" s="43">
        <v>14.3</v>
      </c>
      <c r="F140" s="43">
        <v>19</v>
      </c>
      <c r="I140" s="39">
        <v>0.036828058266407546</v>
      </c>
      <c r="J140" s="39">
        <v>0.04659549980662867</v>
      </c>
      <c r="K140" s="39">
        <v>0.07494381087779436</v>
      </c>
      <c r="L140" s="39">
        <v>0.05640507871328734</v>
      </c>
      <c r="O140" s="25">
        <v>11.8145634834801</v>
      </c>
      <c r="R140" s="39">
        <v>0.435107432361776</v>
      </c>
      <c r="S140" s="39">
        <v>0.5505054905098992</v>
      </c>
      <c r="T140" s="39">
        <v>0.885428411309628</v>
      </c>
      <c r="U140" s="39">
        <v>0.6664013832488254</v>
      </c>
    </row>
    <row r="141" spans="1:21" ht="15">
      <c r="A141" s="2">
        <v>1830</v>
      </c>
      <c r="C141" s="43">
        <v>28.6</v>
      </c>
      <c r="D141" s="43">
        <v>32.5</v>
      </c>
      <c r="E141" s="43">
        <v>13.6</v>
      </c>
      <c r="F141" s="43">
        <v>19</v>
      </c>
      <c r="I141" s="39">
        <v>0.03747190543889718</v>
      </c>
      <c r="J141" s="39">
        <v>0.032975276786229524</v>
      </c>
      <c r="K141" s="39">
        <v>0.07880121290826908</v>
      </c>
      <c r="L141" s="39">
        <v>0.05640507871328734</v>
      </c>
      <c r="O141" s="25">
        <v>11.357339890673902</v>
      </c>
      <c r="R141" s="39">
        <v>0.42558116642074734</v>
      </c>
      <c r="S141" s="39">
        <v>0.3745114264502577</v>
      </c>
      <c r="T141" s="39">
        <v>0.8949721587965717</v>
      </c>
      <c r="U141" s="39">
        <v>0.6406116505070197</v>
      </c>
    </row>
    <row r="142" spans="1:21" ht="15">
      <c r="A142" s="2">
        <v>1831</v>
      </c>
      <c r="C142" s="43">
        <v>31.3</v>
      </c>
      <c r="D142" s="43">
        <v>32.5</v>
      </c>
      <c r="E142" s="43">
        <v>13.6</v>
      </c>
      <c r="F142" s="43">
        <v>15</v>
      </c>
      <c r="I142" s="39">
        <v>0.03423950465023832</v>
      </c>
      <c r="J142" s="39">
        <v>0.032975276786229524</v>
      </c>
      <c r="K142" s="39">
        <v>0.07880121290826908</v>
      </c>
      <c r="L142" s="39">
        <v>0.07144643303683063</v>
      </c>
      <c r="O142" s="25">
        <v>11.665575798981662</v>
      </c>
      <c r="R142" s="39">
        <v>0.3994235368169402</v>
      </c>
      <c r="S142" s="39">
        <v>0.3846755908421609</v>
      </c>
      <c r="T142" s="39">
        <v>0.9192615222331051</v>
      </c>
      <c r="U142" s="39">
        <v>0.8334637801580153</v>
      </c>
    </row>
    <row r="143" spans="1:21" ht="15">
      <c r="A143" s="2">
        <v>1832</v>
      </c>
      <c r="C143" s="43">
        <v>26.5</v>
      </c>
      <c r="D143" s="43">
        <v>26.2</v>
      </c>
      <c r="E143" s="43">
        <v>13.6</v>
      </c>
      <c r="F143" s="43">
        <v>14</v>
      </c>
      <c r="I143" s="39">
        <v>0.04044137719065885</v>
      </c>
      <c r="J143" s="39">
        <v>0.04090444639513204</v>
      </c>
      <c r="K143" s="39">
        <v>0.07880121290826908</v>
      </c>
      <c r="L143" s="39">
        <v>0.07654974968231854</v>
      </c>
      <c r="O143" s="25">
        <v>11.171486131372657</v>
      </c>
      <c r="R143" s="39">
        <v>0.45179028441905583</v>
      </c>
      <c r="S143" s="39">
        <v>0.45696345561469387</v>
      </c>
      <c r="T143" s="39">
        <v>0.880326657140072</v>
      </c>
      <c r="U143" s="39">
        <v>0.8551744669360699</v>
      </c>
    </row>
    <row r="144" spans="1:21" ht="15">
      <c r="A144" s="2">
        <v>1833</v>
      </c>
      <c r="C144" s="43">
        <v>26</v>
      </c>
      <c r="D144" s="43">
        <v>13</v>
      </c>
      <c r="E144" s="43">
        <v>13.6</v>
      </c>
      <c r="F144" s="43">
        <v>10</v>
      </c>
      <c r="I144" s="39">
        <v>0.041219095982786905</v>
      </c>
      <c r="J144" s="39">
        <v>0.08243819196557381</v>
      </c>
      <c r="K144" s="39">
        <v>0.07880121290826908</v>
      </c>
      <c r="L144" s="39">
        <v>0.10716964955524597</v>
      </c>
      <c r="O144" s="25">
        <v>12.30734422150883</v>
      </c>
      <c r="R144" s="39">
        <v>0.5072976027595703</v>
      </c>
      <c r="S144" s="39">
        <v>1.0145952055191405</v>
      </c>
      <c r="T144" s="39">
        <v>0.9698336523344725</v>
      </c>
      <c r="U144" s="39">
        <v>1.3189737671748827</v>
      </c>
    </row>
    <row r="145" spans="1:21" ht="15">
      <c r="A145" s="2">
        <v>1834</v>
      </c>
      <c r="C145" s="43">
        <v>26.7</v>
      </c>
      <c r="D145" s="43">
        <v>18</v>
      </c>
      <c r="E145" s="43">
        <v>14.8</v>
      </c>
      <c r="F145" s="43">
        <v>10</v>
      </c>
      <c r="I145" s="39">
        <v>0.040138445526309345</v>
      </c>
      <c r="J145" s="39">
        <v>0.05953869419735886</v>
      </c>
      <c r="K145" s="39">
        <v>0.07241192537516618</v>
      </c>
      <c r="L145" s="39">
        <v>0.10716964955524597</v>
      </c>
      <c r="O145" s="25">
        <v>13.008644049596228</v>
      </c>
      <c r="R145" s="39">
        <v>0.5221467505558663</v>
      </c>
      <c r="S145" s="39">
        <v>0.7745176799912018</v>
      </c>
      <c r="T145" s="39">
        <v>0.9419809621514617</v>
      </c>
      <c r="U145" s="39">
        <v>1.3941318239841636</v>
      </c>
    </row>
    <row r="146" spans="1:21" ht="15">
      <c r="A146" s="2">
        <v>1835</v>
      </c>
      <c r="C146" s="43">
        <v>27.9</v>
      </c>
      <c r="D146" s="43">
        <v>12.5</v>
      </c>
      <c r="E146" s="43">
        <v>17.1</v>
      </c>
      <c r="F146" s="43">
        <v>13</v>
      </c>
      <c r="I146" s="39">
        <v>0.03841206077248959</v>
      </c>
      <c r="J146" s="39">
        <v>0.08573571964419677</v>
      </c>
      <c r="K146" s="39">
        <v>0.06267230968143037</v>
      </c>
      <c r="L146" s="39">
        <v>0.08243819196557381</v>
      </c>
      <c r="O146" s="25">
        <v>13.297146348752314</v>
      </c>
      <c r="R146" s="39">
        <v>0.5107707936489619</v>
      </c>
      <c r="S146" s="39">
        <v>1.140040411424483</v>
      </c>
      <c r="T146" s="39">
        <v>0.8333628738483061</v>
      </c>
      <c r="U146" s="39">
        <v>1.096192703292772</v>
      </c>
    </row>
    <row r="147" spans="1:21" ht="15">
      <c r="A147" s="2">
        <v>1836</v>
      </c>
      <c r="C147" s="43">
        <v>32.7</v>
      </c>
      <c r="D147" s="43">
        <v>15</v>
      </c>
      <c r="E147" s="43">
        <v>15.9</v>
      </c>
      <c r="F147" s="43">
        <v>12.5</v>
      </c>
      <c r="I147" s="39">
        <v>0.032773593136160836</v>
      </c>
      <c r="J147" s="39">
        <v>0.07144643303683063</v>
      </c>
      <c r="K147" s="39">
        <v>0.06740229531776475</v>
      </c>
      <c r="L147" s="39">
        <v>0.08573571964419677</v>
      </c>
      <c r="O147" s="25">
        <v>13.85247114138762</v>
      </c>
      <c r="R147" s="39">
        <v>0.45399525311824734</v>
      </c>
      <c r="S147" s="39">
        <v>0.9897096517977793</v>
      </c>
      <c r="T147" s="39">
        <v>0.933688350752622</v>
      </c>
      <c r="U147" s="39">
        <v>1.1876515821573352</v>
      </c>
    </row>
    <row r="148" spans="1:21" ht="15">
      <c r="A148" s="2">
        <v>1837</v>
      </c>
      <c r="C148" s="43">
        <v>27.3</v>
      </c>
      <c r="D148" s="43">
        <v>13</v>
      </c>
      <c r="E148" s="43">
        <v>17.1</v>
      </c>
      <c r="F148" s="43">
        <v>13.5</v>
      </c>
      <c r="I148" s="39">
        <v>0.03925628188836848</v>
      </c>
      <c r="J148" s="39">
        <v>0.08243819196557381</v>
      </c>
      <c r="K148" s="39">
        <v>0.06267230968143037</v>
      </c>
      <c r="L148" s="39">
        <v>0.07938492559647849</v>
      </c>
      <c r="O148" s="25">
        <v>13.131031179666564</v>
      </c>
      <c r="R148" s="39">
        <v>0.5154754614739463</v>
      </c>
      <c r="S148" s="39">
        <v>1.0824984690952872</v>
      </c>
      <c r="T148" s="39">
        <v>0.8229520525285808</v>
      </c>
      <c r="U148" s="39">
        <v>1.0424059332028695</v>
      </c>
    </row>
    <row r="149" spans="1:21" ht="15">
      <c r="A149" s="2">
        <v>1838</v>
      </c>
      <c r="C149" s="43">
        <v>27.8</v>
      </c>
      <c r="D149" s="43">
        <v>13.7</v>
      </c>
      <c r="E149" s="43">
        <v>15.9</v>
      </c>
      <c r="F149" s="43">
        <v>10</v>
      </c>
      <c r="I149" s="39">
        <v>0.03855023365296617</v>
      </c>
      <c r="J149" s="39">
        <v>0.07822602157317224</v>
      </c>
      <c r="K149" s="39">
        <v>0.06740229531776475</v>
      </c>
      <c r="L149" s="39">
        <v>0.10716964955524597</v>
      </c>
      <c r="O149" s="25">
        <v>13.0459182660065</v>
      </c>
      <c r="R149" s="39">
        <v>0.5029231973720498</v>
      </c>
      <c r="S149" s="39">
        <v>1.0205302837184662</v>
      </c>
      <c r="T149" s="39">
        <v>0.8793248356567915</v>
      </c>
      <c r="U149" s="39">
        <v>1.3981264886942988</v>
      </c>
    </row>
    <row r="150" spans="1:21" ht="15">
      <c r="A150" s="2">
        <v>1839</v>
      </c>
      <c r="C150" s="43">
        <v>27</v>
      </c>
      <c r="D150" s="43">
        <v>16.2</v>
      </c>
      <c r="E150" s="43">
        <v>13.1</v>
      </c>
      <c r="F150" s="43">
        <v>11</v>
      </c>
      <c r="I150" s="39">
        <v>0.03969246279823924</v>
      </c>
      <c r="J150" s="39">
        <v>0.06615410466373207</v>
      </c>
      <c r="K150" s="39">
        <v>0.08180889279026408</v>
      </c>
      <c r="L150" s="39">
        <v>0.09742695414113267</v>
      </c>
      <c r="O150" s="25">
        <v>13.143733650334266</v>
      </c>
      <c r="R150" s="39">
        <v>0.5217071589458582</v>
      </c>
      <c r="S150" s="39">
        <v>0.8695119315764303</v>
      </c>
      <c r="T150" s="39">
        <v>1.0752742970639824</v>
      </c>
      <c r="U150" s="39">
        <v>1.280553935594379</v>
      </c>
    </row>
    <row r="151" spans="1:21" ht="15">
      <c r="A151" s="2">
        <v>1840</v>
      </c>
      <c r="C151" s="43">
        <v>28.4</v>
      </c>
      <c r="D151" s="43">
        <v>17</v>
      </c>
      <c r="E151" s="43">
        <v>12.5</v>
      </c>
      <c r="F151" s="43">
        <v>11.5</v>
      </c>
      <c r="I151" s="39">
        <v>0.03773579209691759</v>
      </c>
      <c r="J151" s="39">
        <v>0.06304097032661526</v>
      </c>
      <c r="K151" s="39">
        <v>0.08573571964419677</v>
      </c>
      <c r="L151" s="39">
        <v>0.09319099961325734</v>
      </c>
      <c r="O151" s="25">
        <v>12.585002644471881</v>
      </c>
      <c r="R151" s="39">
        <v>0.47490504333094896</v>
      </c>
      <c r="S151" s="39">
        <v>0.7933707782705265</v>
      </c>
      <c r="T151" s="39">
        <v>1.0789842584479161</v>
      </c>
      <c r="U151" s="39">
        <v>1.1728089765738217</v>
      </c>
    </row>
    <row r="152" spans="1:21" ht="15">
      <c r="A152" s="2">
        <v>1841</v>
      </c>
      <c r="C152" s="43">
        <v>30.6</v>
      </c>
      <c r="D152" s="43">
        <v>17.5</v>
      </c>
      <c r="E152" s="43">
        <v>12.5</v>
      </c>
      <c r="F152" s="43">
        <v>15</v>
      </c>
      <c r="I152" s="39">
        <v>0.035022761292564035</v>
      </c>
      <c r="J152" s="39">
        <v>0.06123979974585483</v>
      </c>
      <c r="K152" s="39">
        <v>0.08573571964419677</v>
      </c>
      <c r="L152" s="39">
        <v>0.07144643303683063</v>
      </c>
      <c r="O152" s="25">
        <v>11.974938523571574</v>
      </c>
      <c r="R152" s="39">
        <v>0.4193954134041764</v>
      </c>
      <c r="S152" s="39">
        <v>0.7333428371524456</v>
      </c>
      <c r="T152" s="39">
        <v>1.026679972013424</v>
      </c>
      <c r="U152" s="39">
        <v>0.8555666433445198</v>
      </c>
    </row>
    <row r="153" spans="1:21" ht="15">
      <c r="A153" s="2">
        <v>1842</v>
      </c>
      <c r="C153" s="43">
        <v>29.1</v>
      </c>
      <c r="D153" s="43">
        <v>21.2</v>
      </c>
      <c r="E153" s="43">
        <v>13.6</v>
      </c>
      <c r="F153" s="43">
        <v>13.5</v>
      </c>
      <c r="I153" s="39">
        <v>0.036828058266407546</v>
      </c>
      <c r="J153" s="39">
        <v>0.05055172148832356</v>
      </c>
      <c r="K153" s="39">
        <v>0.07880121290826908</v>
      </c>
      <c r="L153" s="39">
        <v>0.07938492559647849</v>
      </c>
      <c r="O153" s="25">
        <v>12.37448096684693</v>
      </c>
      <c r="R153" s="39">
        <v>0.45572810606358993</v>
      </c>
      <c r="S153" s="39">
        <v>0.6255513153986069</v>
      </c>
      <c r="T153" s="39">
        <v>0.9751241092978283</v>
      </c>
      <c r="U153" s="39">
        <v>0.9823472508481826</v>
      </c>
    </row>
    <row r="154" spans="1:21" ht="15">
      <c r="A154" s="2">
        <v>1843</v>
      </c>
      <c r="C154" s="43">
        <v>28.6</v>
      </c>
      <c r="D154" s="43">
        <v>24</v>
      </c>
      <c r="E154" s="43">
        <v>14.8</v>
      </c>
      <c r="F154" s="43">
        <v>18.5</v>
      </c>
      <c r="I154" s="39">
        <v>0.03747190543889718</v>
      </c>
      <c r="J154" s="39">
        <v>0.04465402064801915</v>
      </c>
      <c r="K154" s="39">
        <v>0.07241192537516618</v>
      </c>
      <c r="L154" s="39">
        <v>0.05792954030013294</v>
      </c>
      <c r="O154" s="25">
        <v>12.408761987754902</v>
      </c>
      <c r="R154" s="39">
        <v>0.46497995581893353</v>
      </c>
      <c r="S154" s="39">
        <v>0.5541011140175626</v>
      </c>
      <c r="T154" s="39">
        <v>0.8985423470555067</v>
      </c>
      <c r="U154" s="39">
        <v>0.7188338776444053</v>
      </c>
    </row>
    <row r="155" spans="1:21" ht="15">
      <c r="A155" s="2">
        <v>1844</v>
      </c>
      <c r="C155" s="43">
        <v>27.8</v>
      </c>
      <c r="D155" s="43">
        <v>25</v>
      </c>
      <c r="E155" s="43">
        <v>14.8</v>
      </c>
      <c r="F155" s="43">
        <v>16.5</v>
      </c>
      <c r="I155" s="39">
        <v>0.03855023365296617</v>
      </c>
      <c r="J155" s="39">
        <v>0.042867859822098384</v>
      </c>
      <c r="K155" s="39">
        <v>0.07241192537516618</v>
      </c>
      <c r="L155" s="39">
        <v>0.06495130276075513</v>
      </c>
      <c r="O155" s="25">
        <v>12.447828261566798</v>
      </c>
      <c r="R155" s="39">
        <v>0.4798666879553958</v>
      </c>
      <c r="S155" s="39">
        <v>0.5336117570064001</v>
      </c>
      <c r="T155" s="39">
        <v>0.9013712111594595</v>
      </c>
      <c r="U155" s="39">
        <v>0.8085026621309093</v>
      </c>
    </row>
    <row r="156" spans="1:21" ht="15">
      <c r="A156" s="2">
        <v>1845</v>
      </c>
      <c r="C156" s="43">
        <v>24.6</v>
      </c>
      <c r="D156" s="43">
        <v>22.5</v>
      </c>
      <c r="E156" s="43">
        <v>17.1</v>
      </c>
      <c r="F156" s="43">
        <v>18</v>
      </c>
      <c r="I156" s="39">
        <v>0.04356489819318941</v>
      </c>
      <c r="J156" s="39">
        <v>0.04763095535788709</v>
      </c>
      <c r="K156" s="39">
        <v>0.06267230968143037</v>
      </c>
      <c r="L156" s="39">
        <v>0.05953869419735886</v>
      </c>
      <c r="O156" s="25">
        <v>12.39914558788064</v>
      </c>
      <c r="R156" s="39">
        <v>0.5401675152185537</v>
      </c>
      <c r="S156" s="39">
        <v>0.5905831499722854</v>
      </c>
      <c r="T156" s="39">
        <v>0.7770830920687963</v>
      </c>
      <c r="U156" s="39">
        <v>0.7382289374653568</v>
      </c>
    </row>
    <row r="157" spans="1:21" ht="15">
      <c r="A157" s="2">
        <v>1846</v>
      </c>
      <c r="C157" s="43">
        <v>23.1</v>
      </c>
      <c r="D157" s="43">
        <v>18.7</v>
      </c>
      <c r="E157" s="43">
        <v>13.6</v>
      </c>
      <c r="F157" s="43">
        <v>13.5</v>
      </c>
      <c r="I157" s="39">
        <v>0.04639378768625365</v>
      </c>
      <c r="J157" s="39">
        <v>0.0573099730241957</v>
      </c>
      <c r="K157" s="39">
        <v>0.07880121290826908</v>
      </c>
      <c r="L157" s="39">
        <v>0.07938492559647849</v>
      </c>
      <c r="O157" s="25">
        <v>12.39133173365326</v>
      </c>
      <c r="R157" s="39">
        <v>0.5748808136010467</v>
      </c>
      <c r="S157" s="39">
        <v>0.7101468873895285</v>
      </c>
      <c r="T157" s="39">
        <v>0.9764519701606016</v>
      </c>
      <c r="U157" s="39">
        <v>0.9836849477173468</v>
      </c>
    </row>
    <row r="158" spans="1:21" ht="15">
      <c r="A158" s="2">
        <v>1847</v>
      </c>
      <c r="C158" s="43">
        <v>28.4</v>
      </c>
      <c r="D158" s="43">
        <v>20</v>
      </c>
      <c r="E158" s="43">
        <v>15.9</v>
      </c>
      <c r="F158" s="43">
        <v>13</v>
      </c>
      <c r="I158" s="39">
        <v>0.03773579209691759</v>
      </c>
      <c r="J158" s="39">
        <v>0.05358482477762298</v>
      </c>
      <c r="K158" s="39">
        <v>0.06740229531776475</v>
      </c>
      <c r="L158" s="39">
        <v>0.08243819196557381</v>
      </c>
      <c r="O158" s="25">
        <v>12.493822306281427</v>
      </c>
      <c r="R158" s="39">
        <v>0.47146428104566734</v>
      </c>
      <c r="S158" s="39">
        <v>0.6694792790848477</v>
      </c>
      <c r="T158" s="39">
        <v>0.8421123007356573</v>
      </c>
      <c r="U158" s="39">
        <v>1.0299681216689964</v>
      </c>
    </row>
    <row r="159" spans="1:21" ht="15">
      <c r="A159" s="2">
        <v>1848</v>
      </c>
      <c r="C159" s="43">
        <v>35.6</v>
      </c>
      <c r="D159" s="43">
        <v>21.2</v>
      </c>
      <c r="E159" s="43">
        <v>14.8</v>
      </c>
      <c r="F159" s="43">
        <v>13</v>
      </c>
      <c r="I159" s="39">
        <v>0.030103834144732007</v>
      </c>
      <c r="J159" s="39">
        <v>0.05055172148832356</v>
      </c>
      <c r="K159" s="39">
        <v>0.07241192537516618</v>
      </c>
      <c r="L159" s="39">
        <v>0.08243819196557381</v>
      </c>
      <c r="O159" s="25">
        <v>12.158385519843725</v>
      </c>
      <c r="R159" s="39">
        <v>0.36601402115708676</v>
      </c>
      <c r="S159" s="39">
        <v>0.6146273185468061</v>
      </c>
      <c r="T159" s="39">
        <v>0.8804121049454248</v>
      </c>
      <c r="U159" s="39">
        <v>1.00231531947633</v>
      </c>
    </row>
    <row r="160" spans="1:21" ht="15">
      <c r="A160" s="2">
        <v>1849</v>
      </c>
      <c r="C160" s="43">
        <v>36.1</v>
      </c>
      <c r="D160" s="43">
        <v>27.5</v>
      </c>
      <c r="E160" s="43">
        <v>14.8</v>
      </c>
      <c r="F160" s="43">
        <v>12</v>
      </c>
      <c r="I160" s="39">
        <v>0.029686883533309127</v>
      </c>
      <c r="J160" s="39">
        <v>0.038970781656453075</v>
      </c>
      <c r="K160" s="39">
        <v>0.07241192537516618</v>
      </c>
      <c r="L160" s="39">
        <v>0.0893080412960383</v>
      </c>
      <c r="O160" s="25">
        <v>12.220165043491733</v>
      </c>
      <c r="R160" s="39">
        <v>0.36277861640395453</v>
      </c>
      <c r="S160" s="39">
        <v>0.4762293837157367</v>
      </c>
      <c r="T160" s="39">
        <v>0.8848856792015377</v>
      </c>
      <c r="U160" s="39">
        <v>1.0913590043485633</v>
      </c>
    </row>
    <row r="161" spans="1:21" ht="15">
      <c r="A161" s="2">
        <v>1850</v>
      </c>
      <c r="C161" s="43">
        <v>32.8</v>
      </c>
      <c r="D161" s="43">
        <v>28</v>
      </c>
      <c r="E161" s="43">
        <v>15.9</v>
      </c>
      <c r="F161" s="43">
        <v>11.5</v>
      </c>
      <c r="I161" s="39">
        <v>0.03267367364489206</v>
      </c>
      <c r="J161" s="39">
        <v>0.03827487484115927</v>
      </c>
      <c r="K161" s="39">
        <v>0.06740229531776475</v>
      </c>
      <c r="L161" s="39">
        <v>0.09319099961325734</v>
      </c>
      <c r="O161" s="25">
        <v>13.36013937275057</v>
      </c>
      <c r="R161" s="39">
        <v>0.436524833715525</v>
      </c>
      <c r="S161" s="39">
        <v>0.5113576623524722</v>
      </c>
      <c r="T161" s="39">
        <v>0.9005040594886302</v>
      </c>
      <c r="U161" s="39">
        <v>1.2450447431190625</v>
      </c>
    </row>
    <row r="162" spans="1:21" ht="15">
      <c r="A162" s="2">
        <v>1851</v>
      </c>
      <c r="C162" s="43">
        <v>40</v>
      </c>
      <c r="D162" s="43">
        <v>28.2</v>
      </c>
      <c r="E162" s="43">
        <v>14.8</v>
      </c>
      <c r="F162" s="43">
        <v>13</v>
      </c>
      <c r="I162" s="39">
        <v>0.02679241238881149</v>
      </c>
      <c r="J162" s="39">
        <v>0.0380034218281014</v>
      </c>
      <c r="K162" s="39">
        <v>0.07241192537516618</v>
      </c>
      <c r="L162" s="39">
        <v>0.08243819196557381</v>
      </c>
      <c r="O162" s="25">
        <v>13.215209766679981</v>
      </c>
      <c r="R162" s="39">
        <v>0.3540673498735394</v>
      </c>
      <c r="S162" s="39">
        <v>0.5022231913099848</v>
      </c>
      <c r="T162" s="39">
        <v>0.956938783441998</v>
      </c>
      <c r="U162" s="39">
        <v>1.0894379996108903</v>
      </c>
    </row>
    <row r="163" spans="1:21" ht="15">
      <c r="A163" s="2">
        <v>1852</v>
      </c>
      <c r="C163" s="43">
        <v>29.3</v>
      </c>
      <c r="D163" s="43">
        <v>24</v>
      </c>
      <c r="E163" s="43">
        <v>15.9</v>
      </c>
      <c r="F163" s="43">
        <v>13.5</v>
      </c>
      <c r="I163" s="39">
        <v>0.036576672203155615</v>
      </c>
      <c r="J163" s="39">
        <v>0.04465402064801915</v>
      </c>
      <c r="K163" s="39">
        <v>0.06740229531776475</v>
      </c>
      <c r="L163" s="39">
        <v>0.07938492559647849</v>
      </c>
      <c r="O163" s="25">
        <v>12.664594422855522</v>
      </c>
      <c r="R163" s="39">
        <v>0.4632287187906992</v>
      </c>
      <c r="S163" s="39">
        <v>0.5655250608569786</v>
      </c>
      <c r="T163" s="39">
        <v>0.8536227333690243</v>
      </c>
      <c r="U163" s="39">
        <v>1.005377885967962</v>
      </c>
    </row>
    <row r="164" spans="1:21" ht="15">
      <c r="A164" s="2">
        <v>1853</v>
      </c>
      <c r="C164" s="43">
        <v>25.3</v>
      </c>
      <c r="D164" s="43">
        <v>22</v>
      </c>
      <c r="E164" s="43">
        <v>14.8</v>
      </c>
      <c r="F164" s="43">
        <v>13.5</v>
      </c>
      <c r="I164" s="39">
        <v>0.04235954527875334</v>
      </c>
      <c r="J164" s="39">
        <v>0.048713477070566336</v>
      </c>
      <c r="K164" s="39">
        <v>0.07241192537516618</v>
      </c>
      <c r="L164" s="39">
        <v>0.07938492559647849</v>
      </c>
      <c r="O164" s="25">
        <v>12.36393278042101</v>
      </c>
      <c r="R164" s="39">
        <v>0.5237305704357064</v>
      </c>
      <c r="S164" s="39">
        <v>0.6022901560010624</v>
      </c>
      <c r="T164" s="39">
        <v>0.8952961778394171</v>
      </c>
      <c r="U164" s="39">
        <v>0.9815098838535833</v>
      </c>
    </row>
    <row r="165" spans="1:21" ht="15">
      <c r="A165" s="2">
        <v>1854</v>
      </c>
      <c r="C165" s="43">
        <v>28.4</v>
      </c>
      <c r="D165" s="43">
        <v>22</v>
      </c>
      <c r="E165" s="43">
        <v>14.7</v>
      </c>
      <c r="F165" s="43">
        <v>14</v>
      </c>
      <c r="I165" s="39">
        <v>0.03773579209691759</v>
      </c>
      <c r="J165" s="39">
        <v>0.048713477070566336</v>
      </c>
      <c r="K165" s="39">
        <v>0.07290452350697003</v>
      </c>
      <c r="L165" s="39">
        <v>0.07654974968231854</v>
      </c>
      <c r="O165" s="25">
        <v>11.388300456610144</v>
      </c>
      <c r="R165" s="39">
        <v>0.4297465383678721</v>
      </c>
      <c r="S165" s="39">
        <v>0.5547637131657984</v>
      </c>
      <c r="T165" s="39">
        <v>0.8302586183433719</v>
      </c>
      <c r="U165" s="39">
        <v>0.8717715492605405</v>
      </c>
    </row>
    <row r="166" spans="1:21" ht="15">
      <c r="A166" s="2">
        <v>1855</v>
      </c>
      <c r="C166" s="43">
        <v>35.1</v>
      </c>
      <c r="D166" s="43">
        <v>18.5</v>
      </c>
      <c r="E166" s="43">
        <v>17.1</v>
      </c>
      <c r="F166" s="43">
        <v>13.1</v>
      </c>
      <c r="I166" s="39">
        <v>0.030532663690953258</v>
      </c>
      <c r="J166" s="39">
        <v>0.05792954030013294</v>
      </c>
      <c r="K166" s="39">
        <v>0.06267230968143037</v>
      </c>
      <c r="L166" s="39">
        <v>0.08180889279026408</v>
      </c>
      <c r="O166" s="25">
        <v>12.540151162067737</v>
      </c>
      <c r="R166" s="39">
        <v>0.3828842180651309</v>
      </c>
      <c r="S166" s="39">
        <v>0.7264451921127619</v>
      </c>
      <c r="T166" s="39">
        <v>0.7859202370810581</v>
      </c>
      <c r="U166" s="39">
        <v>1.025895881991305</v>
      </c>
    </row>
    <row r="167" spans="1:21" ht="15">
      <c r="A167" s="2">
        <v>1856</v>
      </c>
      <c r="C167" s="43">
        <v>21.7</v>
      </c>
      <c r="D167" s="43">
        <v>18.6</v>
      </c>
      <c r="E167" s="43">
        <v>14.8</v>
      </c>
      <c r="F167" s="43">
        <v>13</v>
      </c>
      <c r="I167" s="39">
        <v>0.04938693527891518</v>
      </c>
      <c r="J167" s="39">
        <v>0.05761809115873438</v>
      </c>
      <c r="K167" s="39">
        <v>0.07241192537516618</v>
      </c>
      <c r="L167" s="39">
        <v>0.08243819196557381</v>
      </c>
      <c r="O167" s="25">
        <v>13.347076746552462</v>
      </c>
      <c r="R167" s="39">
        <v>0.6591712154447003</v>
      </c>
      <c r="S167" s="39">
        <v>0.7690330846854837</v>
      </c>
      <c r="T167" s="39">
        <v>0.9664875253479727</v>
      </c>
      <c r="U167" s="39">
        <v>1.1003088750115382</v>
      </c>
    </row>
    <row r="168" spans="1:21" ht="15">
      <c r="A168" s="2">
        <v>1857</v>
      </c>
      <c r="C168" s="43">
        <v>18.7</v>
      </c>
      <c r="D168" s="43">
        <v>16.5</v>
      </c>
      <c r="E168" s="43">
        <v>13.6</v>
      </c>
      <c r="F168" s="43">
        <v>12.5</v>
      </c>
      <c r="I168" s="39">
        <v>0.0573099730241957</v>
      </c>
      <c r="J168" s="39">
        <v>0.06495130276075513</v>
      </c>
      <c r="K168" s="39">
        <v>0.07880121290826908</v>
      </c>
      <c r="L168" s="39">
        <v>0.08573571964419677</v>
      </c>
      <c r="O168" s="25">
        <v>12.96222968594323</v>
      </c>
      <c r="R168" s="39">
        <v>0.7428650336348352</v>
      </c>
      <c r="S168" s="39">
        <v>0.8419137047861466</v>
      </c>
      <c r="T168" s="39">
        <v>1.0214394212478983</v>
      </c>
      <c r="U168" s="39">
        <v>1.1113260903177136</v>
      </c>
    </row>
    <row r="169" spans="1:21" ht="15">
      <c r="A169" s="2">
        <v>1858</v>
      </c>
      <c r="C169" s="43">
        <v>16.4</v>
      </c>
      <c r="D169" s="43">
        <v>20.5</v>
      </c>
      <c r="E169" s="43">
        <v>12.5</v>
      </c>
      <c r="F169" s="43">
        <v>10.5</v>
      </c>
      <c r="I169" s="39">
        <v>0.06534734728978411</v>
      </c>
      <c r="J169" s="39">
        <v>0.052277877831827295</v>
      </c>
      <c r="K169" s="39">
        <v>0.08573571964419677</v>
      </c>
      <c r="L169" s="39">
        <v>0.10206633290975804</v>
      </c>
      <c r="O169" s="25">
        <v>12.428044944055177</v>
      </c>
      <c r="R169" s="39">
        <v>0.8121397690922192</v>
      </c>
      <c r="S169" s="39">
        <v>0.6497118152737754</v>
      </c>
      <c r="T169" s="39">
        <v>1.0655273770489917</v>
      </c>
      <c r="U169" s="39">
        <v>1.268484972677371</v>
      </c>
    </row>
    <row r="170" spans="1:21" ht="15">
      <c r="A170" s="2">
        <v>1859</v>
      </c>
      <c r="C170" s="43">
        <v>14.2</v>
      </c>
      <c r="D170" s="43">
        <v>19</v>
      </c>
      <c r="E170" s="43">
        <v>11.4</v>
      </c>
      <c r="F170" s="43">
        <v>9.5</v>
      </c>
      <c r="I170" s="39">
        <v>0.07547158419383518</v>
      </c>
      <c r="J170" s="39">
        <v>0.05640507871328734</v>
      </c>
      <c r="K170" s="39">
        <v>0.09400846452214558</v>
      </c>
      <c r="L170" s="39">
        <v>0.11281015742657469</v>
      </c>
      <c r="O170" s="25">
        <v>12.201165600419948</v>
      </c>
      <c r="R170" s="39">
        <v>0.9208412968750197</v>
      </c>
      <c r="S170" s="39">
        <v>0.688207706085541</v>
      </c>
      <c r="T170" s="39">
        <v>1.1470128434759017</v>
      </c>
      <c r="U170" s="39">
        <v>1.376415412171082</v>
      </c>
    </row>
    <row r="171" spans="1:21" ht="15">
      <c r="A171" s="2">
        <v>1860</v>
      </c>
      <c r="C171" s="43">
        <v>18.2</v>
      </c>
      <c r="D171" s="43">
        <v>16</v>
      </c>
      <c r="E171" s="43">
        <v>10.2</v>
      </c>
      <c r="F171" s="43">
        <v>7.5</v>
      </c>
      <c r="I171" s="39">
        <v>0.05888442283255272</v>
      </c>
      <c r="J171" s="39">
        <v>0.06698103097202872</v>
      </c>
      <c r="K171" s="39">
        <v>0.10506828387769213</v>
      </c>
      <c r="L171" s="39">
        <v>0.14289286607366125</v>
      </c>
      <c r="O171" s="25">
        <v>11.460563269193496</v>
      </c>
      <c r="R171" s="39">
        <v>0.6748486534424125</v>
      </c>
      <c r="S171" s="39">
        <v>0.7676403432907443</v>
      </c>
      <c r="T171" s="39">
        <v>1.2041417149658735</v>
      </c>
      <c r="U171" s="39">
        <v>1.6376327323535878</v>
      </c>
    </row>
    <row r="172" spans="1:21" ht="15">
      <c r="A172" s="2">
        <v>1861</v>
      </c>
      <c r="C172" s="43">
        <v>22</v>
      </c>
      <c r="D172" s="43">
        <v>13.4</v>
      </c>
      <c r="E172" s="43">
        <v>11.3</v>
      </c>
      <c r="F172" s="43">
        <v>9.2</v>
      </c>
      <c r="I172" s="39">
        <v>0.048713477070566336</v>
      </c>
      <c r="J172" s="39">
        <v>0.07997735041436264</v>
      </c>
      <c r="K172" s="39">
        <v>0.09484039783650083</v>
      </c>
      <c r="L172" s="39">
        <v>0.11648874951657169</v>
      </c>
      <c r="O172" s="25">
        <v>12.435282382976403</v>
      </c>
      <c r="R172" s="39">
        <v>0.6057658432291385</v>
      </c>
      <c r="S172" s="39">
        <v>0.9945409366448543</v>
      </c>
      <c r="T172" s="39">
        <v>1.1793671284107121</v>
      </c>
      <c r="U172" s="39">
        <v>1.448570494678375</v>
      </c>
    </row>
    <row r="173" spans="1:21" ht="15">
      <c r="A173" s="2">
        <v>1862</v>
      </c>
      <c r="C173" s="43">
        <v>22.9</v>
      </c>
      <c r="D173" s="43">
        <v>14.5</v>
      </c>
      <c r="E173" s="43">
        <v>10.5</v>
      </c>
      <c r="F173" s="43">
        <v>9.9</v>
      </c>
      <c r="I173" s="39">
        <v>0.0467989736049109</v>
      </c>
      <c r="J173" s="39">
        <v>0.07391010314154893</v>
      </c>
      <c r="K173" s="39">
        <v>0.10206633290975804</v>
      </c>
      <c r="L173" s="39">
        <v>0.1082521712679252</v>
      </c>
      <c r="O173" s="25">
        <v>16.474463618284652</v>
      </c>
      <c r="R173" s="39">
        <v>0.7709879880271684</v>
      </c>
      <c r="S173" s="39">
        <v>1.217629305229114</v>
      </c>
      <c r="T173" s="39">
        <v>1.6814880881735383</v>
      </c>
      <c r="U173" s="39">
        <v>1.7833964571537528</v>
      </c>
    </row>
    <row r="174" spans="1:21" ht="15">
      <c r="A174" s="2">
        <v>1863</v>
      </c>
      <c r="C174" s="43">
        <v>24.7</v>
      </c>
      <c r="D174" s="43">
        <v>8.2</v>
      </c>
      <c r="E174" s="43">
        <v>8</v>
      </c>
      <c r="F174" s="43">
        <v>8.2</v>
      </c>
      <c r="I174" s="39">
        <v>0.04338852208714411</v>
      </c>
      <c r="J174" s="39">
        <v>0.13069469457956823</v>
      </c>
      <c r="K174" s="39">
        <v>0.13396206194405744</v>
      </c>
      <c r="L174" s="39">
        <v>0.13069469457956823</v>
      </c>
      <c r="O174" s="25">
        <v>19.729606822819203</v>
      </c>
      <c r="R174" s="39">
        <v>0.8560384814025601</v>
      </c>
      <c r="S174" s="39">
        <v>2.5785549378833212</v>
      </c>
      <c r="T174" s="39">
        <v>2.6430188113304043</v>
      </c>
      <c r="U174" s="39">
        <v>2.5785549378833212</v>
      </c>
    </row>
    <row r="175" spans="1:21" ht="15">
      <c r="A175" s="2">
        <v>1864</v>
      </c>
      <c r="C175" s="43">
        <v>18</v>
      </c>
      <c r="D175" s="43">
        <v>6.3</v>
      </c>
      <c r="E175" s="43">
        <v>7</v>
      </c>
      <c r="F175" s="43">
        <v>6.4</v>
      </c>
      <c r="I175" s="39">
        <v>0.05953869419735886</v>
      </c>
      <c r="J175" s="39">
        <v>0.17011055484959675</v>
      </c>
      <c r="K175" s="39">
        <v>0.15309949936463707</v>
      </c>
      <c r="L175" s="39">
        <v>0.1674525774300718</v>
      </c>
      <c r="O175" s="25">
        <v>12.58633688268066</v>
      </c>
      <c r="R175" s="39">
        <v>0.7493740627228629</v>
      </c>
      <c r="S175" s="39">
        <v>2.141068750636751</v>
      </c>
      <c r="T175" s="39">
        <v>1.926961875573076</v>
      </c>
      <c r="U175" s="39">
        <v>2.107614551408052</v>
      </c>
    </row>
    <row r="176" spans="1:21" ht="15">
      <c r="A176" s="2">
        <v>1865</v>
      </c>
      <c r="C176" s="43">
        <v>14.8</v>
      </c>
      <c r="D176" s="43">
        <v>7.3</v>
      </c>
      <c r="E176" s="43">
        <v>6.7</v>
      </c>
      <c r="F176" s="43">
        <v>6.2</v>
      </c>
      <c r="I176" s="39">
        <v>0.07241192537516618</v>
      </c>
      <c r="J176" s="39">
        <v>0.14680773911677528</v>
      </c>
      <c r="K176" s="39">
        <v>0.1599547008287253</v>
      </c>
      <c r="L176" s="39">
        <v>0.17285427347620314</v>
      </c>
      <c r="O176" s="25">
        <v>12.768103673569964</v>
      </c>
      <c r="R176" s="39">
        <v>0.9245629703929333</v>
      </c>
      <c r="S176" s="39">
        <v>1.8744564331253994</v>
      </c>
      <c r="T176" s="39">
        <v>2.042318203256032</v>
      </c>
      <c r="U176" s="39">
        <v>2.2070212841637766</v>
      </c>
    </row>
    <row r="177" spans="1:21" ht="15">
      <c r="A177" s="2">
        <v>1866</v>
      </c>
      <c r="C177" s="43">
        <v>10.2</v>
      </c>
      <c r="D177" s="43">
        <v>6.6</v>
      </c>
      <c r="E177" s="43">
        <v>7.8</v>
      </c>
      <c r="F177" s="43">
        <v>6</v>
      </c>
      <c r="I177" s="39">
        <v>0.10506828387769213</v>
      </c>
      <c r="J177" s="39">
        <v>0.1623782569018878</v>
      </c>
      <c r="K177" s="39">
        <v>0.1373969866092897</v>
      </c>
      <c r="L177" s="39">
        <v>0.1786160825920766</v>
      </c>
      <c r="O177" s="25">
        <v>12.027321504671951</v>
      </c>
      <c r="R177" s="39">
        <v>1.2636900301411438</v>
      </c>
      <c r="S177" s="39">
        <v>1.9529755011272218</v>
      </c>
      <c r="T177" s="39">
        <v>1.6525177317230342</v>
      </c>
      <c r="U177" s="39">
        <v>2.148273051239944</v>
      </c>
    </row>
    <row r="178" spans="1:21" ht="15">
      <c r="A178" s="2">
        <v>1867</v>
      </c>
      <c r="C178" s="43">
        <v>14.5</v>
      </c>
      <c r="D178" s="43">
        <v>10.2</v>
      </c>
      <c r="E178" s="43">
        <v>6.7</v>
      </c>
      <c r="F178" s="43">
        <v>7.4</v>
      </c>
      <c r="I178" s="39">
        <v>0.07391010314154893</v>
      </c>
      <c r="J178" s="39">
        <v>0.10506828387769213</v>
      </c>
      <c r="K178" s="39">
        <v>0.1599547008287253</v>
      </c>
      <c r="L178" s="39">
        <v>0.14482385075033236</v>
      </c>
      <c r="O178" s="25">
        <v>11.969586192332962</v>
      </c>
      <c r="R178" s="39">
        <v>0.8846733500369891</v>
      </c>
      <c r="S178" s="39">
        <v>1.2576238799545436</v>
      </c>
      <c r="T178" s="39">
        <v>1.91459157843826</v>
      </c>
      <c r="U178" s="39">
        <v>1.7334815642616679</v>
      </c>
    </row>
    <row r="179" spans="1:21" ht="15">
      <c r="A179" s="2">
        <v>1868</v>
      </c>
      <c r="C179" s="43">
        <v>18.7</v>
      </c>
      <c r="D179" s="43">
        <v>12.2</v>
      </c>
      <c r="E179" s="43">
        <v>10.2</v>
      </c>
      <c r="F179" s="43">
        <v>6.6</v>
      </c>
      <c r="I179" s="39">
        <v>0.0573099730241957</v>
      </c>
      <c r="J179" s="39">
        <v>0.08784397504528357</v>
      </c>
      <c r="K179" s="39">
        <v>0.10506828387769213</v>
      </c>
      <c r="L179" s="39">
        <v>0.1623782569018878</v>
      </c>
      <c r="O179" s="25">
        <v>12.046269918048642</v>
      </c>
      <c r="R179" s="39">
        <v>0.6903714040455479</v>
      </c>
      <c r="S179" s="39">
        <v>1.058192234069815</v>
      </c>
      <c r="T179" s="39">
        <v>1.2656809074168378</v>
      </c>
      <c r="U179" s="39">
        <v>1.9560523114623856</v>
      </c>
    </row>
    <row r="180" spans="1:21" ht="15">
      <c r="A180" s="2">
        <v>1869</v>
      </c>
      <c r="C180" s="43">
        <v>15.5</v>
      </c>
      <c r="D180" s="43">
        <v>9</v>
      </c>
      <c r="E180" s="43">
        <v>8</v>
      </c>
      <c r="F180" s="43">
        <v>6.6</v>
      </c>
      <c r="I180" s="39">
        <v>0.06914170939048125</v>
      </c>
      <c r="J180" s="39">
        <v>0.11907738839471772</v>
      </c>
      <c r="K180" s="39">
        <v>0.13396206194405744</v>
      </c>
      <c r="L180" s="39">
        <v>0.1623782569018878</v>
      </c>
      <c r="O180" s="25">
        <v>12.063674343995986</v>
      </c>
      <c r="R180" s="39">
        <v>0.8341030656739751</v>
      </c>
      <c r="S180" s="39">
        <v>1.4365108353274016</v>
      </c>
      <c r="T180" s="39">
        <v>1.6160746897433267</v>
      </c>
      <c r="U180" s="39">
        <v>1.9588784118100933</v>
      </c>
    </row>
    <row r="181" spans="1:21" ht="15">
      <c r="A181" s="2">
        <v>1870</v>
      </c>
      <c r="C181" s="43">
        <v>17.8</v>
      </c>
      <c r="D181" s="43">
        <v>8.5</v>
      </c>
      <c r="E181" s="43">
        <v>7.2</v>
      </c>
      <c r="F181" s="43">
        <v>6.6</v>
      </c>
      <c r="I181" s="39">
        <v>0.060207668289464014</v>
      </c>
      <c r="J181" s="39">
        <v>0.12608194065323053</v>
      </c>
      <c r="K181" s="39">
        <v>0.14884673549339716</v>
      </c>
      <c r="L181" s="39">
        <v>0.1623782569018878</v>
      </c>
      <c r="O181" s="25">
        <v>11.521700937014636</v>
      </c>
      <c r="R181" s="39">
        <v>0.6936947481461839</v>
      </c>
      <c r="S181" s="39">
        <v>1.4526784137649498</v>
      </c>
      <c r="T181" s="39">
        <v>1.7149675718058437</v>
      </c>
      <c r="U181" s="39">
        <v>1.870873714697284</v>
      </c>
    </row>
    <row r="182" spans="1:21" ht="15">
      <c r="A182" s="2">
        <v>1871</v>
      </c>
      <c r="C182" s="43">
        <v>18.4</v>
      </c>
      <c r="D182" s="43">
        <v>13.4</v>
      </c>
      <c r="E182" s="43">
        <v>8.7</v>
      </c>
      <c r="F182" s="43">
        <v>9.7</v>
      </c>
      <c r="I182" s="39">
        <v>0.058244374758285845</v>
      </c>
      <c r="J182" s="39">
        <v>0.07997735041436264</v>
      </c>
      <c r="K182" s="39">
        <v>0.1231835052359149</v>
      </c>
      <c r="L182" s="39">
        <v>0.11048417479922264</v>
      </c>
      <c r="O182" s="25">
        <v>12.73988376527384</v>
      </c>
      <c r="R182" s="39">
        <v>0.7420265644016113</v>
      </c>
      <c r="S182" s="39">
        <v>1.0189021481335556</v>
      </c>
      <c r="T182" s="39">
        <v>1.5693435385045573</v>
      </c>
      <c r="U182" s="39">
        <v>1.4075555448442936</v>
      </c>
    </row>
    <row r="183" spans="1:21" ht="15">
      <c r="A183" s="2">
        <v>1872</v>
      </c>
      <c r="C183" s="43">
        <v>19.5</v>
      </c>
      <c r="D183" s="43">
        <v>9.8</v>
      </c>
      <c r="E183" s="43">
        <v>8.3</v>
      </c>
      <c r="F183" s="43">
        <v>9.9</v>
      </c>
      <c r="I183" s="39">
        <v>0.05495879464371587</v>
      </c>
      <c r="J183" s="39">
        <v>0.10935678526045503</v>
      </c>
      <c r="K183" s="39">
        <v>0.1291200597051156</v>
      </c>
      <c r="L183" s="39">
        <v>0.1082521712679252</v>
      </c>
      <c r="O183" s="25">
        <v>11.9191755897421</v>
      </c>
      <c r="R183" s="39">
        <v>0.6550635235590271</v>
      </c>
      <c r="S183" s="39">
        <v>1.3034427254490843</v>
      </c>
      <c r="T183" s="39">
        <v>1.5390046637832562</v>
      </c>
      <c r="U183" s="39">
        <v>1.2902766373132353</v>
      </c>
    </row>
    <row r="184" spans="1:21" ht="15">
      <c r="A184" s="2">
        <v>1873</v>
      </c>
      <c r="C184" s="43">
        <v>18.3</v>
      </c>
      <c r="D184" s="43">
        <v>10.8</v>
      </c>
      <c r="E184" s="43">
        <v>10.2</v>
      </c>
      <c r="F184" s="43">
        <v>11</v>
      </c>
      <c r="I184" s="39">
        <v>0.058562650030189047</v>
      </c>
      <c r="J184" s="39">
        <v>0.09923115699559809</v>
      </c>
      <c r="K184" s="39">
        <v>0.10506828387769213</v>
      </c>
      <c r="L184" s="39">
        <v>0.09742695414113267</v>
      </c>
      <c r="O184" s="25">
        <v>11.55718442905202</v>
      </c>
      <c r="R184" s="39">
        <v>0.6768193470529237</v>
      </c>
      <c r="S184" s="39">
        <v>1.1468327825063427</v>
      </c>
      <c r="T184" s="39">
        <v>1.2142935344184809</v>
      </c>
      <c r="U184" s="39">
        <v>1.1259812773698636</v>
      </c>
    </row>
    <row r="185" spans="1:21" ht="15">
      <c r="A185" s="2">
        <v>1874</v>
      </c>
      <c r="C185" s="43">
        <v>11.7</v>
      </c>
      <c r="D185" s="43">
        <v>15.2</v>
      </c>
      <c r="E185" s="43">
        <v>11.9</v>
      </c>
      <c r="F185" s="43">
        <v>11.4</v>
      </c>
      <c r="I185" s="39">
        <v>0.09159799107285979</v>
      </c>
      <c r="J185" s="39">
        <v>0.07050634839160917</v>
      </c>
      <c r="K185" s="39">
        <v>0.09005852903802179</v>
      </c>
      <c r="L185" s="39">
        <v>0.09400846452214558</v>
      </c>
      <c r="O185" s="25">
        <v>12.022595085523859</v>
      </c>
      <c r="R185" s="39">
        <v>1.1012455573164224</v>
      </c>
      <c r="S185" s="39">
        <v>0.8476692776711935</v>
      </c>
      <c r="T185" s="39">
        <v>1.0827372286220285</v>
      </c>
      <c r="U185" s="39">
        <v>1.1302257035615915</v>
      </c>
    </row>
    <row r="186" spans="1:21" ht="15">
      <c r="A186" s="2">
        <v>1875</v>
      </c>
      <c r="C186" s="43">
        <v>12.7</v>
      </c>
      <c r="D186" s="43">
        <v>16.5</v>
      </c>
      <c r="E186" s="43">
        <v>11.9</v>
      </c>
      <c r="F186" s="43">
        <v>11.5</v>
      </c>
      <c r="I186" s="39">
        <v>0.08438555083090232</v>
      </c>
      <c r="J186" s="39">
        <v>0.06495130276075513</v>
      </c>
      <c r="K186" s="39">
        <v>0.09005852903802179</v>
      </c>
      <c r="L186" s="39">
        <v>0.09319099961325734</v>
      </c>
      <c r="O186" s="25">
        <v>11.454002460492456</v>
      </c>
      <c r="R186" s="39">
        <v>0.9665523068471664</v>
      </c>
      <c r="S186" s="39">
        <v>0.7439523816338797</v>
      </c>
      <c r="T186" s="39">
        <v>1.031530613189833</v>
      </c>
      <c r="U186" s="39">
        <v>1.0674099388660012</v>
      </c>
    </row>
    <row r="187" spans="1:21" ht="15">
      <c r="A187" s="2">
        <v>1876</v>
      </c>
      <c r="C187" s="43">
        <v>16</v>
      </c>
      <c r="D187" s="43">
        <v>11.9</v>
      </c>
      <c r="E187" s="43">
        <v>10.6</v>
      </c>
      <c r="F187" s="43">
        <v>8.7</v>
      </c>
      <c r="I187" s="39">
        <v>0.06698103097202872</v>
      </c>
      <c r="J187" s="39">
        <v>0.09005852903802179</v>
      </c>
      <c r="K187" s="39">
        <v>0.10110344297664713</v>
      </c>
      <c r="L187" s="39">
        <v>0.1231835052359149</v>
      </c>
      <c r="O187" s="25">
        <v>12.357626006545269</v>
      </c>
      <c r="R187" s="39">
        <v>0.8277265302851562</v>
      </c>
      <c r="S187" s="39">
        <v>1.1129096205514704</v>
      </c>
      <c r="T187" s="39">
        <v>1.249398536279481</v>
      </c>
      <c r="U187" s="39">
        <v>1.5222556878807472</v>
      </c>
    </row>
    <row r="188" spans="1:21" ht="15">
      <c r="A188" s="2">
        <v>1877</v>
      </c>
      <c r="C188" s="43">
        <v>11.6</v>
      </c>
      <c r="D188" s="43">
        <v>7.1</v>
      </c>
      <c r="E188" s="43">
        <v>7.5</v>
      </c>
      <c r="F188" s="43">
        <v>7.8</v>
      </c>
      <c r="I188" s="39">
        <v>0.09238762892693617</v>
      </c>
      <c r="J188" s="39">
        <v>0.15094316838767036</v>
      </c>
      <c r="K188" s="39">
        <v>0.14289286607366125</v>
      </c>
      <c r="L188" s="39">
        <v>0.1373969866092897</v>
      </c>
      <c r="O188" s="25">
        <v>11.682780693210422</v>
      </c>
      <c r="R188" s="39">
        <v>1.0793444075190985</v>
      </c>
      <c r="S188" s="39">
        <v>1.7634359334114849</v>
      </c>
      <c r="T188" s="39">
        <v>1.669386016962872</v>
      </c>
      <c r="U188" s="39">
        <v>1.6051788624643006</v>
      </c>
    </row>
    <row r="189" spans="1:21" ht="15">
      <c r="A189" s="2">
        <v>1878</v>
      </c>
      <c r="C189" s="43">
        <v>10.3</v>
      </c>
      <c r="D189" s="43">
        <v>8.4</v>
      </c>
      <c r="E189" s="43">
        <v>7.6</v>
      </c>
      <c r="F189" s="43">
        <v>6.7</v>
      </c>
      <c r="I189" s="39">
        <v>0.10404820345169509</v>
      </c>
      <c r="J189" s="39">
        <v>0.12758291613719755</v>
      </c>
      <c r="K189" s="39">
        <v>0.14101269678321834</v>
      </c>
      <c r="L189" s="39">
        <v>0.1599547008287253</v>
      </c>
      <c r="O189" s="25">
        <v>11.397693161629727</v>
      </c>
      <c r="R189" s="39">
        <v>1.1859094969612436</v>
      </c>
      <c r="S189" s="39">
        <v>1.4541509307977154</v>
      </c>
      <c r="T189" s="39">
        <v>1.607219449829054</v>
      </c>
      <c r="U189" s="39">
        <v>1.823114599806091</v>
      </c>
    </row>
    <row r="190" spans="1:21" ht="15">
      <c r="A190" s="2">
        <v>1879</v>
      </c>
      <c r="C190" s="43">
        <v>9.7</v>
      </c>
      <c r="D190" s="43">
        <v>9.4</v>
      </c>
      <c r="E190" s="43">
        <v>8.4</v>
      </c>
      <c r="F190" s="43">
        <v>7.8</v>
      </c>
      <c r="I190" s="39">
        <v>0.11048417479922264</v>
      </c>
      <c r="J190" s="39">
        <v>0.1140102654843042</v>
      </c>
      <c r="K190" s="39">
        <v>0.12758291613719755</v>
      </c>
      <c r="L190" s="39">
        <v>0.1373969866092897</v>
      </c>
      <c r="O190" s="25">
        <v>11.654386109647334</v>
      </c>
      <c r="R190" s="39">
        <v>1.2876252321159083</v>
      </c>
      <c r="S190" s="39">
        <v>1.3287196544174795</v>
      </c>
      <c r="T190" s="39">
        <v>1.4869005656576557</v>
      </c>
      <c r="U190" s="39">
        <v>1.6012775322467065</v>
      </c>
    </row>
    <row r="191" spans="1:21" ht="15">
      <c r="A191" s="2">
        <v>1880</v>
      </c>
      <c r="C191" s="43">
        <v>13.3</v>
      </c>
      <c r="D191" s="43">
        <v>11</v>
      </c>
      <c r="E191" s="43">
        <v>9.1</v>
      </c>
      <c r="F191" s="43">
        <v>10.1</v>
      </c>
      <c r="I191" s="39">
        <v>0.08057868387612478</v>
      </c>
      <c r="J191" s="39">
        <v>0.09742695414113267</v>
      </c>
      <c r="K191" s="39">
        <v>0.11776884566510544</v>
      </c>
      <c r="L191" s="39">
        <v>0.1061085639160851</v>
      </c>
      <c r="O191" s="25">
        <v>11.432030367016171</v>
      </c>
      <c r="R191" s="39">
        <v>0.9211779610060549</v>
      </c>
      <c r="S191" s="39">
        <v>1.1137878983073206</v>
      </c>
      <c r="T191" s="39">
        <v>1.3463370199319262</v>
      </c>
      <c r="U191" s="39">
        <v>1.2130363248891611</v>
      </c>
    </row>
    <row r="192" spans="1:21" ht="15">
      <c r="A192" s="2">
        <v>1881</v>
      </c>
      <c r="C192" s="43">
        <v>19.1</v>
      </c>
      <c r="D192" s="43">
        <v>11.9</v>
      </c>
      <c r="E192" s="43">
        <v>11.3</v>
      </c>
      <c r="F192" s="43">
        <v>12</v>
      </c>
      <c r="I192" s="39">
        <v>0.05610976416505023</v>
      </c>
      <c r="J192" s="39">
        <v>0.09005852903802179</v>
      </c>
      <c r="K192" s="39">
        <v>0.09484039783650083</v>
      </c>
      <c r="L192" s="39">
        <v>0.0893080412960383</v>
      </c>
      <c r="O192" s="25">
        <v>11.823281449837195</v>
      </c>
      <c r="R192" s="39">
        <v>0.6634015338073782</v>
      </c>
      <c r="S192" s="39">
        <v>1.0647873357748674</v>
      </c>
      <c r="T192" s="39">
        <v>1.1213247164354798</v>
      </c>
      <c r="U192" s="39">
        <v>1.0559141079767438</v>
      </c>
    </row>
    <row r="193" spans="1:21" ht="15">
      <c r="A193" s="2">
        <v>1882</v>
      </c>
      <c r="C193" s="43">
        <v>19.3</v>
      </c>
      <c r="D193" s="43">
        <v>11.1</v>
      </c>
      <c r="E193" s="43">
        <v>12.1</v>
      </c>
      <c r="F193" s="43">
        <v>9.5</v>
      </c>
      <c r="I193" s="39">
        <v>0.055528315831733656</v>
      </c>
      <c r="J193" s="39">
        <v>0.09654923383355492</v>
      </c>
      <c r="K193" s="39">
        <v>0.08856995831012063</v>
      </c>
      <c r="L193" s="39">
        <v>0.11281015742657469</v>
      </c>
      <c r="O193" s="25">
        <v>11.475234206470878</v>
      </c>
      <c r="R193" s="39">
        <v>0.6372004292600285</v>
      </c>
      <c r="S193" s="39">
        <v>1.1079250706953647</v>
      </c>
      <c r="T193" s="39">
        <v>1.0163610152659959</v>
      </c>
      <c r="U193" s="39">
        <v>1.2945229773387945</v>
      </c>
    </row>
    <row r="194" spans="1:21" ht="15">
      <c r="A194" s="2">
        <v>1883</v>
      </c>
      <c r="C194" s="43">
        <v>16</v>
      </c>
      <c r="D194" s="43">
        <v>12.4</v>
      </c>
      <c r="E194" s="43">
        <v>11.3</v>
      </c>
      <c r="F194" s="43">
        <v>13</v>
      </c>
      <c r="I194" s="39">
        <v>0.06698103097202872</v>
      </c>
      <c r="J194" s="39">
        <v>0.08642713673810157</v>
      </c>
      <c r="K194" s="39">
        <v>0.09484039783650083</v>
      </c>
      <c r="L194" s="39">
        <v>0.08243819196557381</v>
      </c>
      <c r="O194" s="25">
        <v>11.744788361272505</v>
      </c>
      <c r="R194" s="39">
        <v>0.7866780329863161</v>
      </c>
      <c r="S194" s="39">
        <v>1.0150684296597625</v>
      </c>
      <c r="T194" s="39">
        <v>1.113880400688589</v>
      </c>
      <c r="U194" s="39">
        <v>0.9682191175216198</v>
      </c>
    </row>
    <row r="195" spans="1:21" ht="15">
      <c r="A195" s="2">
        <v>1884</v>
      </c>
      <c r="C195" s="43">
        <v>12.5</v>
      </c>
      <c r="D195" s="43">
        <v>14.2</v>
      </c>
      <c r="E195" s="43">
        <v>10</v>
      </c>
      <c r="F195" s="43">
        <v>10.6</v>
      </c>
      <c r="I195" s="39">
        <v>0.08573571964419677</v>
      </c>
      <c r="J195" s="39">
        <v>0.07547158419383518</v>
      </c>
      <c r="K195" s="39">
        <v>0.10716964955524597</v>
      </c>
      <c r="L195" s="39">
        <v>0.10110344297664713</v>
      </c>
      <c r="O195" s="25">
        <v>11.404892607689556</v>
      </c>
      <c r="R195" s="39">
        <v>0.9778066751850439</v>
      </c>
      <c r="S195" s="39">
        <v>0.8607453126628908</v>
      </c>
      <c r="T195" s="39">
        <v>1.222258343981305</v>
      </c>
      <c r="U195" s="39">
        <v>1.1530739094163254</v>
      </c>
    </row>
    <row r="196" spans="1:21" ht="15">
      <c r="A196" s="2">
        <v>1885</v>
      </c>
      <c r="C196" s="43">
        <v>12.3</v>
      </c>
      <c r="D196" s="43">
        <v>12.4</v>
      </c>
      <c r="E196" s="43">
        <v>10.5</v>
      </c>
      <c r="F196" s="43">
        <v>11.3</v>
      </c>
      <c r="I196" s="39">
        <v>0.08712979638637881</v>
      </c>
      <c r="J196" s="39">
        <v>0.08642713673810157</v>
      </c>
      <c r="K196" s="39">
        <v>0.10206633290975804</v>
      </c>
      <c r="L196" s="39">
        <v>0.09484039783650083</v>
      </c>
      <c r="O196" s="25">
        <v>11.491947250622205</v>
      </c>
      <c r="R196" s="39">
        <v>1.0012910240297186</v>
      </c>
      <c r="S196" s="39">
        <v>0.9932160964165757</v>
      </c>
      <c r="T196" s="39">
        <v>1.1729409138633846</v>
      </c>
      <c r="U196" s="39">
        <v>1.089900849165092</v>
      </c>
    </row>
    <row r="197" spans="1:21" ht="15">
      <c r="A197" s="2">
        <v>1886</v>
      </c>
      <c r="C197" s="43">
        <v>13.6</v>
      </c>
      <c r="D197" s="43">
        <v>11.4</v>
      </c>
      <c r="E197" s="43">
        <v>9.8</v>
      </c>
      <c r="F197" s="43">
        <v>11.2</v>
      </c>
      <c r="I197" s="39">
        <v>0.07880121290826908</v>
      </c>
      <c r="J197" s="39">
        <v>0.09400846452214558</v>
      </c>
      <c r="K197" s="39">
        <v>0.10935678526045503</v>
      </c>
      <c r="L197" s="39">
        <v>0.09568718710289817</v>
      </c>
      <c r="O197" s="25">
        <v>11.704613574956511</v>
      </c>
      <c r="R197" s="39">
        <v>0.9223377463291645</v>
      </c>
      <c r="S197" s="39">
        <v>1.1003327500067226</v>
      </c>
      <c r="T197" s="39">
        <v>1.279978913273126</v>
      </c>
      <c r="U197" s="39">
        <v>1.1199815491139855</v>
      </c>
    </row>
    <row r="198" spans="1:21" ht="15">
      <c r="A198" s="2">
        <v>1887</v>
      </c>
      <c r="C198" s="43">
        <v>17.1</v>
      </c>
      <c r="D198" s="43">
        <v>11.2</v>
      </c>
      <c r="E198" s="43">
        <v>10.2</v>
      </c>
      <c r="F198" s="43">
        <v>11.6</v>
      </c>
      <c r="I198" s="39">
        <v>0.06267230968143037</v>
      </c>
      <c r="J198" s="39">
        <v>0.09568718710289817</v>
      </c>
      <c r="K198" s="39">
        <v>0.10506828387769213</v>
      </c>
      <c r="L198" s="39">
        <v>0.09238762892693617</v>
      </c>
      <c r="O198" s="25">
        <v>11.533172526668103</v>
      </c>
      <c r="R198" s="39">
        <v>0.7228105602007081</v>
      </c>
      <c r="S198" s="39">
        <v>1.1035768374492956</v>
      </c>
      <c r="T198" s="39">
        <v>1.211770645042364</v>
      </c>
      <c r="U198" s="39">
        <v>1.0655224637441476</v>
      </c>
    </row>
    <row r="199" spans="1:21" ht="15">
      <c r="A199" s="2">
        <v>1888</v>
      </c>
      <c r="C199" s="43">
        <v>16.1</v>
      </c>
      <c r="D199" s="43">
        <v>11.1</v>
      </c>
      <c r="E199" s="43">
        <v>10.2</v>
      </c>
      <c r="F199" s="43">
        <v>10.3</v>
      </c>
      <c r="I199" s="39">
        <v>0.06656499972375525</v>
      </c>
      <c r="J199" s="39">
        <v>0.09654923383355492</v>
      </c>
      <c r="K199" s="39">
        <v>0.10506828387769213</v>
      </c>
      <c r="L199" s="39">
        <v>0.10404820345169509</v>
      </c>
      <c r="O199" s="25">
        <v>11.825505763135952</v>
      </c>
      <c r="R199" s="39">
        <v>0.7871647878564108</v>
      </c>
      <c r="S199" s="39">
        <v>1.1417435211250644</v>
      </c>
      <c r="T199" s="39">
        <v>1.2424855965184525</v>
      </c>
      <c r="U199" s="39">
        <v>1.2304226295619625</v>
      </c>
    </row>
    <row r="200" spans="1:21" ht="15">
      <c r="A200" s="2">
        <v>1889</v>
      </c>
      <c r="C200" s="43">
        <v>12.1</v>
      </c>
      <c r="D200" s="43">
        <v>12.4</v>
      </c>
      <c r="E200" s="43">
        <v>9.2</v>
      </c>
      <c r="F200" s="43">
        <v>8.1</v>
      </c>
      <c r="I200" s="39">
        <v>0.08856995831012063</v>
      </c>
      <c r="J200" s="39">
        <v>0.08642713673810157</v>
      </c>
      <c r="K200" s="39">
        <v>0.11648874951657169</v>
      </c>
      <c r="L200" s="39">
        <v>0.13230820932746415</v>
      </c>
      <c r="O200" s="25">
        <v>12.073219670824862</v>
      </c>
      <c r="R200" s="39">
        <v>1.0693245629138863</v>
      </c>
      <c r="S200" s="39">
        <v>1.0434538073595179</v>
      </c>
      <c r="T200" s="39">
        <v>1.4063942620932635</v>
      </c>
      <c r="U200" s="39">
        <v>1.5973860754639537</v>
      </c>
    </row>
    <row r="201" spans="1:21" ht="15">
      <c r="A201" s="2">
        <v>1890</v>
      </c>
      <c r="C201" s="43">
        <v>11.7</v>
      </c>
      <c r="D201" s="43">
        <v>12.5</v>
      </c>
      <c r="E201" s="43">
        <v>9.9</v>
      </c>
      <c r="F201" s="43">
        <v>8.8</v>
      </c>
      <c r="I201" s="39">
        <v>0.09159799107285979</v>
      </c>
      <c r="J201" s="39">
        <v>0.08573571964419677</v>
      </c>
      <c r="K201" s="39">
        <v>0.1082521712679252</v>
      </c>
      <c r="L201" s="39">
        <v>0.12178369267641585</v>
      </c>
      <c r="O201" s="25">
        <v>11.713672118646683</v>
      </c>
      <c r="R201" s="39">
        <v>1.0729488341542055</v>
      </c>
      <c r="S201" s="39">
        <v>1.0042801087683364</v>
      </c>
      <c r="T201" s="39">
        <v>1.268030440364061</v>
      </c>
      <c r="U201" s="39">
        <v>1.4265342454095686</v>
      </c>
    </row>
    <row r="202" spans="1:21" ht="15">
      <c r="A202" s="2">
        <v>1891</v>
      </c>
      <c r="C202" s="43">
        <v>12.7</v>
      </c>
      <c r="D202" s="43">
        <v>10.5</v>
      </c>
      <c r="E202" s="43">
        <v>10.1</v>
      </c>
      <c r="F202" s="43">
        <v>9.7</v>
      </c>
      <c r="I202" s="39">
        <v>0.08438555083090232</v>
      </c>
      <c r="J202" s="39">
        <v>0.10206633290975804</v>
      </c>
      <c r="K202" s="39">
        <v>0.1061085639160851</v>
      </c>
      <c r="L202" s="39">
        <v>0.11048417479922264</v>
      </c>
      <c r="O202" s="25">
        <v>11.260308930812677</v>
      </c>
      <c r="R202" s="39">
        <v>0.9502073716527565</v>
      </c>
      <c r="S202" s="39">
        <v>1.1492984399990482</v>
      </c>
      <c r="T202" s="39">
        <v>1.194815209900001</v>
      </c>
      <c r="U202" s="39">
        <v>1.2440859402051556</v>
      </c>
    </row>
    <row r="203" spans="1:21" ht="15">
      <c r="A203" s="2">
        <v>1892</v>
      </c>
      <c r="C203" s="43">
        <v>10.6</v>
      </c>
      <c r="D203" s="43">
        <v>10.2</v>
      </c>
      <c r="E203" s="43">
        <v>8.5</v>
      </c>
      <c r="F203" s="43">
        <v>9.3</v>
      </c>
      <c r="I203" s="39">
        <v>0.10110344297664713</v>
      </c>
      <c r="J203" s="39">
        <v>0.10506828387769213</v>
      </c>
      <c r="K203" s="39">
        <v>0.12608194065323053</v>
      </c>
      <c r="L203" s="39">
        <v>0.11523618231746877</v>
      </c>
      <c r="O203" s="25">
        <v>11.566587259611177</v>
      </c>
      <c r="R203" s="39">
        <v>1.1694217954365118</v>
      </c>
      <c r="S203" s="39">
        <v>1.2152814736889241</v>
      </c>
      <c r="T203" s="39">
        <v>1.4583377684267087</v>
      </c>
      <c r="U203" s="39">
        <v>1.332889358239465</v>
      </c>
    </row>
    <row r="204" spans="1:21" ht="15">
      <c r="A204" s="2">
        <v>1893</v>
      </c>
      <c r="C204" s="43">
        <v>9.7</v>
      </c>
      <c r="D204" s="43">
        <v>11.7</v>
      </c>
      <c r="E204" s="43">
        <v>10</v>
      </c>
      <c r="F204" s="43">
        <v>11</v>
      </c>
      <c r="I204" s="39">
        <v>0.11048417479922264</v>
      </c>
      <c r="J204" s="39">
        <v>0.09159799107285979</v>
      </c>
      <c r="K204" s="39">
        <v>0.10716964955524597</v>
      </c>
      <c r="L204" s="39">
        <v>0.09742695414113267</v>
      </c>
      <c r="O204" s="25">
        <v>13.066590240030934</v>
      </c>
      <c r="R204" s="39">
        <v>1.443651440109394</v>
      </c>
      <c r="S204" s="39">
        <v>1.1968734161590704</v>
      </c>
      <c r="T204" s="39">
        <v>1.4003418969061123</v>
      </c>
      <c r="U204" s="39">
        <v>1.2730380880964656</v>
      </c>
    </row>
    <row r="205" spans="1:21" ht="15">
      <c r="A205" s="2">
        <v>1894</v>
      </c>
      <c r="C205" s="43">
        <v>9.9</v>
      </c>
      <c r="D205" s="43">
        <v>10.6</v>
      </c>
      <c r="E205" s="43">
        <v>10.6</v>
      </c>
      <c r="F205" s="43">
        <v>12.7</v>
      </c>
      <c r="I205" s="39">
        <v>0.1082521712679252</v>
      </c>
      <c r="J205" s="39">
        <v>0.10110344297664713</v>
      </c>
      <c r="K205" s="39">
        <v>0.10110344297664713</v>
      </c>
      <c r="L205" s="39">
        <v>0.08438555083090232</v>
      </c>
      <c r="O205" s="25">
        <v>14.048060000521385</v>
      </c>
      <c r="R205" s="39">
        <v>1.5207329971585304</v>
      </c>
      <c r="S205" s="39">
        <v>1.4203072331952313</v>
      </c>
      <c r="T205" s="39">
        <v>1.4203072331952313</v>
      </c>
      <c r="U205" s="39">
        <v>1.185453281249563</v>
      </c>
    </row>
    <row r="206" spans="1:21" ht="15">
      <c r="A206" s="2">
        <v>1895</v>
      </c>
      <c r="C206" s="43">
        <v>12.3</v>
      </c>
      <c r="D206" s="43">
        <v>11.2</v>
      </c>
      <c r="E206" s="43">
        <v>10.8</v>
      </c>
      <c r="F206" s="43">
        <v>13.2</v>
      </c>
      <c r="I206" s="39">
        <v>0.08712979638637881</v>
      </c>
      <c r="J206" s="39">
        <v>0.09568718710289817</v>
      </c>
      <c r="K206" s="39">
        <v>0.09923115699559809</v>
      </c>
      <c r="L206" s="39">
        <v>0.0811891284509439</v>
      </c>
      <c r="O206" s="25">
        <v>14.3597676745562</v>
      </c>
      <c r="R206" s="39">
        <v>1.2511636336397862</v>
      </c>
      <c r="S206" s="39">
        <v>1.374045776229408</v>
      </c>
      <c r="T206" s="39">
        <v>1.424936360534201</v>
      </c>
      <c r="U206" s="39">
        <v>1.1658570222552556</v>
      </c>
    </row>
    <row r="207" spans="1:21" ht="15">
      <c r="A207" s="2">
        <v>1896</v>
      </c>
      <c r="C207" s="43">
        <v>11.2</v>
      </c>
      <c r="D207" s="43">
        <v>12</v>
      </c>
      <c r="E207" s="43">
        <v>10</v>
      </c>
      <c r="F207" s="43">
        <v>9.9</v>
      </c>
      <c r="I207" s="39">
        <v>0.09568718710289817</v>
      </c>
      <c r="J207" s="39">
        <v>0.0893080412960383</v>
      </c>
      <c r="K207" s="39">
        <v>0.10716964955524597</v>
      </c>
      <c r="L207" s="39">
        <v>0.1082521712679252</v>
      </c>
      <c r="O207" s="25">
        <v>15.028677628622042</v>
      </c>
      <c r="R207" s="39">
        <v>1.4380518881590973</v>
      </c>
      <c r="S207" s="39">
        <v>1.3421817622818242</v>
      </c>
      <c r="T207" s="39">
        <v>1.6106181147381893</v>
      </c>
      <c r="U207" s="39">
        <v>1.6268869845840292</v>
      </c>
    </row>
    <row r="208" spans="1:21" ht="15">
      <c r="A208" s="2">
        <v>1897</v>
      </c>
      <c r="C208" s="43">
        <v>7.9</v>
      </c>
      <c r="D208" s="43">
        <v>9.5</v>
      </c>
      <c r="E208" s="43">
        <v>7.8</v>
      </c>
      <c r="F208" s="43">
        <v>7.6</v>
      </c>
      <c r="I208" s="39">
        <v>0.13565778424714678</v>
      </c>
      <c r="J208" s="39">
        <v>0.11281015742657469</v>
      </c>
      <c r="K208" s="39">
        <v>0.1373969866092897</v>
      </c>
      <c r="L208" s="39">
        <v>0.14101269678321834</v>
      </c>
      <c r="O208" s="25">
        <v>16.783907469868268</v>
      </c>
      <c r="R208" s="39">
        <v>2.276867698371465</v>
      </c>
      <c r="S208" s="39">
        <v>1.8933952439089021</v>
      </c>
      <c r="T208" s="39">
        <v>2.306058309889048</v>
      </c>
      <c r="U208" s="39">
        <v>2.3667440548861274</v>
      </c>
    </row>
    <row r="209" spans="1:21" ht="15">
      <c r="A209" s="2">
        <v>1898</v>
      </c>
      <c r="C209" s="43">
        <v>10</v>
      </c>
      <c r="D209" s="43">
        <v>11.6</v>
      </c>
      <c r="E209" s="43">
        <v>9.6</v>
      </c>
      <c r="F209" s="43">
        <v>9</v>
      </c>
      <c r="I209" s="39">
        <v>0.10716964955524597</v>
      </c>
      <c r="J209" s="39">
        <v>0.09238762892693617</v>
      </c>
      <c r="K209" s="39">
        <v>0.11163505162004786</v>
      </c>
      <c r="L209" s="39">
        <v>0.11907738839471772</v>
      </c>
      <c r="O209" s="25">
        <v>18.375029402005477</v>
      </c>
      <c r="R209" s="39">
        <v>1.969245461580268</v>
      </c>
      <c r="S209" s="39">
        <v>1.697625397914024</v>
      </c>
      <c r="T209" s="39">
        <v>2.0512973558127787</v>
      </c>
      <c r="U209" s="39">
        <v>2.188050512866964</v>
      </c>
    </row>
    <row r="210" spans="1:21" ht="15">
      <c r="A210" s="2">
        <v>1899</v>
      </c>
      <c r="C210" s="43">
        <v>13.1</v>
      </c>
      <c r="D210" s="43">
        <v>10.5</v>
      </c>
      <c r="E210" s="43">
        <v>9.8</v>
      </c>
      <c r="F210" s="43">
        <v>9.9</v>
      </c>
      <c r="I210" s="39">
        <v>0.08180889279026408</v>
      </c>
      <c r="J210" s="39">
        <v>0.10206633290975804</v>
      </c>
      <c r="K210" s="39">
        <v>0.10935678526045503</v>
      </c>
      <c r="L210" s="39">
        <v>0.1082521712679252</v>
      </c>
      <c r="O210" s="25">
        <v>18.125604453913763</v>
      </c>
      <c r="R210" s="39">
        <v>1.4828356315289641</v>
      </c>
      <c r="S210" s="39">
        <v>1.8500139783837553</v>
      </c>
      <c r="T210" s="39">
        <v>1.9821578339825947</v>
      </c>
      <c r="U210" s="39">
        <v>1.9621360376797405</v>
      </c>
    </row>
    <row r="211" spans="1:21" ht="15">
      <c r="A211" s="2">
        <v>1900</v>
      </c>
      <c r="C211" s="43">
        <v>12.1</v>
      </c>
      <c r="D211" s="43">
        <v>8.3</v>
      </c>
      <c r="E211" s="43">
        <v>7.5</v>
      </c>
      <c r="F211" s="43">
        <v>9.1</v>
      </c>
      <c r="I211" s="39">
        <v>0.08856995831012063</v>
      </c>
      <c r="J211" s="39">
        <v>0.1291200597051156</v>
      </c>
      <c r="K211" s="39">
        <v>0.14289286607366125</v>
      </c>
      <c r="L211" s="39">
        <v>0.11776884566510544</v>
      </c>
      <c r="O211" s="25">
        <v>17.422190602080573</v>
      </c>
      <c r="R211" s="39">
        <v>1.5430826952972516</v>
      </c>
      <c r="S211" s="39">
        <v>2.2495542907345474</v>
      </c>
      <c r="T211" s="39">
        <v>2.4895067484128988</v>
      </c>
      <c r="U211" s="39">
        <v>2.051791276164477</v>
      </c>
    </row>
    <row r="212" spans="1:21" ht="15">
      <c r="A212" s="2">
        <v>1901</v>
      </c>
      <c r="C212" s="43">
        <v>10.3</v>
      </c>
      <c r="D212" s="43">
        <v>10.2</v>
      </c>
      <c r="E212" s="43">
        <v>9.1</v>
      </c>
      <c r="F212" s="43">
        <v>10.3</v>
      </c>
      <c r="I212" s="39">
        <v>0.10404820345169509</v>
      </c>
      <c r="J212" s="39">
        <v>0.10506828387769213</v>
      </c>
      <c r="K212" s="39">
        <v>0.11776884566510544</v>
      </c>
      <c r="L212" s="39">
        <v>0.10404820345169509</v>
      </c>
      <c r="O212" s="25">
        <v>18.172538415255595</v>
      </c>
      <c r="R212" s="39">
        <v>1.8908199742642589</v>
      </c>
      <c r="S212" s="39">
        <v>1.9093574249923402</v>
      </c>
      <c r="T212" s="39">
        <v>2.1401588719694358</v>
      </c>
      <c r="U212" s="39">
        <v>1.8908199742642589</v>
      </c>
    </row>
    <row r="213" spans="1:21" ht="15">
      <c r="A213" s="2">
        <v>1902</v>
      </c>
      <c r="C213" s="43">
        <v>9.6</v>
      </c>
      <c r="D213" s="43">
        <v>12.7</v>
      </c>
      <c r="E213" s="43">
        <v>9.3</v>
      </c>
      <c r="F213" s="43">
        <v>11</v>
      </c>
      <c r="I213" s="39">
        <v>0.11163505162004786</v>
      </c>
      <c r="J213" s="39">
        <v>0.08438555083090232</v>
      </c>
      <c r="K213" s="39">
        <v>0.11523618231746877</v>
      </c>
      <c r="L213" s="39">
        <v>0.09742695414113267</v>
      </c>
      <c r="O213" s="25">
        <v>20.66749781834988</v>
      </c>
      <c r="R213" s="39">
        <v>2.307217185808715</v>
      </c>
      <c r="S213" s="39">
        <v>1.7440381876979265</v>
      </c>
      <c r="T213" s="39">
        <v>2.381643546641255</v>
      </c>
      <c r="U213" s="39">
        <v>2.013571362160333</v>
      </c>
    </row>
    <row r="214" spans="1:21" ht="15">
      <c r="A214" s="2">
        <v>1903</v>
      </c>
      <c r="C214" s="43">
        <v>11.3</v>
      </c>
      <c r="D214" s="43">
        <v>12.9</v>
      </c>
      <c r="E214" s="43">
        <v>9.5</v>
      </c>
      <c r="F214" s="43">
        <v>10.3</v>
      </c>
      <c r="I214" s="39">
        <v>0.09484039783650083</v>
      </c>
      <c r="J214" s="39">
        <v>0.08307724771724492</v>
      </c>
      <c r="K214" s="39">
        <v>0.11281015742657469</v>
      </c>
      <c r="L214" s="39">
        <v>0.10404820345169509</v>
      </c>
      <c r="O214" s="25">
        <v>20.438185675165634</v>
      </c>
      <c r="R214" s="39">
        <v>1.9383656604889812</v>
      </c>
      <c r="S214" s="39">
        <v>1.697948214226782</v>
      </c>
      <c r="T214" s="39">
        <v>2.305634943528999</v>
      </c>
      <c r="U214" s="39">
        <v>2.126556501313154</v>
      </c>
    </row>
    <row r="215" spans="1:21" ht="15">
      <c r="A215" s="2">
        <v>1904</v>
      </c>
      <c r="C215" s="43">
        <v>11.2</v>
      </c>
      <c r="D215" s="43">
        <v>12.7</v>
      </c>
      <c r="E215" s="43">
        <v>9.1</v>
      </c>
      <c r="F215" s="43">
        <v>10.4</v>
      </c>
      <c r="I215" s="39">
        <v>0.09568718710289817</v>
      </c>
      <c r="J215" s="39">
        <v>0.08438555083090232</v>
      </c>
      <c r="K215" s="39">
        <v>0.11776884566510544</v>
      </c>
      <c r="L215" s="39">
        <v>0.10304773995696725</v>
      </c>
      <c r="O215" s="25">
        <v>18.763721430842484</v>
      </c>
      <c r="R215" s="39">
        <v>1.7954477232996848</v>
      </c>
      <c r="S215" s="39">
        <v>1.5833869685792497</v>
      </c>
      <c r="T215" s="39">
        <v>2.20978181329192</v>
      </c>
      <c r="U215" s="39">
        <v>1.9335590866304297</v>
      </c>
    </row>
    <row r="216" spans="1:21" ht="15">
      <c r="A216" s="2">
        <v>1905</v>
      </c>
      <c r="C216" s="43">
        <v>11.7</v>
      </c>
      <c r="D216" s="43">
        <v>10.4</v>
      </c>
      <c r="E216" s="43">
        <v>9.3</v>
      </c>
      <c r="F216" s="43">
        <v>10.2</v>
      </c>
      <c r="I216" s="39">
        <v>0.09159799107285979</v>
      </c>
      <c r="J216" s="39">
        <v>0.10304773995696725</v>
      </c>
      <c r="K216" s="39">
        <v>0.11523618231746877</v>
      </c>
      <c r="L216" s="39">
        <v>0.10506828387769213</v>
      </c>
      <c r="O216" s="25">
        <v>17.879023113467003</v>
      </c>
      <c r="R216" s="39">
        <v>1.6376825995388045</v>
      </c>
      <c r="S216" s="39">
        <v>1.8423929244811548</v>
      </c>
      <c r="T216" s="39">
        <v>2.060310367161722</v>
      </c>
      <c r="U216" s="39">
        <v>1.87851827594157</v>
      </c>
    </row>
    <row r="217" spans="1:21" ht="15">
      <c r="A217" s="2">
        <v>1906</v>
      </c>
      <c r="C217" s="43">
        <v>8.1</v>
      </c>
      <c r="D217" s="43">
        <v>8.7</v>
      </c>
      <c r="E217" s="43">
        <v>8</v>
      </c>
      <c r="F217" s="43">
        <v>8.8</v>
      </c>
      <c r="I217" s="39">
        <v>0.13230820932746415</v>
      </c>
      <c r="J217" s="39">
        <v>0.1231835052359149</v>
      </c>
      <c r="K217" s="39">
        <v>0.13396206194405744</v>
      </c>
      <c r="L217" s="39">
        <v>0.12178369267641585</v>
      </c>
      <c r="O217" s="25">
        <v>16.33559693528849</v>
      </c>
      <c r="R217" s="39">
        <v>2.161333578803231</v>
      </c>
      <c r="S217" s="39">
        <v>2.012276090609905</v>
      </c>
      <c r="T217" s="39">
        <v>2.1883502485382715</v>
      </c>
      <c r="U217" s="39">
        <v>1.989409316852974</v>
      </c>
    </row>
    <row r="218" spans="1:21" ht="15">
      <c r="A218" s="2">
        <v>1907</v>
      </c>
      <c r="C218" s="43">
        <v>6.3</v>
      </c>
      <c r="D218" s="43">
        <v>8.8</v>
      </c>
      <c r="E218" s="43">
        <v>7.6</v>
      </c>
      <c r="F218" s="43">
        <v>8.4</v>
      </c>
      <c r="I218" s="39">
        <v>0.17011055484959675</v>
      </c>
      <c r="J218" s="39">
        <v>0.12178369267641585</v>
      </c>
      <c r="K218" s="39">
        <v>0.14101269678321834</v>
      </c>
      <c r="L218" s="39">
        <v>0.12758291613719755</v>
      </c>
      <c r="O218" s="25">
        <v>16.635141997552036</v>
      </c>
      <c r="R218" s="39">
        <v>2.829813235205406</v>
      </c>
      <c r="S218" s="39">
        <v>2.0258890206584157</v>
      </c>
      <c r="T218" s="39">
        <v>2.3457662344465864</v>
      </c>
      <c r="U218" s="39">
        <v>2.1223599264040542</v>
      </c>
    </row>
    <row r="219" spans="1:21" ht="15">
      <c r="A219" s="2">
        <v>1908</v>
      </c>
      <c r="C219" s="43">
        <v>6.5</v>
      </c>
      <c r="D219" s="43">
        <v>8.7</v>
      </c>
      <c r="E219" s="43">
        <v>6.9</v>
      </c>
      <c r="F219" s="43">
        <v>7.5</v>
      </c>
      <c r="I219" s="39">
        <v>0.16487638393114762</v>
      </c>
      <c r="J219" s="39">
        <v>0.1231835052359149</v>
      </c>
      <c r="K219" s="39">
        <v>0.15531833268876222</v>
      </c>
      <c r="L219" s="39">
        <v>0.14289286607366125</v>
      </c>
      <c r="O219" s="25">
        <v>20.327119050840025</v>
      </c>
      <c r="R219" s="39">
        <v>3.351461884840445</v>
      </c>
      <c r="S219" s="39">
        <v>2.503965776030218</v>
      </c>
      <c r="T219" s="39">
        <v>3.1571742393424476</v>
      </c>
      <c r="U219" s="39">
        <v>2.9046003001950518</v>
      </c>
    </row>
    <row r="220" spans="1:21" ht="15">
      <c r="A220" s="2">
        <v>1909</v>
      </c>
      <c r="C220" s="43">
        <v>6.9</v>
      </c>
      <c r="D220" s="43">
        <v>8.7</v>
      </c>
      <c r="E220" s="43">
        <v>8.3</v>
      </c>
      <c r="F220" s="43">
        <v>9.3</v>
      </c>
      <c r="I220" s="39">
        <v>0.15531833268876222</v>
      </c>
      <c r="J220" s="39">
        <v>0.1231835052359149</v>
      </c>
      <c r="K220" s="39">
        <v>0.1291200597051156</v>
      </c>
      <c r="L220" s="39">
        <v>0.11523618231746877</v>
      </c>
      <c r="O220" s="25">
        <v>21.0605984004297</v>
      </c>
      <c r="R220" s="39">
        <v>3.2710970289823535</v>
      </c>
      <c r="S220" s="39">
        <v>2.594318333330833</v>
      </c>
      <c r="T220" s="39">
        <v>2.719345722888945</v>
      </c>
      <c r="U220" s="39">
        <v>2.426942956986908</v>
      </c>
    </row>
    <row r="221" spans="1:21" ht="15">
      <c r="A221" s="2">
        <v>1910</v>
      </c>
      <c r="C221" s="43">
        <v>11.3</v>
      </c>
      <c r="D221" s="43">
        <v>9</v>
      </c>
      <c r="E221" s="43">
        <v>8.8</v>
      </c>
      <c r="F221" s="43">
        <v>10</v>
      </c>
      <c r="I221" s="39">
        <v>0.09484039783650083</v>
      </c>
      <c r="J221" s="39">
        <v>0.11907738839471772</v>
      </c>
      <c r="K221" s="39">
        <v>0.12178369267641585</v>
      </c>
      <c r="L221" s="39">
        <v>0.10716964955524597</v>
      </c>
      <c r="O221" s="25">
        <v>20.02807179682349</v>
      </c>
      <c r="R221" s="39">
        <v>1.8994702971087418</v>
      </c>
      <c r="S221" s="39">
        <v>2.384890484147643</v>
      </c>
      <c r="T221" s="39">
        <v>2.4390925406055435</v>
      </c>
      <c r="U221" s="39">
        <v>2.1464014357328787</v>
      </c>
    </row>
    <row r="222" spans="1:21" ht="15">
      <c r="A222" s="2">
        <v>1911</v>
      </c>
      <c r="C222" s="43">
        <v>9.9</v>
      </c>
      <c r="D222" s="43">
        <v>9</v>
      </c>
      <c r="E222" s="43">
        <v>8.1</v>
      </c>
      <c r="F222" s="43">
        <v>8.5</v>
      </c>
      <c r="I222" s="39">
        <v>0.1082521712679252</v>
      </c>
      <c r="J222" s="39">
        <v>0.11907738839471772</v>
      </c>
      <c r="K222" s="39">
        <v>0.13230820932746415</v>
      </c>
      <c r="L222" s="39">
        <v>0.12608194065323053</v>
      </c>
      <c r="O222" s="25">
        <v>20.36568286008339</v>
      </c>
      <c r="R222" s="39">
        <v>2.2046293889579958</v>
      </c>
      <c r="S222" s="39">
        <v>2.4250923278537955</v>
      </c>
      <c r="T222" s="39">
        <v>2.694547030948662</v>
      </c>
      <c r="U222" s="39">
        <v>2.567744817727548</v>
      </c>
    </row>
    <row r="223" spans="1:21" ht="15">
      <c r="A223" s="2">
        <v>1912</v>
      </c>
      <c r="C223" s="43">
        <v>9.1</v>
      </c>
      <c r="D223" s="43">
        <v>7.3</v>
      </c>
      <c r="E223" s="43">
        <v>6.6</v>
      </c>
      <c r="F223" s="43">
        <v>7.9</v>
      </c>
      <c r="I223" s="39">
        <v>0.11776884566510544</v>
      </c>
      <c r="J223" s="39">
        <v>0.14680773911677528</v>
      </c>
      <c r="K223" s="39">
        <v>0.1623782569018878</v>
      </c>
      <c r="L223" s="39">
        <v>0.13565778424714678</v>
      </c>
      <c r="O223" s="25">
        <v>17.772269820690877</v>
      </c>
      <c r="R223" s="39">
        <v>2.093019701631555</v>
      </c>
      <c r="S223" s="39">
        <v>2.6091067513489246</v>
      </c>
      <c r="T223" s="39">
        <v>2.8858301946738107</v>
      </c>
      <c r="U223" s="39">
        <v>2.4109467449173607</v>
      </c>
    </row>
    <row r="224" spans="1:21" ht="15">
      <c r="A224" s="2">
        <v>1913</v>
      </c>
      <c r="C224" s="43">
        <v>7.7</v>
      </c>
      <c r="D224" s="43">
        <v>7.8</v>
      </c>
      <c r="E224" s="43">
        <v>6.1</v>
      </c>
      <c r="F224" s="43">
        <v>6.8</v>
      </c>
      <c r="I224" s="39">
        <v>0.13918136305876097</v>
      </c>
      <c r="J224" s="39">
        <v>0.1373969866092897</v>
      </c>
      <c r="K224" s="39">
        <v>0.17568795009056715</v>
      </c>
      <c r="L224" s="39">
        <v>0.15760242581653816</v>
      </c>
      <c r="O224" s="25">
        <v>18.143935162651022</v>
      </c>
      <c r="R224" s="39">
        <v>2.5252976271875514</v>
      </c>
      <c r="S224" s="39">
        <v>2.492922016582583</v>
      </c>
      <c r="T224" s="39">
        <v>3.187670775302319</v>
      </c>
      <c r="U224" s="39">
        <v>2.859528195491786</v>
      </c>
    </row>
    <row r="225" spans="1:21" ht="15">
      <c r="A225" s="2">
        <v>1914</v>
      </c>
      <c r="C225" s="43">
        <v>7.6</v>
      </c>
      <c r="D225" s="43">
        <v>8</v>
      </c>
      <c r="E225" s="43">
        <v>6.8</v>
      </c>
      <c r="F225" s="43">
        <v>6.4</v>
      </c>
      <c r="I225" s="39">
        <v>0.14101269678321834</v>
      </c>
      <c r="J225" s="39">
        <v>0.13396206194405744</v>
      </c>
      <c r="K225" s="39">
        <v>0.15760242581653816</v>
      </c>
      <c r="L225" s="39">
        <v>0.1674525774300718</v>
      </c>
      <c r="O225" s="25">
        <v>19.841506123088536</v>
      </c>
      <c r="R225" s="39">
        <v>2.7979042866574537</v>
      </c>
      <c r="S225" s="39">
        <v>2.6580090723245813</v>
      </c>
      <c r="T225" s="39">
        <v>3.1270694968524486</v>
      </c>
      <c r="U225" s="39">
        <v>3.3225113404057267</v>
      </c>
    </row>
    <row r="226" spans="1:21" ht="15">
      <c r="A226" s="2">
        <v>1915</v>
      </c>
      <c r="C226" s="43">
        <v>6.7</v>
      </c>
      <c r="D226" s="43">
        <v>8.5</v>
      </c>
      <c r="E226" s="43">
        <v>7.1</v>
      </c>
      <c r="F226" s="43">
        <v>6.3</v>
      </c>
      <c r="I226" s="39">
        <v>0.1599547008287253</v>
      </c>
      <c r="J226" s="39">
        <v>0.12608194065323053</v>
      </c>
      <c r="K226" s="39">
        <v>0.15094316838767036</v>
      </c>
      <c r="L226" s="39">
        <v>0.17011055484959675</v>
      </c>
      <c r="O226" s="25">
        <v>21.928290099596712</v>
      </c>
      <c r="R226" s="39">
        <v>3.5075330825664905</v>
      </c>
      <c r="S226" s="39">
        <v>2.764761370964175</v>
      </c>
      <c r="T226" s="39">
        <v>3.3099255849571114</v>
      </c>
      <c r="U226" s="39">
        <v>3.730233595745316</v>
      </c>
    </row>
    <row r="227" spans="1:21" ht="15">
      <c r="A227" s="2">
        <v>1916</v>
      </c>
      <c r="C227" s="43">
        <v>6.4</v>
      </c>
      <c r="D227" s="43">
        <v>8.1</v>
      </c>
      <c r="E227" s="43">
        <v>6.6</v>
      </c>
      <c r="F227" s="43">
        <v>5.7</v>
      </c>
      <c r="I227" s="39">
        <v>0.1674525774300718</v>
      </c>
      <c r="J227" s="39">
        <v>0.13230820932746415</v>
      </c>
      <c r="K227" s="39">
        <v>0.1623782569018878</v>
      </c>
      <c r="L227" s="39">
        <v>0.18801692904429115</v>
      </c>
      <c r="O227" s="25">
        <v>16.43200829003889</v>
      </c>
      <c r="R227" s="39">
        <v>2.7515821405193193</v>
      </c>
      <c r="S227" s="39">
        <v>2.174089592509092</v>
      </c>
      <c r="T227" s="39">
        <v>2.6682008635338854</v>
      </c>
      <c r="U227" s="39">
        <v>3.089495736723446</v>
      </c>
    </row>
    <row r="228" spans="1:21" ht="15">
      <c r="A228" s="2">
        <v>1917</v>
      </c>
      <c r="C228" s="43">
        <v>7.9</v>
      </c>
      <c r="D228" s="43">
        <v>7.4</v>
      </c>
      <c r="E228" s="43">
        <v>6.8</v>
      </c>
      <c r="F228" s="43">
        <v>5.3</v>
      </c>
      <c r="I228" s="39">
        <v>0.13565778424714678</v>
      </c>
      <c r="J228" s="39">
        <v>0.14482385075033236</v>
      </c>
      <c r="K228" s="39">
        <v>0.15760242581653816</v>
      </c>
      <c r="L228" s="39">
        <v>0.20220688595329425</v>
      </c>
      <c r="O228" s="25">
        <v>14.654604272522985</v>
      </c>
      <c r="R228" s="39">
        <v>1.9880111446292383</v>
      </c>
      <c r="S228" s="39">
        <v>2.122336221969052</v>
      </c>
      <c r="T228" s="39">
        <v>2.309601182731027</v>
      </c>
      <c r="U228" s="39">
        <v>2.963261894824714</v>
      </c>
    </row>
    <row r="229" spans="1:21" ht="15">
      <c r="A229" s="2">
        <v>1918</v>
      </c>
      <c r="C229" s="43">
        <v>9.7</v>
      </c>
      <c r="D229" s="43">
        <v>5.1</v>
      </c>
      <c r="E229" s="43">
        <v>4.8</v>
      </c>
      <c r="F229" s="43">
        <v>4.8</v>
      </c>
      <c r="I229" s="39">
        <v>0.11048417479922264</v>
      </c>
      <c r="J229" s="39">
        <v>0.21013656775538425</v>
      </c>
      <c r="K229" s="39">
        <v>0.22327010324009572</v>
      </c>
      <c r="L229" s="39">
        <v>0.22327010324009572</v>
      </c>
      <c r="O229" s="25">
        <v>12.59076861224886</v>
      </c>
      <c r="R229" s="39">
        <v>1.3910806802122688</v>
      </c>
      <c r="S229" s="39">
        <v>2.645780901580198</v>
      </c>
      <c r="T229" s="39">
        <v>2.8111422079289596</v>
      </c>
      <c r="U229" s="39">
        <v>2.8111422079289596</v>
      </c>
    </row>
    <row r="230" spans="1:21" ht="15">
      <c r="A230" s="2">
        <v>1919</v>
      </c>
      <c r="C230" s="43">
        <v>5.7</v>
      </c>
      <c r="D230" s="43">
        <v>4.9</v>
      </c>
      <c r="E230" s="43">
        <v>3.7</v>
      </c>
      <c r="F230" s="43">
        <v>4</v>
      </c>
      <c r="I230" s="39">
        <v>0.18801692904429115</v>
      </c>
      <c r="J230" s="39">
        <v>0.21871357052091006</v>
      </c>
      <c r="K230" s="39">
        <v>0.2896477015006647</v>
      </c>
      <c r="L230" s="39">
        <v>0.2679241238881149</v>
      </c>
      <c r="O230" s="25">
        <v>13.590944374320005</v>
      </c>
      <c r="R230" s="39">
        <v>2.5553276240714324</v>
      </c>
      <c r="S230" s="39">
        <v>2.9725239708586044</v>
      </c>
      <c r="T230" s="39">
        <v>3.936585799245179</v>
      </c>
      <c r="U230" s="39">
        <v>3.6413418643017907</v>
      </c>
    </row>
    <row r="231" spans="1:21" ht="15">
      <c r="A231" s="2">
        <v>1920</v>
      </c>
      <c r="C231" s="43">
        <v>4.8</v>
      </c>
      <c r="D231" s="43">
        <v>4.7</v>
      </c>
      <c r="E231" s="43">
        <v>4.4</v>
      </c>
      <c r="F231" s="43">
        <v>4</v>
      </c>
      <c r="I231" s="39">
        <v>0.22327010324009572</v>
      </c>
      <c r="J231" s="39">
        <v>0.2280205309686084</v>
      </c>
      <c r="K231" s="39">
        <v>0.2435673853528317</v>
      </c>
      <c r="L231" s="39">
        <v>0.2679241238881149</v>
      </c>
      <c r="O231" s="25">
        <v>8.841706487214196</v>
      </c>
      <c r="R231" s="39">
        <v>1.9740887202189377</v>
      </c>
      <c r="S231" s="39">
        <v>2.01609060788317</v>
      </c>
      <c r="T231" s="39">
        <v>2.153551331147932</v>
      </c>
      <c r="U231" s="39">
        <v>2.368906464262725</v>
      </c>
    </row>
    <row r="232" spans="1:21" ht="15">
      <c r="A232" s="2">
        <v>1921</v>
      </c>
      <c r="C232" s="43">
        <v>5.3</v>
      </c>
      <c r="D232" s="43">
        <v>5.5</v>
      </c>
      <c r="E232" s="43">
        <v>4.3</v>
      </c>
      <c r="F232" s="43">
        <v>4</v>
      </c>
      <c r="I232" s="39">
        <v>0.20220688595329425</v>
      </c>
      <c r="J232" s="39">
        <v>0.19485390828226534</v>
      </c>
      <c r="K232" s="39">
        <v>0.24923174315173474</v>
      </c>
      <c r="L232" s="39">
        <v>0.2679241238881149</v>
      </c>
      <c r="O232" s="25">
        <v>14.520307002051423</v>
      </c>
      <c r="R232" s="39">
        <v>2.936106061970632</v>
      </c>
      <c r="S232" s="39">
        <v>2.8293385688080632</v>
      </c>
      <c r="T232" s="39">
        <v>3.618921425219616</v>
      </c>
      <c r="U232" s="39">
        <v>3.8903405321110873</v>
      </c>
    </row>
    <row r="233" spans="1:18" ht="15">
      <c r="A233" s="2">
        <v>1922</v>
      </c>
      <c r="C233" s="43">
        <v>6</v>
      </c>
      <c r="I233" s="39">
        <v>0.1786160825920766</v>
      </c>
      <c r="O233" s="25">
        <v>15.056653950510249</v>
      </c>
      <c r="R233" s="39">
        <v>2.689360545584655</v>
      </c>
    </row>
    <row r="234" spans="1:18" ht="15">
      <c r="A234" s="2">
        <v>1923</v>
      </c>
      <c r="C234" s="43">
        <v>7.1</v>
      </c>
      <c r="I234" s="39">
        <v>0.15094316838767036</v>
      </c>
      <c r="O234" s="25">
        <v>15.841342243005238</v>
      </c>
      <c r="R234" s="39">
        <v>2.3911423896726554</v>
      </c>
    </row>
    <row r="235" spans="1:18" ht="15">
      <c r="A235" s="2">
        <v>1924</v>
      </c>
      <c r="C235" s="43">
        <v>6.8</v>
      </c>
      <c r="I235" s="39">
        <v>0.15760242581653816</v>
      </c>
      <c r="O235" s="25">
        <v>17.51444850324194</v>
      </c>
      <c r="R235" s="39">
        <v>2.7603195709497657</v>
      </c>
    </row>
    <row r="236" spans="1:18" ht="15">
      <c r="A236" s="2">
        <v>1925</v>
      </c>
      <c r="C236" s="43">
        <v>5.5</v>
      </c>
      <c r="I236" s="39">
        <v>0.19485390828226534</v>
      </c>
      <c r="O236" s="25">
        <v>17.58253711061912</v>
      </c>
      <c r="R236" s="39">
        <v>3.426026073522105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K23" sqref="K23"/>
    </sheetView>
  </sheetViews>
  <sheetFormatPr defaultColWidth="11.421875" defaultRowHeight="12.75"/>
  <cols>
    <col min="1" max="1" width="10.8515625" style="32" customWidth="1"/>
    <col min="2" max="2" width="11.140625" style="2" customWidth="1"/>
    <col min="3" max="3" width="10.8515625" style="2" customWidth="1"/>
    <col min="4" max="4" width="2.8515625" style="2" customWidth="1"/>
    <col min="5" max="16384" width="10.8515625" style="2" customWidth="1"/>
  </cols>
  <sheetData>
    <row r="1" ht="15">
      <c r="B1" s="1" t="s">
        <v>241</v>
      </c>
    </row>
    <row r="2" ht="15">
      <c r="B2" s="2" t="s">
        <v>240</v>
      </c>
    </row>
    <row r="3" ht="15">
      <c r="B3" s="2" t="s">
        <v>248</v>
      </c>
    </row>
    <row r="4" ht="15">
      <c r="B4" s="22" t="s">
        <v>356</v>
      </c>
    </row>
    <row r="5" ht="15">
      <c r="B5" s="22" t="s">
        <v>282</v>
      </c>
    </row>
    <row r="6" ht="15">
      <c r="B6" s="22" t="s">
        <v>283</v>
      </c>
    </row>
    <row r="7" ht="15">
      <c r="B7" s="22" t="s">
        <v>284</v>
      </c>
    </row>
    <row r="8" ht="15">
      <c r="B8" s="22" t="s">
        <v>285</v>
      </c>
    </row>
    <row r="9" ht="15">
      <c r="B9" s="22"/>
    </row>
    <row r="10" spans="2:3" ht="15">
      <c r="B10" s="2" t="s">
        <v>242</v>
      </c>
      <c r="C10" s="1" t="s">
        <v>244</v>
      </c>
    </row>
    <row r="11" spans="1:11" s="34" customFormat="1" ht="15">
      <c r="A11" s="38"/>
      <c r="B11" s="34" t="s">
        <v>243</v>
      </c>
      <c r="C11" s="51" t="s">
        <v>245</v>
      </c>
      <c r="E11" s="34" t="s">
        <v>364</v>
      </c>
      <c r="H11" s="2"/>
      <c r="I11" s="2"/>
      <c r="J11" s="2"/>
      <c r="K11" s="2"/>
    </row>
    <row r="12" spans="1:5" ht="15">
      <c r="A12" s="32" t="s">
        <v>239</v>
      </c>
      <c r="B12" s="2">
        <v>13</v>
      </c>
      <c r="C12" s="25">
        <f>10.78*B12/23.44</f>
        <v>5.978668941979521</v>
      </c>
      <c r="E12" s="2" t="s">
        <v>249</v>
      </c>
    </row>
    <row r="13" spans="1:5" ht="15">
      <c r="A13" s="32">
        <v>1609</v>
      </c>
      <c r="B13" s="2">
        <v>20</v>
      </c>
      <c r="C13" s="25">
        <f>10.78*B13/30.14</f>
        <v>7.153284671532846</v>
      </c>
      <c r="E13" s="2" t="s">
        <v>250</v>
      </c>
    </row>
    <row r="14" spans="1:5" ht="15">
      <c r="A14" s="32">
        <v>1609</v>
      </c>
      <c r="B14" s="2">
        <v>25</v>
      </c>
      <c r="C14" s="25">
        <f aca="true" t="shared" si="0" ref="C14:C33">10.78*B14/30.14</f>
        <v>8.941605839416058</v>
      </c>
      <c r="E14" s="2" t="s">
        <v>251</v>
      </c>
    </row>
    <row r="15" spans="1:5" ht="15">
      <c r="A15" s="32">
        <v>1614</v>
      </c>
      <c r="B15" s="2">
        <v>31</v>
      </c>
      <c r="C15" s="25">
        <f t="shared" si="0"/>
        <v>11.087591240875913</v>
      </c>
      <c r="E15" s="2" t="s">
        <v>363</v>
      </c>
    </row>
    <row r="16" spans="1:5" ht="15">
      <c r="A16" s="32" t="s">
        <v>365</v>
      </c>
      <c r="B16" s="2">
        <v>35</v>
      </c>
      <c r="C16" s="25">
        <f t="shared" si="0"/>
        <v>12.51824817518248</v>
      </c>
      <c r="E16" s="2" t="s">
        <v>366</v>
      </c>
    </row>
    <row r="17" spans="1:5" ht="15">
      <c r="A17" s="32">
        <v>1615</v>
      </c>
      <c r="B17" s="2">
        <v>36</v>
      </c>
      <c r="C17" s="25">
        <f t="shared" si="0"/>
        <v>12.875912408759124</v>
      </c>
      <c r="E17" s="2" t="s">
        <v>367</v>
      </c>
    </row>
    <row r="18" spans="1:5" ht="15">
      <c r="A18" s="32">
        <v>1615</v>
      </c>
      <c r="B18" s="2">
        <v>27.5</v>
      </c>
      <c r="C18" s="25">
        <f t="shared" si="0"/>
        <v>9.835766423357663</v>
      </c>
      <c r="E18" s="2" t="s">
        <v>368</v>
      </c>
    </row>
    <row r="19" spans="1:5" ht="15">
      <c r="A19" s="32">
        <v>1616</v>
      </c>
      <c r="B19" s="2">
        <v>35</v>
      </c>
      <c r="C19" s="25">
        <f t="shared" si="0"/>
        <v>12.51824817518248</v>
      </c>
      <c r="E19" s="2" t="s">
        <v>367</v>
      </c>
    </row>
    <row r="20" spans="1:5" ht="15">
      <c r="A20" s="32">
        <v>1616</v>
      </c>
      <c r="B20" s="2">
        <v>31</v>
      </c>
      <c r="C20" s="25">
        <f t="shared" si="0"/>
        <v>11.087591240875913</v>
      </c>
      <c r="E20" s="2" t="s">
        <v>369</v>
      </c>
    </row>
    <row r="21" spans="1:5" ht="15">
      <c r="A21" s="32">
        <v>1616</v>
      </c>
      <c r="B21" s="2">
        <v>37</v>
      </c>
      <c r="C21" s="25">
        <f t="shared" si="0"/>
        <v>13.233576642335764</v>
      </c>
      <c r="E21" s="2" t="s">
        <v>370</v>
      </c>
    </row>
    <row r="22" spans="1:5" ht="15">
      <c r="A22" s="32">
        <v>1616</v>
      </c>
      <c r="B22" s="2">
        <v>36.5</v>
      </c>
      <c r="C22" s="25">
        <f t="shared" si="0"/>
        <v>13.054744525547443</v>
      </c>
      <c r="E22" s="2" t="s">
        <v>371</v>
      </c>
    </row>
    <row r="23" spans="1:5" ht="15">
      <c r="A23" s="32">
        <v>1616</v>
      </c>
      <c r="B23" s="2">
        <v>30.25</v>
      </c>
      <c r="C23" s="25">
        <f t="shared" si="0"/>
        <v>10.81934306569343</v>
      </c>
      <c r="E23" s="2" t="s">
        <v>372</v>
      </c>
    </row>
    <row r="24" spans="1:5" ht="15">
      <c r="A24" s="32">
        <v>1617</v>
      </c>
      <c r="B24" s="2">
        <v>33.25</v>
      </c>
      <c r="C24" s="25">
        <f t="shared" si="0"/>
        <v>11.892335766423358</v>
      </c>
      <c r="E24" s="2" t="s">
        <v>373</v>
      </c>
    </row>
    <row r="25" spans="1:5" ht="15">
      <c r="A25" s="32">
        <v>1618</v>
      </c>
      <c r="B25" s="2">
        <v>35</v>
      </c>
      <c r="C25" s="25">
        <f t="shared" si="0"/>
        <v>12.51824817518248</v>
      </c>
      <c r="E25" s="2" t="s">
        <v>374</v>
      </c>
    </row>
    <row r="26" spans="1:5" ht="15">
      <c r="A26" s="32" t="s">
        <v>375</v>
      </c>
      <c r="B26" s="2">
        <v>30</v>
      </c>
      <c r="C26" s="25">
        <f t="shared" si="0"/>
        <v>10.729927007299269</v>
      </c>
      <c r="E26" s="2" t="s">
        <v>376</v>
      </c>
    </row>
    <row r="27" spans="1:5" ht="15">
      <c r="A27" s="32">
        <v>1626</v>
      </c>
      <c r="B27" s="2">
        <v>30</v>
      </c>
      <c r="C27" s="25">
        <f t="shared" si="0"/>
        <v>10.729927007299269</v>
      </c>
      <c r="E27" s="2" t="s">
        <v>377</v>
      </c>
    </row>
    <row r="28" spans="1:5" ht="15">
      <c r="A28" s="32">
        <v>1627</v>
      </c>
      <c r="B28" s="2">
        <v>34.375</v>
      </c>
      <c r="C28" s="25">
        <f t="shared" si="0"/>
        <v>12.29470802919708</v>
      </c>
      <c r="E28" s="2" t="s">
        <v>378</v>
      </c>
    </row>
    <row r="29" spans="1:5" ht="15">
      <c r="A29" s="32">
        <v>1627</v>
      </c>
      <c r="B29" s="2">
        <v>32.875</v>
      </c>
      <c r="C29" s="25">
        <f t="shared" si="0"/>
        <v>11.758211678832115</v>
      </c>
      <c r="E29" s="2" t="s">
        <v>381</v>
      </c>
    </row>
    <row r="30" spans="1:5" ht="15">
      <c r="A30" s="32" t="s">
        <v>379</v>
      </c>
      <c r="B30" s="2">
        <v>33.75</v>
      </c>
      <c r="C30" s="25">
        <f t="shared" si="0"/>
        <v>12.071167883211679</v>
      </c>
      <c r="E30" s="2" t="s">
        <v>380</v>
      </c>
    </row>
    <row r="31" spans="1:5" ht="15">
      <c r="A31" s="32" t="s">
        <v>382</v>
      </c>
      <c r="B31" s="2">
        <v>36.5</v>
      </c>
      <c r="C31" s="25">
        <f t="shared" si="0"/>
        <v>13.054744525547443</v>
      </c>
      <c r="E31" s="2" t="s">
        <v>383</v>
      </c>
    </row>
    <row r="32" spans="1:5" ht="15">
      <c r="A32" s="32">
        <v>1630</v>
      </c>
      <c r="B32" s="2">
        <v>38</v>
      </c>
      <c r="C32" s="25">
        <f t="shared" si="0"/>
        <v>13.591240875912408</v>
      </c>
      <c r="E32" s="2" t="s">
        <v>251</v>
      </c>
    </row>
    <row r="33" spans="1:5" ht="15">
      <c r="A33" s="32">
        <v>1633</v>
      </c>
      <c r="B33" s="2">
        <v>61</v>
      </c>
      <c r="C33" s="25">
        <f t="shared" si="0"/>
        <v>21.81751824817518</v>
      </c>
      <c r="E33" s="2" t="s">
        <v>384</v>
      </c>
    </row>
    <row r="34" spans="1:5" ht="15">
      <c r="A34" s="32" t="s">
        <v>385</v>
      </c>
      <c r="B34" s="2">
        <v>64</v>
      </c>
      <c r="C34" s="25">
        <f>10.78*B34/30.14</f>
        <v>22.890510948905106</v>
      </c>
      <c r="E34" s="2" t="s">
        <v>386</v>
      </c>
    </row>
    <row r="35" spans="1:5" ht="15">
      <c r="A35" s="32" t="s">
        <v>271</v>
      </c>
      <c r="B35" s="2">
        <v>50.5</v>
      </c>
      <c r="C35" s="25">
        <f>10.78*B35/30.14</f>
        <v>18.062043795620436</v>
      </c>
      <c r="E35" s="2" t="s">
        <v>272</v>
      </c>
    </row>
    <row r="36" spans="1:5" ht="15">
      <c r="A36" s="32">
        <v>1639</v>
      </c>
      <c r="B36" s="2">
        <v>45</v>
      </c>
      <c r="C36" s="25">
        <f>10.78*B36/30.14</f>
        <v>16.094890510948904</v>
      </c>
      <c r="E36" s="2" t="s">
        <v>286</v>
      </c>
    </row>
    <row r="37" spans="1:5" ht="15">
      <c r="A37" s="32">
        <v>1640</v>
      </c>
      <c r="B37" s="2" t="s">
        <v>287</v>
      </c>
      <c r="C37" s="25"/>
      <c r="E37" s="2" t="s">
        <v>251</v>
      </c>
    </row>
    <row r="38" spans="1:5" ht="15">
      <c r="A38" s="32">
        <v>1643</v>
      </c>
      <c r="B38" s="2" t="s">
        <v>288</v>
      </c>
      <c r="C38" s="25"/>
      <c r="E38" s="2" t="s">
        <v>251</v>
      </c>
    </row>
    <row r="39" spans="1:5" ht="15">
      <c r="A39" s="32">
        <v>1644</v>
      </c>
      <c r="B39" s="2">
        <v>28.75</v>
      </c>
      <c r="C39" s="25">
        <f>10.78*B39/30.14</f>
        <v>10.282846715328466</v>
      </c>
      <c r="E39" s="2" t="s">
        <v>289</v>
      </c>
    </row>
    <row r="40" spans="1:5" ht="15">
      <c r="A40" s="32" t="s">
        <v>290</v>
      </c>
      <c r="B40" s="2">
        <v>38.5</v>
      </c>
      <c r="C40" s="25">
        <f aca="true" t="shared" si="1" ref="C40:C63">10.78*B40/30.14</f>
        <v>13.77007299270073</v>
      </c>
      <c r="E40" s="2" t="s">
        <v>291</v>
      </c>
    </row>
    <row r="41" spans="1:5" ht="15">
      <c r="A41" s="32">
        <v>1645</v>
      </c>
      <c r="B41" s="2">
        <v>33</v>
      </c>
      <c r="C41" s="25">
        <f t="shared" si="1"/>
        <v>11.802919708029195</v>
      </c>
      <c r="E41" s="2" t="s">
        <v>292</v>
      </c>
    </row>
    <row r="42" spans="1:5" ht="15">
      <c r="A42" s="32" t="s">
        <v>293</v>
      </c>
      <c r="B42" s="2">
        <v>40</v>
      </c>
      <c r="C42" s="25">
        <f t="shared" si="1"/>
        <v>14.306569343065693</v>
      </c>
      <c r="E42" s="2" t="s">
        <v>251</v>
      </c>
    </row>
    <row r="43" spans="1:5" ht="15">
      <c r="A43" s="32">
        <v>1646</v>
      </c>
      <c r="B43" s="2">
        <v>42</v>
      </c>
      <c r="C43" s="25">
        <f t="shared" si="1"/>
        <v>15.021897810218977</v>
      </c>
      <c r="E43" s="2" t="s">
        <v>294</v>
      </c>
    </row>
    <row r="44" spans="1:5" ht="15">
      <c r="A44" s="32" t="s">
        <v>295</v>
      </c>
      <c r="B44" s="2" t="s">
        <v>296</v>
      </c>
      <c r="C44" s="25"/>
      <c r="E44" s="2" t="s">
        <v>297</v>
      </c>
    </row>
    <row r="45" spans="1:5" ht="15">
      <c r="A45" s="32" t="s">
        <v>298</v>
      </c>
      <c r="B45" s="2">
        <v>42.25</v>
      </c>
      <c r="C45" s="25">
        <f t="shared" si="1"/>
        <v>15.111313868613138</v>
      </c>
      <c r="E45" s="2" t="s">
        <v>299</v>
      </c>
    </row>
    <row r="46" spans="1:5" ht="15">
      <c r="A46" s="32">
        <v>1648</v>
      </c>
      <c r="B46" s="2">
        <v>42</v>
      </c>
      <c r="C46" s="25">
        <f t="shared" si="1"/>
        <v>15.021897810218977</v>
      </c>
      <c r="E46" s="2" t="s">
        <v>300</v>
      </c>
    </row>
    <row r="47" spans="1:5" ht="15">
      <c r="A47" s="32">
        <v>1648</v>
      </c>
      <c r="B47" s="2">
        <v>43.625</v>
      </c>
      <c r="C47" s="25">
        <f t="shared" si="1"/>
        <v>15.603102189781021</v>
      </c>
      <c r="E47" s="2" t="s">
        <v>301</v>
      </c>
    </row>
    <row r="48" spans="1:5" ht="15">
      <c r="A48" s="32">
        <v>1648</v>
      </c>
      <c r="B48" s="2">
        <v>36.5</v>
      </c>
      <c r="C48" s="25">
        <f t="shared" si="1"/>
        <v>13.054744525547443</v>
      </c>
      <c r="E48" s="2" t="s">
        <v>343</v>
      </c>
    </row>
    <row r="49" spans="1:5" ht="15">
      <c r="A49" s="32" t="s">
        <v>344</v>
      </c>
      <c r="B49" s="2">
        <v>43</v>
      </c>
      <c r="C49" s="25">
        <f t="shared" si="1"/>
        <v>15.37956204379562</v>
      </c>
      <c r="E49" s="2" t="s">
        <v>345</v>
      </c>
    </row>
    <row r="50" spans="1:5" ht="15">
      <c r="A50" s="32">
        <v>1649</v>
      </c>
      <c r="B50" s="2">
        <v>35.5</v>
      </c>
      <c r="C50" s="25">
        <f t="shared" si="1"/>
        <v>12.697080291970803</v>
      </c>
      <c r="E50" s="2" t="s">
        <v>346</v>
      </c>
    </row>
    <row r="51" spans="1:5" ht="15">
      <c r="A51" s="32">
        <v>1650</v>
      </c>
      <c r="B51" s="2" t="s">
        <v>347</v>
      </c>
      <c r="C51" s="25"/>
      <c r="E51" s="2" t="s">
        <v>301</v>
      </c>
    </row>
    <row r="52" spans="1:5" ht="15">
      <c r="A52" s="32">
        <v>1650</v>
      </c>
      <c r="B52" s="2">
        <v>46</v>
      </c>
      <c r="C52" s="25">
        <f t="shared" si="1"/>
        <v>16.452554744525546</v>
      </c>
      <c r="E52" s="2" t="s">
        <v>301</v>
      </c>
    </row>
    <row r="53" spans="1:5" ht="15">
      <c r="A53" s="32">
        <v>1651</v>
      </c>
      <c r="B53" s="2">
        <v>45.75</v>
      </c>
      <c r="C53" s="25">
        <f t="shared" si="1"/>
        <v>16.363138686131386</v>
      </c>
      <c r="E53" s="2" t="s">
        <v>348</v>
      </c>
    </row>
    <row r="54" spans="1:5" ht="15">
      <c r="A54" s="32">
        <v>1653</v>
      </c>
      <c r="B54" s="2">
        <v>48</v>
      </c>
      <c r="C54" s="25">
        <f t="shared" si="1"/>
        <v>17.16788321167883</v>
      </c>
      <c r="E54" s="2" t="s">
        <v>297</v>
      </c>
    </row>
    <row r="55" spans="1:5" ht="15">
      <c r="A55" s="32">
        <v>1655</v>
      </c>
      <c r="B55" s="2">
        <v>35.5</v>
      </c>
      <c r="C55" s="25">
        <f t="shared" si="1"/>
        <v>12.697080291970803</v>
      </c>
      <c r="E55" s="2" t="s">
        <v>349</v>
      </c>
    </row>
    <row r="56" spans="1:5" ht="15">
      <c r="A56" s="32" t="s">
        <v>350</v>
      </c>
      <c r="B56" s="2">
        <v>33</v>
      </c>
      <c r="C56" s="25">
        <f t="shared" si="1"/>
        <v>11.802919708029195</v>
      </c>
      <c r="E56" s="2" t="s">
        <v>301</v>
      </c>
    </row>
    <row r="57" spans="1:5" ht="15">
      <c r="A57" s="32">
        <v>1658</v>
      </c>
      <c r="B57" s="2">
        <v>38</v>
      </c>
      <c r="C57" s="25">
        <f t="shared" si="1"/>
        <v>13.591240875912408</v>
      </c>
      <c r="E57" s="2" t="s">
        <v>251</v>
      </c>
    </row>
    <row r="58" spans="1:5" ht="15">
      <c r="A58" s="32">
        <v>1662</v>
      </c>
      <c r="B58" s="2">
        <v>46.5</v>
      </c>
      <c r="C58" s="25">
        <f t="shared" si="1"/>
        <v>16.631386861313867</v>
      </c>
      <c r="E58" s="2" t="s">
        <v>351</v>
      </c>
    </row>
    <row r="59" spans="1:5" ht="15">
      <c r="A59" s="32" t="s">
        <v>352</v>
      </c>
      <c r="B59" s="2">
        <v>100.5</v>
      </c>
      <c r="C59" s="25">
        <f t="shared" si="1"/>
        <v>35.94525547445255</v>
      </c>
      <c r="E59" s="2" t="s">
        <v>353</v>
      </c>
    </row>
    <row r="60" spans="1:5" ht="15">
      <c r="A60" s="32">
        <v>1665</v>
      </c>
      <c r="B60" s="2">
        <v>97.8</v>
      </c>
      <c r="C60" s="25">
        <f t="shared" si="1"/>
        <v>34.97956204379562</v>
      </c>
      <c r="E60" s="2" t="s">
        <v>252</v>
      </c>
    </row>
    <row r="61" spans="1:5" ht="15">
      <c r="A61" s="32">
        <v>1667</v>
      </c>
      <c r="B61" s="2">
        <v>52</v>
      </c>
      <c r="C61" s="25">
        <f t="shared" si="1"/>
        <v>18.5985401459854</v>
      </c>
      <c r="E61" s="2" t="s">
        <v>353</v>
      </c>
    </row>
    <row r="62" spans="1:5" ht="15">
      <c r="A62" s="32">
        <v>1668</v>
      </c>
      <c r="B62" s="2">
        <v>51</v>
      </c>
      <c r="C62" s="25">
        <f t="shared" si="1"/>
        <v>18.240875912408757</v>
      </c>
      <c r="E62" s="2" t="s">
        <v>251</v>
      </c>
    </row>
    <row r="63" spans="1:5" ht="15">
      <c r="A63" s="32" t="s">
        <v>354</v>
      </c>
      <c r="B63" s="2">
        <v>55</v>
      </c>
      <c r="C63" s="25">
        <f t="shared" si="1"/>
        <v>19.671532846715326</v>
      </c>
      <c r="E63" s="2" t="s">
        <v>355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D13" sqref="D13"/>
    </sheetView>
  </sheetViews>
  <sheetFormatPr defaultColWidth="11.421875" defaultRowHeight="12.75"/>
  <cols>
    <col min="1" max="1" width="29.421875" style="2" customWidth="1"/>
    <col min="2" max="2" width="16.7109375" style="2" customWidth="1"/>
    <col min="3" max="3" width="21.00390625" style="2" customWidth="1"/>
    <col min="4" max="4" width="23.00390625" style="2" customWidth="1"/>
    <col min="5" max="5" width="16.00390625" style="2" customWidth="1"/>
    <col min="6" max="6" width="14.421875" style="2" customWidth="1"/>
    <col min="7" max="7" width="16.28125" style="2" customWidth="1"/>
    <col min="8" max="8" width="10.140625" style="2" customWidth="1"/>
    <col min="9" max="16384" width="9.140625" style="2" customWidth="1"/>
  </cols>
  <sheetData>
    <row r="1" ht="15.75">
      <c r="A1" s="48" t="s">
        <v>360</v>
      </c>
    </row>
    <row r="3" spans="1:8" ht="30">
      <c r="A3" s="4" t="s">
        <v>234</v>
      </c>
      <c r="B3" s="5" t="s">
        <v>339</v>
      </c>
      <c r="C3" s="5" t="s">
        <v>4</v>
      </c>
      <c r="D3" s="5" t="s">
        <v>222</v>
      </c>
      <c r="E3" s="5" t="s">
        <v>223</v>
      </c>
      <c r="F3" s="5" t="s">
        <v>224</v>
      </c>
      <c r="G3" s="5" t="s">
        <v>225</v>
      </c>
      <c r="H3" s="5" t="s">
        <v>341</v>
      </c>
    </row>
    <row r="4" spans="1:8" ht="15">
      <c r="A4" s="2" t="s">
        <v>235</v>
      </c>
      <c r="B4" s="16">
        <v>4.535</v>
      </c>
      <c r="C4" s="7"/>
      <c r="D4" s="7"/>
      <c r="E4" s="7"/>
      <c r="F4" s="16">
        <v>1.446</v>
      </c>
      <c r="G4" s="7"/>
      <c r="H4" s="16">
        <v>2.501</v>
      </c>
    </row>
    <row r="5" spans="1:8" ht="15">
      <c r="A5" s="2" t="s">
        <v>236</v>
      </c>
      <c r="B5" s="7" t="s">
        <v>31</v>
      </c>
      <c r="C5" s="7"/>
      <c r="D5" s="7"/>
      <c r="E5" s="16">
        <v>2.986</v>
      </c>
      <c r="F5" s="16">
        <v>1.381</v>
      </c>
      <c r="G5" s="7"/>
      <c r="H5" s="16">
        <v>2.883</v>
      </c>
    </row>
    <row r="6" spans="1:8" ht="15">
      <c r="A6" s="2" t="s">
        <v>254</v>
      </c>
      <c r="B6" s="16">
        <v>4.18</v>
      </c>
      <c r="C6" s="7"/>
      <c r="D6" s="7"/>
      <c r="E6" s="16">
        <v>2.986</v>
      </c>
      <c r="F6" s="16"/>
      <c r="G6" s="7"/>
      <c r="H6" s="7"/>
    </row>
    <row r="7" spans="1:8" ht="15">
      <c r="A7" s="2" t="s">
        <v>255</v>
      </c>
      <c r="B7" s="7" t="s">
        <v>32</v>
      </c>
      <c r="C7" s="7"/>
      <c r="D7" s="7" t="s">
        <v>33</v>
      </c>
      <c r="E7" s="16"/>
      <c r="F7" s="16">
        <v>2.463</v>
      </c>
      <c r="G7" s="7"/>
      <c r="H7" s="7"/>
    </row>
    <row r="8" spans="1:8" ht="15">
      <c r="A8" s="2" t="s">
        <v>237</v>
      </c>
      <c r="B8" s="16">
        <v>4.488</v>
      </c>
      <c r="C8" s="16">
        <v>3.126</v>
      </c>
      <c r="D8" s="7" t="s">
        <v>34</v>
      </c>
      <c r="E8" s="16">
        <v>2.239</v>
      </c>
      <c r="F8" s="7"/>
      <c r="G8" s="16">
        <v>2.099</v>
      </c>
      <c r="H8" s="7"/>
    </row>
    <row r="10" ht="15">
      <c r="A10" s="2" t="s">
        <v>238</v>
      </c>
    </row>
    <row r="11" ht="15">
      <c r="A11" s="2" t="s">
        <v>135</v>
      </c>
    </row>
    <row r="12" ht="15">
      <c r="A12" s="2" t="s">
        <v>136</v>
      </c>
    </row>
    <row r="13" ht="15">
      <c r="A13" s="2" t="s">
        <v>137</v>
      </c>
    </row>
    <row r="14" ht="15">
      <c r="A14" s="2" t="s">
        <v>138</v>
      </c>
    </row>
    <row r="15" ht="15">
      <c r="A15" s="2" t="s">
        <v>210</v>
      </c>
    </row>
    <row r="16" ht="15">
      <c r="A16" s="2" t="s">
        <v>211</v>
      </c>
    </row>
    <row r="19" ht="15.75">
      <c r="A19" s="48" t="s">
        <v>361</v>
      </c>
    </row>
    <row r="20" spans="1:8" ht="46.5" customHeight="1">
      <c r="A20" s="4" t="s">
        <v>209</v>
      </c>
      <c r="B20" s="5" t="s">
        <v>339</v>
      </c>
      <c r="C20" s="5" t="s">
        <v>342</v>
      </c>
      <c r="D20" s="5" t="s">
        <v>226</v>
      </c>
      <c r="E20" s="5" t="s">
        <v>227</v>
      </c>
      <c r="F20" s="5" t="s">
        <v>228</v>
      </c>
      <c r="G20" s="5" t="s">
        <v>229</v>
      </c>
      <c r="H20" s="5" t="s">
        <v>341</v>
      </c>
    </row>
    <row r="21" spans="1:8" ht="15">
      <c r="A21" s="3" t="s">
        <v>256</v>
      </c>
      <c r="B21" s="7" t="s">
        <v>35</v>
      </c>
      <c r="C21" s="7"/>
      <c r="D21" s="7"/>
      <c r="E21" s="16">
        <v>2.986</v>
      </c>
      <c r="F21" s="7"/>
      <c r="G21" s="7" t="s">
        <v>148</v>
      </c>
      <c r="H21" s="7"/>
    </row>
    <row r="22" spans="1:8" ht="15">
      <c r="A22" s="3" t="s">
        <v>257</v>
      </c>
      <c r="B22" s="7" t="s">
        <v>36</v>
      </c>
      <c r="C22" s="16">
        <v>7.493</v>
      </c>
      <c r="D22" s="7" t="s">
        <v>41</v>
      </c>
      <c r="E22" s="7"/>
      <c r="F22" s="7"/>
      <c r="G22" s="7" t="s">
        <v>149</v>
      </c>
      <c r="H22" s="7"/>
    </row>
    <row r="23" spans="1:8" ht="15">
      <c r="A23" s="2" t="s">
        <v>212</v>
      </c>
      <c r="B23" s="7" t="s">
        <v>37</v>
      </c>
      <c r="C23" s="7" t="s">
        <v>40</v>
      </c>
      <c r="D23" s="7" t="s">
        <v>146</v>
      </c>
      <c r="E23" s="16">
        <v>7.026</v>
      </c>
      <c r="F23" s="16">
        <v>4.386</v>
      </c>
      <c r="G23" s="7"/>
      <c r="H23" s="16">
        <v>7.185</v>
      </c>
    </row>
    <row r="24" spans="1:8" ht="15">
      <c r="A24" s="2" t="s">
        <v>213</v>
      </c>
      <c r="B24" s="16">
        <v>6.27</v>
      </c>
      <c r="C24" s="7"/>
      <c r="D24" s="7"/>
      <c r="E24" s="7"/>
      <c r="F24" s="7"/>
      <c r="G24" s="16">
        <v>3.49</v>
      </c>
      <c r="H24" s="7"/>
    </row>
    <row r="25" spans="1:8" ht="15">
      <c r="A25" s="2" t="s">
        <v>214</v>
      </c>
      <c r="B25" s="16">
        <v>6.97</v>
      </c>
      <c r="C25" s="7"/>
      <c r="D25" s="7" t="s">
        <v>147</v>
      </c>
      <c r="E25" s="7"/>
      <c r="F25" s="16">
        <v>2.547</v>
      </c>
      <c r="G25" s="7"/>
      <c r="H25" s="7"/>
    </row>
    <row r="26" spans="1:8" ht="15">
      <c r="A26" s="3" t="s">
        <v>258</v>
      </c>
      <c r="B26" s="7" t="s">
        <v>38</v>
      </c>
      <c r="C26" s="7"/>
      <c r="D26" s="7"/>
      <c r="E26" s="16">
        <v>4.479</v>
      </c>
      <c r="F26" s="7"/>
      <c r="G26" s="7"/>
      <c r="H26" s="7"/>
    </row>
    <row r="27" spans="1:8" ht="15">
      <c r="A27" s="2" t="s">
        <v>328</v>
      </c>
      <c r="B27" s="7" t="s">
        <v>39</v>
      </c>
      <c r="C27" s="16">
        <v>2.557</v>
      </c>
      <c r="D27" s="7"/>
      <c r="E27" s="7"/>
      <c r="F27" s="7"/>
      <c r="G27" s="7"/>
      <c r="H27" s="7"/>
    </row>
    <row r="29" ht="15">
      <c r="A29" s="2" t="s">
        <v>151</v>
      </c>
    </row>
    <row r="30" ht="15">
      <c r="A30" s="2" t="s">
        <v>135</v>
      </c>
    </row>
    <row r="31" ht="15">
      <c r="A31" s="2" t="s">
        <v>419</v>
      </c>
    </row>
    <row r="32" ht="15">
      <c r="A32" s="2" t="s">
        <v>260</v>
      </c>
    </row>
    <row r="33" ht="15">
      <c r="A33" s="2" t="s">
        <v>261</v>
      </c>
    </row>
    <row r="34" ht="15">
      <c r="A34" s="2" t="s">
        <v>210</v>
      </c>
    </row>
    <row r="35" ht="15">
      <c r="A35" s="2" t="s">
        <v>150</v>
      </c>
    </row>
    <row r="37" ht="15">
      <c r="A37" s="2" t="s">
        <v>253</v>
      </c>
    </row>
    <row r="40" ht="15.75">
      <c r="A40" s="48" t="s">
        <v>140</v>
      </c>
    </row>
    <row r="41" spans="1:3" ht="45">
      <c r="A41" s="4" t="s">
        <v>155</v>
      </c>
      <c r="B41" s="5" t="s">
        <v>202</v>
      </c>
      <c r="C41" s="5" t="s">
        <v>11</v>
      </c>
    </row>
    <row r="42" spans="1:3" ht="15">
      <c r="A42" s="2" t="s">
        <v>156</v>
      </c>
      <c r="B42" s="16">
        <v>17.99278</v>
      </c>
      <c r="C42" s="16">
        <v>0.60068204</v>
      </c>
    </row>
    <row r="43" spans="1:3" ht="15">
      <c r="A43" s="2" t="s">
        <v>168</v>
      </c>
      <c r="B43" s="16">
        <v>27.6812</v>
      </c>
      <c r="C43" s="16">
        <v>0.9217839600000001</v>
      </c>
    </row>
    <row r="44" spans="1:3" ht="15">
      <c r="A44" s="2" t="s">
        <v>169</v>
      </c>
      <c r="B44" s="16"/>
      <c r="C44" s="16">
        <v>0.830436</v>
      </c>
    </row>
    <row r="45" spans="1:3" ht="15">
      <c r="A45" s="2" t="s">
        <v>170</v>
      </c>
      <c r="B45" s="16"/>
      <c r="C45" s="16">
        <v>0.553624</v>
      </c>
    </row>
    <row r="46" spans="1:3" ht="15">
      <c r="A46" s="2" t="s">
        <v>120</v>
      </c>
      <c r="B46" s="16"/>
      <c r="C46" s="16">
        <v>0.553624</v>
      </c>
    </row>
    <row r="47" spans="1:3" ht="15">
      <c r="A47" s="2" t="s">
        <v>121</v>
      </c>
      <c r="B47" s="16"/>
      <c r="C47" s="16">
        <v>0.553624</v>
      </c>
    </row>
    <row r="48" spans="1:3" ht="15">
      <c r="A48" s="2" t="s">
        <v>122</v>
      </c>
      <c r="B48" s="16"/>
      <c r="C48" s="16">
        <v>0.553624</v>
      </c>
    </row>
    <row r="49" spans="1:3" ht="15">
      <c r="A49" s="3" t="s">
        <v>8</v>
      </c>
      <c r="B49" s="16"/>
      <c r="C49" s="16">
        <v>0.830436</v>
      </c>
    </row>
    <row r="50" spans="1:3" ht="15">
      <c r="A50" s="3" t="s">
        <v>9</v>
      </c>
      <c r="B50" s="16"/>
      <c r="C50" s="16">
        <v>0.968842</v>
      </c>
    </row>
    <row r="51" spans="1:3" ht="15">
      <c r="A51" s="2" t="s">
        <v>10</v>
      </c>
      <c r="B51" s="16"/>
      <c r="C51" s="16">
        <v>0.553624</v>
      </c>
    </row>
    <row r="52" spans="2:3" ht="15">
      <c r="B52" s="16"/>
      <c r="C52" s="16"/>
    </row>
    <row r="53" ht="15">
      <c r="A53" s="2" t="s">
        <v>104</v>
      </c>
    </row>
    <row r="56" ht="15">
      <c r="A56" s="1" t="s">
        <v>141</v>
      </c>
    </row>
    <row r="57" spans="1:3" ht="45">
      <c r="A57" s="18" t="s">
        <v>155</v>
      </c>
      <c r="B57" s="5" t="s">
        <v>202</v>
      </c>
      <c r="C57" s="5" t="s">
        <v>105</v>
      </c>
    </row>
    <row r="58" spans="1:3" ht="30">
      <c r="A58" s="19" t="s">
        <v>206</v>
      </c>
      <c r="B58" s="21">
        <v>11.07284</v>
      </c>
      <c r="C58" s="21">
        <v>0.3681762</v>
      </c>
    </row>
    <row r="59" spans="1:3" ht="15">
      <c r="A59" s="20" t="s">
        <v>205</v>
      </c>
      <c r="B59" s="21">
        <v>13.8412136</v>
      </c>
      <c r="C59" s="21">
        <v>0.4622965</v>
      </c>
    </row>
    <row r="60" spans="1:3" ht="30">
      <c r="A60" s="20" t="s">
        <v>204</v>
      </c>
      <c r="B60" s="21">
        <v>8.304728</v>
      </c>
      <c r="C60" s="21">
        <v>0.276824</v>
      </c>
    </row>
    <row r="61" spans="1:3" ht="15">
      <c r="A61" s="19" t="s">
        <v>203</v>
      </c>
      <c r="B61" s="21"/>
      <c r="C61" s="21">
        <v>0.276824</v>
      </c>
    </row>
    <row r="62" spans="1:3" ht="15">
      <c r="A62" s="19"/>
      <c r="B62" s="21"/>
      <c r="C62" s="21"/>
    </row>
    <row r="63" spans="1:3" ht="15">
      <c r="A63" s="19" t="s">
        <v>208</v>
      </c>
      <c r="B63" s="21"/>
      <c r="C63" s="21"/>
    </row>
    <row r="65" ht="15">
      <c r="A65" s="2" t="s">
        <v>207</v>
      </c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M31" sqref="M31"/>
    </sheetView>
  </sheetViews>
  <sheetFormatPr defaultColWidth="11.421875" defaultRowHeight="12.75"/>
  <cols>
    <col min="1" max="1" width="17.421875" style="2" customWidth="1"/>
    <col min="2" max="2" width="12.00390625" style="2" customWidth="1"/>
    <col min="3" max="3" width="13.421875" style="2" customWidth="1"/>
    <col min="4" max="4" width="7.28125" style="2" customWidth="1"/>
    <col min="5" max="8" width="9.140625" style="2" customWidth="1"/>
    <col min="9" max="9" width="10.00390625" style="2" customWidth="1"/>
    <col min="10" max="16384" width="9.140625" style="2" customWidth="1"/>
  </cols>
  <sheetData>
    <row r="1" ht="15">
      <c r="F1" s="1" t="s">
        <v>275</v>
      </c>
    </row>
    <row r="2" ht="15">
      <c r="F2" s="2" t="s">
        <v>215</v>
      </c>
    </row>
    <row r="3" ht="15">
      <c r="F3" s="2" t="s">
        <v>218</v>
      </c>
    </row>
    <row r="4" spans="1:6" ht="15">
      <c r="A4" s="1" t="s">
        <v>142</v>
      </c>
      <c r="F4" s="1" t="s">
        <v>64</v>
      </c>
    </row>
    <row r="5" spans="1:10" ht="15">
      <c r="A5" s="11" t="s">
        <v>262</v>
      </c>
      <c r="B5" s="31">
        <v>1595</v>
      </c>
      <c r="C5" s="31" t="s">
        <v>421</v>
      </c>
      <c r="D5" s="31" t="s">
        <v>66</v>
      </c>
      <c r="F5" s="1" t="s">
        <v>65</v>
      </c>
      <c r="H5" s="1">
        <v>1595</v>
      </c>
      <c r="I5" s="1" t="s">
        <v>67</v>
      </c>
      <c r="J5" s="31" t="s">
        <v>66</v>
      </c>
    </row>
    <row r="6" spans="1:8" ht="15">
      <c r="A6" s="7"/>
      <c r="B6" s="32" t="s">
        <v>144</v>
      </c>
      <c r="C6" s="32" t="s">
        <v>144</v>
      </c>
      <c r="D6" s="32"/>
      <c r="H6" s="2" t="s">
        <v>216</v>
      </c>
    </row>
    <row r="7" spans="1:10" ht="15">
      <c r="A7" s="7"/>
      <c r="B7" s="32"/>
      <c r="C7" s="32"/>
      <c r="D7" s="32"/>
      <c r="F7" s="2" t="s">
        <v>188</v>
      </c>
      <c r="H7" s="25">
        <v>3</v>
      </c>
      <c r="I7" s="25">
        <v>1.92</v>
      </c>
      <c r="J7" s="36">
        <f>100*(I7-H7)/H7</f>
        <v>-36</v>
      </c>
    </row>
    <row r="8" spans="1:10" ht="15">
      <c r="A8" s="7" t="s">
        <v>183</v>
      </c>
      <c r="B8" s="33">
        <v>4.180033333333333</v>
      </c>
      <c r="C8" s="33">
        <v>3.147466666666667</v>
      </c>
      <c r="D8" s="36">
        <f>100*(C8-B8)/B8</f>
        <v>-24.702354845655133</v>
      </c>
      <c r="F8" s="2" t="s">
        <v>183</v>
      </c>
      <c r="H8" s="25">
        <v>5</v>
      </c>
      <c r="I8" s="25">
        <v>3.29</v>
      </c>
      <c r="J8" s="36">
        <f>100*(I8-H8)/H8</f>
        <v>-34.2</v>
      </c>
    </row>
    <row r="9" spans="1:10" ht="15">
      <c r="A9" s="7" t="s">
        <v>185</v>
      </c>
      <c r="B9" s="33">
        <v>6.270033333333333</v>
      </c>
      <c r="C9" s="33">
        <v>3.9685333333333332</v>
      </c>
      <c r="D9" s="36">
        <f aca="true" t="shared" si="0" ref="D9:D18">100*(C9-B9)/B9</f>
        <v>-36.70634393224916</v>
      </c>
      <c r="F9" s="2" t="s">
        <v>185</v>
      </c>
      <c r="H9" s="25">
        <v>7.5</v>
      </c>
      <c r="I9" s="25">
        <v>4.73</v>
      </c>
      <c r="J9" s="36">
        <f aca="true" t="shared" si="1" ref="J9:J17">100*(I9-H9)/H9</f>
        <v>-36.93333333333332</v>
      </c>
    </row>
    <row r="10" spans="1:10" ht="15">
      <c r="A10" s="7" t="s">
        <v>184</v>
      </c>
      <c r="B10" s="33">
        <v>6.270033333333333</v>
      </c>
      <c r="C10" s="33">
        <v>3.0977</v>
      </c>
      <c r="D10" s="36">
        <f t="shared" si="0"/>
        <v>-50.595158983737456</v>
      </c>
      <c r="F10" s="2" t="s">
        <v>184</v>
      </c>
      <c r="H10" s="25">
        <v>7.5</v>
      </c>
      <c r="I10" s="25">
        <v>4.43</v>
      </c>
      <c r="J10" s="36">
        <f t="shared" si="1"/>
        <v>-40.93333333333333</v>
      </c>
    </row>
    <row r="11" spans="1:10" ht="15">
      <c r="A11" s="7" t="s">
        <v>189</v>
      </c>
      <c r="B11" s="33">
        <v>5.013533333333333</v>
      </c>
      <c r="C11" s="33">
        <v>3.4958</v>
      </c>
      <c r="D11" s="36">
        <f t="shared" si="0"/>
        <v>-30.27272848157653</v>
      </c>
      <c r="F11" s="2" t="s">
        <v>189</v>
      </c>
      <c r="H11" s="25">
        <v>6</v>
      </c>
      <c r="I11" s="25">
        <v>4.16</v>
      </c>
      <c r="J11" s="36">
        <f t="shared" si="1"/>
        <v>-30.666666666666668</v>
      </c>
    </row>
    <row r="12" spans="1:10" ht="15">
      <c r="A12" s="7" t="s">
        <v>190</v>
      </c>
      <c r="B12" s="33">
        <v>6.270033333333333</v>
      </c>
      <c r="C12" s="33">
        <v>2.9235333333333333</v>
      </c>
      <c r="D12" s="36">
        <f t="shared" si="0"/>
        <v>-53.37292199403512</v>
      </c>
      <c r="F12" s="2" t="s">
        <v>190</v>
      </c>
      <c r="H12" s="25">
        <v>7.5</v>
      </c>
      <c r="I12" s="25">
        <v>3.37</v>
      </c>
      <c r="J12" s="36">
        <f t="shared" si="1"/>
        <v>-55.06666666666667</v>
      </c>
    </row>
    <row r="13" spans="1:10" ht="15">
      <c r="A13" s="14" t="s">
        <v>263</v>
      </c>
      <c r="B13" s="33">
        <v>0.47273333333333334</v>
      </c>
      <c r="C13" s="33">
        <v>0.24880000000000002</v>
      </c>
      <c r="D13" s="36">
        <f t="shared" si="0"/>
        <v>-47.36990551403186</v>
      </c>
      <c r="F13" s="3" t="s">
        <v>268</v>
      </c>
      <c r="H13" s="25">
        <v>0.57</v>
      </c>
      <c r="I13" s="25">
        <v>0.34</v>
      </c>
      <c r="J13" s="36">
        <f t="shared" si="1"/>
        <v>-40.350877192982445</v>
      </c>
    </row>
    <row r="14" spans="1:10" ht="15">
      <c r="A14" s="7" t="s">
        <v>264</v>
      </c>
      <c r="B14" s="33">
        <v>0.38566666666666666</v>
      </c>
      <c r="C14" s="33">
        <v>0.3981</v>
      </c>
      <c r="D14" s="37">
        <f t="shared" si="0"/>
        <v>3.2238547968885096</v>
      </c>
      <c r="F14" s="2" t="s">
        <v>42</v>
      </c>
      <c r="G14" s="32" t="s">
        <v>45</v>
      </c>
      <c r="H14" s="25">
        <v>1.07</v>
      </c>
      <c r="I14" s="25">
        <v>1.19</v>
      </c>
      <c r="J14" s="37">
        <f t="shared" si="1"/>
        <v>11.214953271028026</v>
      </c>
    </row>
    <row r="15" spans="1:10" ht="15">
      <c r="A15" s="7" t="s">
        <v>265</v>
      </c>
      <c r="B15" s="33">
        <v>3.135</v>
      </c>
      <c r="C15" s="33">
        <v>1.3435666666666668</v>
      </c>
      <c r="D15" s="36">
        <f t="shared" si="0"/>
        <v>-57.14300903774587</v>
      </c>
      <c r="F15" s="2" t="s">
        <v>265</v>
      </c>
      <c r="H15" s="25">
        <v>3.75</v>
      </c>
      <c r="I15" s="25">
        <v>2.15</v>
      </c>
      <c r="J15" s="36">
        <f t="shared" si="1"/>
        <v>-42.666666666666664</v>
      </c>
    </row>
    <row r="16" spans="1:10" ht="15">
      <c r="A16" s="7"/>
      <c r="B16" s="32" t="s">
        <v>145</v>
      </c>
      <c r="C16" s="32" t="s">
        <v>145</v>
      </c>
      <c r="D16" s="36"/>
      <c r="H16" s="25"/>
      <c r="I16" s="25"/>
      <c r="J16" s="36"/>
    </row>
    <row r="17" spans="1:10" ht="15">
      <c r="A17" s="7" t="s">
        <v>266</v>
      </c>
      <c r="B17" s="33">
        <v>0.8129000000000001</v>
      </c>
      <c r="C17" s="33">
        <v>1.3533333333333333</v>
      </c>
      <c r="D17" s="37">
        <f t="shared" si="0"/>
        <v>66.4821421249026</v>
      </c>
      <c r="F17" s="2" t="s">
        <v>43</v>
      </c>
      <c r="H17" s="25">
        <v>20</v>
      </c>
      <c r="I17" s="25">
        <v>76.59</v>
      </c>
      <c r="J17" s="37">
        <f t="shared" si="1"/>
        <v>282.95</v>
      </c>
    </row>
    <row r="18" spans="1:8" ht="15">
      <c r="A18" s="7" t="s">
        <v>267</v>
      </c>
      <c r="B18" s="33">
        <v>0.4063</v>
      </c>
      <c r="C18" s="33">
        <v>0.4876666666666667</v>
      </c>
      <c r="D18" s="37">
        <f t="shared" si="0"/>
        <v>20.026253179095914</v>
      </c>
      <c r="F18" s="2" t="s">
        <v>44</v>
      </c>
      <c r="H18" s="2" t="s">
        <v>217</v>
      </c>
    </row>
    <row r="19" spans="2:4" ht="15">
      <c r="B19" s="32"/>
      <c r="C19" s="32"/>
      <c r="D19" s="32"/>
    </row>
    <row r="20" spans="2:4" ht="15">
      <c r="B20" s="32"/>
      <c r="C20" s="32"/>
      <c r="D20" s="32"/>
    </row>
    <row r="21" spans="1:4" ht="15">
      <c r="A21" s="1" t="s">
        <v>143</v>
      </c>
      <c r="B21" s="32"/>
      <c r="C21" s="32"/>
      <c r="D21" s="32"/>
    </row>
    <row r="22" spans="1:4" ht="15">
      <c r="A22" s="11" t="s">
        <v>262</v>
      </c>
      <c r="B22" s="31">
        <v>1595</v>
      </c>
      <c r="C22" s="31" t="s">
        <v>421</v>
      </c>
      <c r="D22" s="31"/>
    </row>
    <row r="23" spans="1:4" ht="15">
      <c r="A23" s="7"/>
      <c r="B23" s="32" t="s">
        <v>144</v>
      </c>
      <c r="C23" s="31" t="s">
        <v>106</v>
      </c>
      <c r="D23" s="31"/>
    </row>
    <row r="24" spans="1:4" ht="15">
      <c r="A24" s="7" t="s">
        <v>183</v>
      </c>
      <c r="B24" s="33">
        <v>14.630066666666666</v>
      </c>
      <c r="C24" s="33">
        <v>10.076833333333333</v>
      </c>
      <c r="D24" s="36">
        <f>100*(C24-B24)/B24</f>
        <v>-31.122437355035977</v>
      </c>
    </row>
    <row r="25" spans="1:4" ht="15">
      <c r="A25" s="7" t="s">
        <v>185</v>
      </c>
      <c r="B25" s="33">
        <v>21.957533333333334</v>
      </c>
      <c r="C25" s="33">
        <v>12.689333333333334</v>
      </c>
      <c r="D25" s="36">
        <f aca="true" t="shared" si="2" ref="D25:D34">100*(C25-B25)/B25</f>
        <v>-42.20965925134274</v>
      </c>
    </row>
    <row r="26" spans="1:4" ht="15">
      <c r="A26" s="7" t="s">
        <v>184</v>
      </c>
      <c r="B26" s="33">
        <v>21.957533333333334</v>
      </c>
      <c r="C26" s="33">
        <v>9.8902</v>
      </c>
      <c r="D26" s="36">
        <f t="shared" si="2"/>
        <v>-54.95759997328176</v>
      </c>
    </row>
    <row r="27" spans="1:4" ht="15">
      <c r="A27" s="7" t="s">
        <v>189</v>
      </c>
      <c r="B27" s="33">
        <v>17.566033333333333</v>
      </c>
      <c r="C27" s="33">
        <v>11.196466666666668</v>
      </c>
      <c r="D27" s="36">
        <f t="shared" si="2"/>
        <v>-36.26070010114216</v>
      </c>
    </row>
    <row r="28" spans="1:4" ht="15">
      <c r="A28" s="7" t="s">
        <v>190</v>
      </c>
      <c r="B28" s="33">
        <v>21.957533333333334</v>
      </c>
      <c r="C28" s="33">
        <v>9.3304</v>
      </c>
      <c r="D28" s="36">
        <f t="shared" si="2"/>
        <v>-57.507066671119716</v>
      </c>
    </row>
    <row r="29" spans="1:4" ht="15">
      <c r="A29" s="7" t="s">
        <v>268</v>
      </c>
      <c r="B29" s="33">
        <v>1.6670333333333334</v>
      </c>
      <c r="C29" s="33">
        <v>0.9330333333333333</v>
      </c>
      <c r="D29" s="36">
        <f t="shared" si="2"/>
        <v>-44.03031333106717</v>
      </c>
    </row>
    <row r="30" spans="1:4" ht="15">
      <c r="A30" s="7" t="s">
        <v>264</v>
      </c>
      <c r="B30" s="33">
        <v>1.3684666666666667</v>
      </c>
      <c r="C30" s="33">
        <v>1.4928666666666668</v>
      </c>
      <c r="D30" s="37">
        <f t="shared" si="2"/>
        <v>9.090466215228728</v>
      </c>
    </row>
    <row r="31" spans="1:4" ht="15">
      <c r="A31" s="7" t="s">
        <v>265</v>
      </c>
      <c r="B31" s="33">
        <v>10.972533333333333</v>
      </c>
      <c r="C31" s="33">
        <v>4.291966666666666</v>
      </c>
      <c r="D31" s="36">
        <f t="shared" si="2"/>
        <v>-60.88445087126643</v>
      </c>
    </row>
    <row r="32" spans="1:4" ht="15">
      <c r="A32" s="7"/>
      <c r="B32" s="32" t="s">
        <v>145</v>
      </c>
      <c r="C32" s="32" t="s">
        <v>145</v>
      </c>
      <c r="D32" s="36"/>
    </row>
    <row r="33" spans="1:4" ht="15">
      <c r="A33" s="7" t="s">
        <v>266</v>
      </c>
      <c r="B33" s="33">
        <v>2.8447</v>
      </c>
      <c r="C33" s="33">
        <v>5.0801</v>
      </c>
      <c r="D33" s="37">
        <f t="shared" si="2"/>
        <v>78.58122121840616</v>
      </c>
    </row>
    <row r="34" spans="1:4" ht="15">
      <c r="A34" s="7" t="s">
        <v>267</v>
      </c>
      <c r="B34" s="33">
        <v>1.4225</v>
      </c>
      <c r="C34" s="33">
        <v>1.8288</v>
      </c>
      <c r="D34" s="37">
        <f t="shared" si="2"/>
        <v>28.56239015817222</v>
      </c>
    </row>
    <row r="36" ht="15">
      <c r="A36" s="2" t="s">
        <v>69</v>
      </c>
    </row>
    <row r="37" ht="15">
      <c r="A37" s="2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11.421875" defaultRowHeight="12.75"/>
  <cols>
    <col min="1" max="1" width="11.8515625" style="2" customWidth="1"/>
    <col min="2" max="2" width="13.28125" style="2" customWidth="1"/>
    <col min="3" max="16384" width="9.140625" style="2" customWidth="1"/>
  </cols>
  <sheetData>
    <row r="1" ht="15.75">
      <c r="A1" s="48" t="s">
        <v>407</v>
      </c>
    </row>
    <row r="2" ht="15.75">
      <c r="A2" s="48"/>
    </row>
    <row r="3" spans="1:3" ht="60">
      <c r="A3" s="17" t="s">
        <v>422</v>
      </c>
      <c r="B3" s="5" t="s">
        <v>259</v>
      </c>
      <c r="C3" s="13" t="s">
        <v>338</v>
      </c>
    </row>
    <row r="4" spans="1:3" ht="15">
      <c r="A4" s="9" t="s">
        <v>423</v>
      </c>
      <c r="C4" s="7"/>
    </row>
    <row r="5" spans="1:3" ht="15">
      <c r="A5" s="2" t="s">
        <v>424</v>
      </c>
      <c r="B5" s="24">
        <v>170.22460355871888</v>
      </c>
      <c r="C5" s="24">
        <v>67.08</v>
      </c>
    </row>
    <row r="6" spans="1:3" ht="15">
      <c r="A6" s="2" t="s">
        <v>425</v>
      </c>
      <c r="B6" s="24">
        <v>113.22037674970343</v>
      </c>
      <c r="C6" s="24">
        <v>49.2</v>
      </c>
    </row>
    <row r="7" spans="1:3" ht="15">
      <c r="A7" s="2" t="s">
        <v>184</v>
      </c>
      <c r="B7" s="24">
        <v>90.62883985765124</v>
      </c>
      <c r="C7" s="24">
        <v>44.02</v>
      </c>
    </row>
    <row r="8" spans="1:3" ht="15">
      <c r="A8" s="2" t="s">
        <v>426</v>
      </c>
      <c r="B8" s="24">
        <v>82.74807117437722</v>
      </c>
      <c r="C8" s="24">
        <v>29.08</v>
      </c>
    </row>
    <row r="9" spans="1:3" ht="15">
      <c r="A9" s="2" t="s">
        <v>427</v>
      </c>
      <c r="B9" s="24">
        <v>52.81209568999605</v>
      </c>
      <c r="C9" s="24">
        <v>24.38</v>
      </c>
    </row>
    <row r="10" spans="1:3" ht="15">
      <c r="A10" s="2" t="s">
        <v>186</v>
      </c>
      <c r="B10" s="24">
        <v>105.99633879003558</v>
      </c>
      <c r="C10" s="24">
        <v>33.6</v>
      </c>
    </row>
    <row r="11" spans="1:3" ht="15">
      <c r="A11" s="2" t="s">
        <v>187</v>
      </c>
      <c r="B11" s="24">
        <v>69.48211055753261</v>
      </c>
      <c r="C11" s="24">
        <v>31.32</v>
      </c>
    </row>
    <row r="12" spans="1:3" ht="15">
      <c r="A12" s="2" t="s">
        <v>428</v>
      </c>
      <c r="B12" s="24">
        <v>127.40576037959669</v>
      </c>
      <c r="C12" s="24">
        <v>44.72</v>
      </c>
    </row>
    <row r="13" spans="2:3" ht="15">
      <c r="B13" s="24"/>
      <c r="C13" s="24"/>
    </row>
    <row r="14" spans="1:3" ht="15">
      <c r="A14" s="9" t="s">
        <v>429</v>
      </c>
      <c r="B14" s="24"/>
      <c r="C14" s="24"/>
    </row>
    <row r="15" spans="1:3" ht="15">
      <c r="A15" s="2" t="s">
        <v>430</v>
      </c>
      <c r="B15" s="24">
        <v>152.68989323843417</v>
      </c>
      <c r="C15" s="24">
        <v>49.5</v>
      </c>
    </row>
    <row r="16" spans="1:3" ht="15">
      <c r="A16" s="2" t="s">
        <v>431</v>
      </c>
      <c r="B16" s="24">
        <v>135.7243495452748</v>
      </c>
      <c r="C16" s="24">
        <v>40.24</v>
      </c>
    </row>
    <row r="17" spans="1:3" ht="15">
      <c r="A17" s="2" t="s">
        <v>333</v>
      </c>
      <c r="B17" s="24">
        <v>67.77461067615658</v>
      </c>
      <c r="C17" s="24">
        <v>29.08</v>
      </c>
    </row>
    <row r="18" spans="1:3" ht="15">
      <c r="A18" s="2" t="s">
        <v>189</v>
      </c>
      <c r="B18" s="24">
        <v>113.28604982206404</v>
      </c>
      <c r="C18" s="24">
        <v>44.72</v>
      </c>
    </row>
    <row r="19" spans="1:3" ht="15">
      <c r="A19" s="2" t="s">
        <v>334</v>
      </c>
      <c r="B19" s="24">
        <v>52.80115017793594</v>
      </c>
      <c r="C19" s="24">
        <v>15.68</v>
      </c>
    </row>
    <row r="20" spans="1:3" ht="15">
      <c r="A20" s="2" t="s">
        <v>335</v>
      </c>
      <c r="B20" s="24">
        <v>99.29768540925265</v>
      </c>
      <c r="C20" s="24">
        <v>31.32</v>
      </c>
    </row>
    <row r="21" spans="1:3" ht="15">
      <c r="A21" s="2" t="s">
        <v>336</v>
      </c>
      <c r="B21" s="24">
        <v>131.34614472123369</v>
      </c>
      <c r="C21" s="24">
        <v>44.72</v>
      </c>
    </row>
    <row r="22" spans="1:3" ht="15">
      <c r="A22" s="2" t="s">
        <v>190</v>
      </c>
      <c r="B22" s="24">
        <v>70.70800790826414</v>
      </c>
      <c r="C22" s="24">
        <v>31.32</v>
      </c>
    </row>
    <row r="23" spans="1:3" ht="15">
      <c r="A23" s="2" t="s">
        <v>337</v>
      </c>
      <c r="B23" s="24">
        <v>101.7932621589561</v>
      </c>
      <c r="C23" s="24">
        <v>31.32</v>
      </c>
    </row>
    <row r="26" ht="15">
      <c r="A26" s="2" t="s">
        <v>117</v>
      </c>
    </row>
    <row r="28" ht="15">
      <c r="A28" s="2" t="s">
        <v>161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pane ySplit="5360" topLeftCell="A21" activePane="topLeft" state="split"/>
      <selection pane="topLeft" activeCell="H12" sqref="H12"/>
      <selection pane="bottomLeft" activeCell="I9" sqref="I9"/>
    </sheetView>
  </sheetViews>
  <sheetFormatPr defaultColWidth="11.421875" defaultRowHeight="12.75"/>
  <cols>
    <col min="1" max="1" width="15.421875" style="0" customWidth="1"/>
    <col min="2" max="2" width="12.7109375" style="0" customWidth="1"/>
    <col min="3" max="3" width="13.421875" style="0" customWidth="1"/>
    <col min="4" max="4" width="13.7109375" style="0" customWidth="1"/>
    <col min="5" max="5" width="14.00390625" style="0" customWidth="1"/>
    <col min="6" max="6" width="8.8515625" style="0" customWidth="1"/>
    <col min="7" max="7" width="14.140625" style="0" customWidth="1"/>
    <col min="8" max="16384" width="8.8515625" style="0" customWidth="1"/>
  </cols>
  <sheetData>
    <row r="1" spans="1:6" ht="16.5">
      <c r="A1" s="48" t="s">
        <v>408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6" t="s">
        <v>128</v>
      </c>
      <c r="C3" s="2"/>
      <c r="D3" s="2"/>
      <c r="E3" s="2"/>
      <c r="F3" s="2"/>
    </row>
    <row r="4" spans="1:6" ht="15">
      <c r="A4" s="1"/>
      <c r="B4" s="3" t="s">
        <v>420</v>
      </c>
      <c r="C4" s="2"/>
      <c r="D4" s="2" t="s">
        <v>157</v>
      </c>
      <c r="E4" s="2"/>
      <c r="F4" s="2"/>
    </row>
    <row r="5" spans="1:6" ht="15">
      <c r="A5" s="2"/>
      <c r="B5" s="2" t="s">
        <v>326</v>
      </c>
      <c r="C5" s="2"/>
      <c r="D5" s="2" t="s">
        <v>125</v>
      </c>
      <c r="E5" s="2"/>
      <c r="F5" s="2"/>
    </row>
    <row r="6" spans="1:6" ht="30">
      <c r="A6" s="4" t="s">
        <v>177</v>
      </c>
      <c r="B6" s="5" t="s">
        <v>178</v>
      </c>
      <c r="C6" s="5" t="s">
        <v>179</v>
      </c>
      <c r="D6" s="5" t="s">
        <v>180</v>
      </c>
      <c r="E6" s="5" t="s">
        <v>181</v>
      </c>
      <c r="F6" s="2"/>
    </row>
    <row r="7" spans="1:6" ht="15">
      <c r="A7" s="2"/>
      <c r="B7" s="5"/>
      <c r="C7" s="5"/>
      <c r="D7" s="5"/>
      <c r="E7" s="5"/>
      <c r="F7" s="2"/>
    </row>
    <row r="8" spans="1:6" ht="15">
      <c r="A8" s="6" t="s">
        <v>182</v>
      </c>
      <c r="B8" s="7"/>
      <c r="C8" s="7"/>
      <c r="D8" s="7"/>
      <c r="E8" s="7"/>
      <c r="F8" s="2"/>
    </row>
    <row r="9" spans="1:5" ht="15">
      <c r="A9" s="7" t="s">
        <v>183</v>
      </c>
      <c r="B9" s="25">
        <v>224.60920996441283</v>
      </c>
      <c r="C9" s="25">
        <v>139.23144009489917</v>
      </c>
      <c r="D9" s="25">
        <v>203.59314353499406</v>
      </c>
      <c r="E9" s="25">
        <v>170.75553973902726</v>
      </c>
    </row>
    <row r="10" spans="1:5" ht="15">
      <c r="A10" s="7" t="s">
        <v>184</v>
      </c>
      <c r="B10" s="25">
        <v>137.58955990510083</v>
      </c>
      <c r="C10" s="25">
        <v>74.21298457888494</v>
      </c>
      <c r="D10" s="25">
        <v>131.35041518386714</v>
      </c>
      <c r="E10" s="25">
        <v>98.51281138790036</v>
      </c>
    </row>
    <row r="11" spans="1:5" ht="15">
      <c r="A11" s="7" t="s">
        <v>185</v>
      </c>
      <c r="B11" s="25">
        <v>150.0678493475682</v>
      </c>
      <c r="C11" s="25">
        <v>84.06426571767497</v>
      </c>
      <c r="D11" s="25">
        <v>144.48545670225383</v>
      </c>
      <c r="E11" s="25">
        <v>111.64785290628707</v>
      </c>
    </row>
    <row r="12" spans="1:5" ht="15">
      <c r="A12" s="7" t="s">
        <v>186</v>
      </c>
      <c r="B12" s="25">
        <v>103.76682799525504</v>
      </c>
      <c r="C12" s="25">
        <v>71.25760023724791</v>
      </c>
      <c r="D12" s="25">
        <v>98.51281138790036</v>
      </c>
      <c r="E12" s="25">
        <v>85.37776986951363</v>
      </c>
    </row>
    <row r="13" spans="1:5" ht="15">
      <c r="A13" s="7" t="s">
        <v>187</v>
      </c>
      <c r="B13" s="25">
        <v>105.0803321470937</v>
      </c>
      <c r="C13" s="25">
        <v>57.46580664294187</v>
      </c>
      <c r="D13" s="25">
        <v>98.51281138790036</v>
      </c>
      <c r="E13" s="25">
        <v>65.67520759193357</v>
      </c>
    </row>
    <row r="14" spans="1:5" ht="15">
      <c r="A14" s="7" t="s">
        <v>188</v>
      </c>
      <c r="B14" s="25">
        <v>175.02442823250294</v>
      </c>
      <c r="C14" s="25">
        <v>115.5883653618031</v>
      </c>
      <c r="D14" s="25">
        <v>187.17434163701068</v>
      </c>
      <c r="E14" s="25">
        <v>131.35041518386714</v>
      </c>
    </row>
    <row r="15" spans="1:5" ht="15">
      <c r="A15" s="7" t="s">
        <v>189</v>
      </c>
      <c r="B15" s="25">
        <v>129.7085349940688</v>
      </c>
      <c r="C15" s="25">
        <v>84.06426571767497</v>
      </c>
      <c r="D15" s="25">
        <v>131.35041518386714</v>
      </c>
      <c r="E15" s="25">
        <v>95.22905100830367</v>
      </c>
    </row>
    <row r="16" spans="1:5" ht="15">
      <c r="A16" s="7" t="s">
        <v>190</v>
      </c>
      <c r="B16" s="25">
        <v>93.25879478054566</v>
      </c>
      <c r="C16" s="25">
        <v>63.37657532621589</v>
      </c>
      <c r="D16" s="25">
        <v>91.945290628707</v>
      </c>
      <c r="E16" s="25">
        <v>70.60084816132859</v>
      </c>
    </row>
    <row r="17" spans="1:5" ht="15">
      <c r="A17" s="7" t="s">
        <v>191</v>
      </c>
      <c r="B17" s="25">
        <v>280.43313641755634</v>
      </c>
      <c r="C17" s="25">
        <v>213.77280071174374</v>
      </c>
      <c r="D17" s="25">
        <v>275.83587188612097</v>
      </c>
      <c r="E17" s="25">
        <v>249.56578884934754</v>
      </c>
    </row>
    <row r="18" spans="1:5" ht="15">
      <c r="A18" s="7"/>
      <c r="B18" s="25"/>
      <c r="C18" s="25"/>
      <c r="D18" s="25"/>
      <c r="E18" s="25"/>
    </row>
    <row r="19" spans="1:5" ht="15">
      <c r="A19" s="6" t="s">
        <v>192</v>
      </c>
      <c r="B19" s="25"/>
      <c r="C19" s="25"/>
      <c r="D19" s="25"/>
      <c r="E19" s="25"/>
    </row>
    <row r="20" spans="1:5" ht="15">
      <c r="A20" s="7" t="s">
        <v>183</v>
      </c>
      <c r="B20" s="25">
        <v>247.59553262158954</v>
      </c>
      <c r="C20" s="25">
        <v>148.42596915776988</v>
      </c>
      <c r="D20" s="25">
        <v>190.45810201660734</v>
      </c>
      <c r="E20" s="25">
        <v>170.75553973902726</v>
      </c>
    </row>
    <row r="21" spans="1:5" ht="15">
      <c r="A21" s="7" t="s">
        <v>184</v>
      </c>
      <c r="B21" s="25">
        <v>161.5610106761566</v>
      </c>
      <c r="C21" s="25">
        <v>86.03452194543297</v>
      </c>
      <c r="D21" s="25">
        <v>121.4991340450771</v>
      </c>
      <c r="E21" s="25">
        <v>111.64785290628707</v>
      </c>
    </row>
    <row r="22" spans="1:5" ht="15">
      <c r="A22" s="7" t="s">
        <v>185</v>
      </c>
      <c r="B22" s="25">
        <v>185.5324614472123</v>
      </c>
      <c r="C22" s="25">
        <v>101.46819572953736</v>
      </c>
      <c r="D22" s="25">
        <v>197.0256227758007</v>
      </c>
      <c r="E22" s="25">
        <v>118.21537366548041</v>
      </c>
    </row>
    <row r="23" spans="1:5" ht="15">
      <c r="A23" s="7" t="s">
        <v>186</v>
      </c>
      <c r="B23" s="25">
        <v>146.45571293001186</v>
      </c>
      <c r="C23" s="25">
        <v>82.75076156583629</v>
      </c>
      <c r="D23" s="25">
        <v>118.21537366548041</v>
      </c>
      <c r="E23" s="25">
        <v>82.09400948991697</v>
      </c>
    </row>
    <row r="24" spans="1:5" ht="15">
      <c r="A24" s="7" t="s">
        <v>187</v>
      </c>
      <c r="B24" s="25">
        <v>136.27605575326217</v>
      </c>
      <c r="C24" s="25">
        <v>54.51042230130487</v>
      </c>
      <c r="D24" s="25">
        <v>118.21537366548041</v>
      </c>
      <c r="E24" s="25">
        <v>65.67520759193357</v>
      </c>
    </row>
    <row r="25" spans="1:5" ht="15">
      <c r="A25" s="7" t="s">
        <v>188</v>
      </c>
      <c r="B25" s="25">
        <v>190.45810201660734</v>
      </c>
      <c r="C25" s="25">
        <v>116.5734934756821</v>
      </c>
      <c r="D25" s="25">
        <v>144.48545670225383</v>
      </c>
      <c r="E25" s="25">
        <v>131.35041518386714</v>
      </c>
    </row>
    <row r="26" spans="1:5" ht="15">
      <c r="A26" s="7" t="s">
        <v>189</v>
      </c>
      <c r="B26" s="25">
        <v>121.17075800711743</v>
      </c>
      <c r="C26" s="25">
        <v>86.03452194543297</v>
      </c>
      <c r="D26" s="25">
        <v>118.21537366548041</v>
      </c>
      <c r="E26" s="25">
        <v>101.79657176749703</v>
      </c>
    </row>
    <row r="27" spans="1:5" ht="15">
      <c r="A27" s="7" t="s">
        <v>190</v>
      </c>
      <c r="B27" s="25">
        <v>120.84238196915774</v>
      </c>
      <c r="C27" s="25">
        <v>66.66033570581257</v>
      </c>
      <c r="D27" s="25"/>
      <c r="E27" s="25"/>
    </row>
    <row r="28" spans="1:5" ht="15">
      <c r="A28" s="7" t="s">
        <v>191</v>
      </c>
      <c r="B28" s="25">
        <v>367.781162514828</v>
      </c>
      <c r="C28" s="25">
        <v>234.13211506524314</v>
      </c>
      <c r="D28" s="25">
        <v>282.40339264531434</v>
      </c>
      <c r="E28" s="25">
        <v>262.7008303677343</v>
      </c>
    </row>
    <row r="29" spans="1:5" ht="15">
      <c r="A29" s="7"/>
      <c r="B29" s="25"/>
      <c r="C29" s="25"/>
      <c r="D29" s="25"/>
      <c r="E29" s="25"/>
    </row>
    <row r="30" spans="1:5" ht="15">
      <c r="A30" s="6" t="s">
        <v>193</v>
      </c>
      <c r="B30" s="25"/>
      <c r="C30" s="25"/>
      <c r="D30" s="25"/>
      <c r="E30" s="25"/>
    </row>
    <row r="31" spans="1:5" ht="15">
      <c r="A31" s="7" t="s">
        <v>183</v>
      </c>
      <c r="B31" s="25">
        <v>175.3528042704626</v>
      </c>
      <c r="C31" s="25">
        <v>139.23144009489917</v>
      </c>
      <c r="D31" s="25">
        <v>131.35041518386714</v>
      </c>
      <c r="E31" s="25">
        <v>78.81024911032029</v>
      </c>
    </row>
    <row r="32" spans="1:5" ht="15">
      <c r="A32" s="7" t="s">
        <v>184</v>
      </c>
      <c r="B32" s="25">
        <v>129.05178291814946</v>
      </c>
      <c r="C32" s="25">
        <v>84.7210177935943</v>
      </c>
      <c r="D32" s="25">
        <v>85.37776986951363</v>
      </c>
      <c r="E32" s="25">
        <v>72.24272835112691</v>
      </c>
    </row>
    <row r="33" spans="1:5" ht="15">
      <c r="A33" s="7" t="s">
        <v>185</v>
      </c>
      <c r="B33" s="25">
        <v>135.94767971530248</v>
      </c>
      <c r="C33" s="25">
        <v>92.60204270462633</v>
      </c>
      <c r="D33" s="25">
        <v>111.64785290628707</v>
      </c>
      <c r="E33" s="25">
        <v>72.24272835112691</v>
      </c>
    </row>
    <row r="34" spans="1:5" ht="15">
      <c r="A34" s="7" t="s">
        <v>186</v>
      </c>
      <c r="B34" s="25">
        <v>100.48306761565836</v>
      </c>
      <c r="C34" s="25">
        <v>77.49674495848161</v>
      </c>
      <c r="D34" s="25">
        <v>72.24272835112691</v>
      </c>
      <c r="E34" s="25">
        <v>59.10768683274021</v>
      </c>
    </row>
    <row r="35" spans="1:5" ht="15">
      <c r="A35" s="7" t="s">
        <v>187</v>
      </c>
      <c r="B35" s="25"/>
      <c r="C35" s="25"/>
      <c r="D35" s="25"/>
      <c r="E35" s="25"/>
    </row>
    <row r="36" spans="1:5" ht="15">
      <c r="A36" s="7" t="s">
        <v>188</v>
      </c>
      <c r="B36" s="25">
        <v>131.02203914590746</v>
      </c>
      <c r="C36" s="25">
        <v>97.52768327402136</v>
      </c>
      <c r="D36" s="25">
        <v>128.06665480427046</v>
      </c>
      <c r="E36" s="25">
        <v>78.81024911032029</v>
      </c>
    </row>
    <row r="37" spans="1:5" ht="15">
      <c r="A37" s="7" t="s">
        <v>189</v>
      </c>
      <c r="B37" s="25">
        <v>117.23024555160143</v>
      </c>
      <c r="C37" s="25">
        <v>83.07913760379596</v>
      </c>
      <c r="D37" s="25">
        <v>95.22905100830367</v>
      </c>
      <c r="E37" s="25">
        <v>72.24272835112691</v>
      </c>
    </row>
    <row r="38" spans="1:5" ht="15">
      <c r="A38" s="7" t="s">
        <v>190</v>
      </c>
      <c r="B38" s="25"/>
      <c r="C38" s="25"/>
      <c r="D38" s="25"/>
      <c r="E38" s="25"/>
    </row>
    <row r="39" spans="1:5" ht="15">
      <c r="A39" s="7" t="s">
        <v>191</v>
      </c>
      <c r="B39" s="25">
        <v>314.91262040332145</v>
      </c>
      <c r="C39" s="25">
        <v>228.87809845788848</v>
      </c>
      <c r="D39" s="25"/>
      <c r="E39" s="25"/>
    </row>
    <row r="40" spans="1:5" ht="15">
      <c r="A40" s="7"/>
      <c r="B40" s="25"/>
      <c r="C40" s="25"/>
      <c r="D40" s="25"/>
      <c r="E40" s="25"/>
    </row>
    <row r="41" spans="1:5" ht="15">
      <c r="A41" s="6" t="s">
        <v>194</v>
      </c>
      <c r="B41" s="25"/>
      <c r="C41" s="25"/>
      <c r="D41" s="25"/>
      <c r="E41" s="25"/>
    </row>
    <row r="42" spans="1:5" ht="15">
      <c r="A42" s="7" t="s">
        <v>183</v>
      </c>
      <c r="B42" s="25">
        <v>206.87690391459074</v>
      </c>
      <c r="C42" s="25">
        <v>121.7946724792408</v>
      </c>
      <c r="D42" s="25">
        <v>190.45810201660734</v>
      </c>
      <c r="E42" s="25">
        <v>147.7692170818505</v>
      </c>
    </row>
    <row r="43" spans="1:5" ht="15">
      <c r="A43" s="7" t="s">
        <v>184</v>
      </c>
      <c r="B43" s="25">
        <v>127.40990272835111</v>
      </c>
      <c r="C43" s="25">
        <v>65.67520759193357</v>
      </c>
      <c r="D43" s="25">
        <v>108.36409252669038</v>
      </c>
      <c r="E43" s="25">
        <v>87.01965005931197</v>
      </c>
    </row>
    <row r="44" spans="1:5" ht="15">
      <c r="A44" s="7" t="s">
        <v>185</v>
      </c>
      <c r="B44" s="25">
        <v>126.75315065243178</v>
      </c>
      <c r="C44" s="25">
        <v>66.66033570581257</v>
      </c>
      <c r="D44" s="25">
        <v>124.78289442467377</v>
      </c>
      <c r="E44" s="25">
        <v>75.5264887307236</v>
      </c>
    </row>
    <row r="45" spans="1:5" ht="15">
      <c r="A45" s="7" t="s">
        <v>186</v>
      </c>
      <c r="B45" s="25">
        <v>96.54255516014234</v>
      </c>
      <c r="C45" s="25">
        <v>61.07794306049822</v>
      </c>
      <c r="D45" s="25">
        <v>105.0803321470937</v>
      </c>
      <c r="E45" s="25">
        <v>55.823926453143535</v>
      </c>
    </row>
    <row r="46" spans="1:5" ht="15">
      <c r="A46" s="7" t="s">
        <v>187</v>
      </c>
      <c r="B46" s="25">
        <v>101.46819572953736</v>
      </c>
      <c r="C46" s="25">
        <v>52.211790035587185</v>
      </c>
      <c r="D46" s="25">
        <v>91.945290628707</v>
      </c>
      <c r="E46" s="25">
        <v>59.10768683274021</v>
      </c>
    </row>
    <row r="47" spans="1:5" ht="15">
      <c r="A47" s="7" t="s">
        <v>188</v>
      </c>
      <c r="B47" s="25">
        <v>179.6216927639383</v>
      </c>
      <c r="C47" s="25">
        <v>102.45332384341636</v>
      </c>
      <c r="D47" s="25">
        <v>187.17434163701068</v>
      </c>
      <c r="E47" s="25">
        <v>98.51281138790036</v>
      </c>
    </row>
    <row r="48" spans="1:5" ht="15">
      <c r="A48" s="7" t="s">
        <v>189</v>
      </c>
      <c r="B48" s="25">
        <v>111.97622894424673</v>
      </c>
      <c r="C48" s="25">
        <v>71.91435231316724</v>
      </c>
      <c r="D48" s="25">
        <v>111.64785290628707</v>
      </c>
      <c r="E48" s="25">
        <v>78.81024911032029</v>
      </c>
    </row>
    <row r="49" spans="1:5" ht="15">
      <c r="A49" s="7" t="s">
        <v>190</v>
      </c>
      <c r="B49" s="25">
        <v>83.07913760379596</v>
      </c>
      <c r="C49" s="25">
        <v>60.74956702253855</v>
      </c>
      <c r="D49" s="25">
        <v>85.37776986951363</v>
      </c>
      <c r="E49" s="25">
        <v>62.391447212336885</v>
      </c>
    </row>
    <row r="50" spans="1:5" ht="15">
      <c r="A50" s="7" t="s">
        <v>191</v>
      </c>
      <c r="B50" s="25">
        <v>318.5247568208778</v>
      </c>
      <c r="C50" s="25">
        <v>221.98220166073543</v>
      </c>
      <c r="D50" s="25">
        <v>315.24099644128114</v>
      </c>
      <c r="E50" s="25">
        <v>262.7008303677343</v>
      </c>
    </row>
    <row r="51" spans="1:5" ht="15">
      <c r="A51" s="7"/>
      <c r="B51" s="25"/>
      <c r="C51" s="25"/>
      <c r="D51" s="25"/>
      <c r="E51" s="25"/>
    </row>
    <row r="52" spans="1:5" ht="15">
      <c r="A52" s="6" t="s">
        <v>195</v>
      </c>
      <c r="B52" s="25"/>
      <c r="C52" s="25"/>
      <c r="D52" s="25"/>
      <c r="E52" s="25"/>
    </row>
    <row r="53" spans="1:5" ht="15">
      <c r="A53" s="7" t="s">
        <v>183</v>
      </c>
      <c r="B53" s="25">
        <v>153.35160972716488</v>
      </c>
      <c r="C53" s="25">
        <v>128.3950308422301</v>
      </c>
      <c r="D53" s="25">
        <v>164.18801897983394</v>
      </c>
      <c r="E53" s="25">
        <v>98.51281138790036</v>
      </c>
    </row>
    <row r="54" spans="1:5" ht="15">
      <c r="A54" s="7" t="s">
        <v>184</v>
      </c>
      <c r="B54" s="25">
        <v>99.82631553973901</v>
      </c>
      <c r="C54" s="25">
        <v>83.7358896797153</v>
      </c>
      <c r="D54" s="25">
        <v>105.0803321470937</v>
      </c>
      <c r="E54" s="25">
        <v>91.945290628707</v>
      </c>
    </row>
    <row r="55" spans="1:5" ht="15">
      <c r="A55" s="7" t="s">
        <v>185</v>
      </c>
      <c r="B55" s="25">
        <v>105.0803321470937</v>
      </c>
      <c r="C55" s="25">
        <v>83.07913760379596</v>
      </c>
      <c r="D55" s="25">
        <v>137.91793594306048</v>
      </c>
      <c r="E55" s="25">
        <v>91.945290628707</v>
      </c>
    </row>
    <row r="56" spans="1:5" ht="15">
      <c r="A56" s="7" t="s">
        <v>186</v>
      </c>
      <c r="B56" s="25">
        <v>90.63178647686833</v>
      </c>
      <c r="C56" s="25">
        <v>77.49674495848161</v>
      </c>
      <c r="D56" s="25">
        <v>91.945290628707</v>
      </c>
      <c r="E56" s="25">
        <v>78.81024911032029</v>
      </c>
    </row>
    <row r="57" spans="1:5" ht="15">
      <c r="A57" s="7" t="s">
        <v>187</v>
      </c>
      <c r="B57" s="25">
        <v>80.45212930011863</v>
      </c>
      <c r="C57" s="25">
        <v>64.36170344009491</v>
      </c>
      <c r="D57" s="25"/>
      <c r="E57" s="25"/>
    </row>
    <row r="58" spans="1:5" ht="15">
      <c r="A58" s="7" t="s">
        <v>188</v>
      </c>
      <c r="B58" s="25">
        <v>137.58955990510083</v>
      </c>
      <c r="C58" s="25">
        <v>108.03571648873071</v>
      </c>
      <c r="D58" s="25">
        <v>144.48545670225383</v>
      </c>
      <c r="E58" s="25">
        <v>98.51281138790036</v>
      </c>
    </row>
    <row r="59" spans="1:5" ht="15">
      <c r="A59" s="7" t="s">
        <v>189</v>
      </c>
      <c r="B59" s="25">
        <v>117.55862158956107</v>
      </c>
      <c r="C59" s="25">
        <v>92.60204270462633</v>
      </c>
      <c r="D59" s="25">
        <v>118.21537366548041</v>
      </c>
      <c r="E59" s="25">
        <v>91.945290628707</v>
      </c>
    </row>
    <row r="60" spans="1:5" ht="15">
      <c r="A60" s="7" t="s">
        <v>190</v>
      </c>
      <c r="B60" s="25">
        <v>85.37776986951363</v>
      </c>
      <c r="C60" s="25">
        <v>70.60084816132859</v>
      </c>
      <c r="D60" s="25">
        <v>91.945290628707</v>
      </c>
      <c r="E60" s="25">
        <v>68.95896797153024</v>
      </c>
    </row>
    <row r="61" spans="1:5" ht="15">
      <c r="A61" s="7" t="s">
        <v>191</v>
      </c>
      <c r="B61" s="25">
        <v>292.9114258600237</v>
      </c>
      <c r="C61" s="25">
        <v>261.0589501779359</v>
      </c>
      <c r="D61" s="25">
        <v>269.2683511269276</v>
      </c>
      <c r="E61" s="25">
        <v>223.29570581257414</v>
      </c>
    </row>
    <row r="62" spans="1:5" ht="15">
      <c r="A62" s="7"/>
      <c r="B62" s="25"/>
      <c r="C62" s="25"/>
      <c r="D62" s="25"/>
      <c r="E62" s="25"/>
    </row>
    <row r="63" spans="1:5" ht="15">
      <c r="A63" s="6" t="s">
        <v>196</v>
      </c>
      <c r="B63" s="25"/>
      <c r="C63" s="25"/>
      <c r="D63" s="25"/>
      <c r="E63" s="25"/>
    </row>
    <row r="64" spans="1:5" ht="15">
      <c r="A64" s="7" t="s">
        <v>183</v>
      </c>
      <c r="B64" s="25">
        <v>149.41109727164886</v>
      </c>
      <c r="C64" s="25">
        <v>123.14101423487544</v>
      </c>
      <c r="D64" s="25">
        <v>164.18801897983394</v>
      </c>
      <c r="E64" s="25">
        <v>157.62049822064057</v>
      </c>
    </row>
    <row r="65" spans="1:5" ht="15">
      <c r="A65" s="7" t="s">
        <v>184</v>
      </c>
      <c r="B65" s="25">
        <v>110.66272479240807</v>
      </c>
      <c r="C65" s="25">
        <v>73.22785646500593</v>
      </c>
      <c r="D65" s="25"/>
      <c r="E65" s="25"/>
    </row>
    <row r="66" spans="1:5" ht="15">
      <c r="A66" s="7" t="s">
        <v>185</v>
      </c>
      <c r="B66" s="25">
        <v>111.97622894424673</v>
      </c>
      <c r="C66" s="25">
        <v>81.43725741399761</v>
      </c>
      <c r="D66" s="25">
        <v>144.48545670225383</v>
      </c>
      <c r="E66" s="25">
        <v>88.66153024911031</v>
      </c>
    </row>
    <row r="67" spans="1:5" ht="15">
      <c r="A67" s="7" t="s">
        <v>186</v>
      </c>
      <c r="B67" s="25">
        <v>109.67759667852906</v>
      </c>
      <c r="C67" s="25">
        <v>78.15349703440096</v>
      </c>
      <c r="D67" s="25">
        <v>131.35041518386714</v>
      </c>
      <c r="E67" s="25">
        <v>85.37776986951363</v>
      </c>
    </row>
    <row r="68" spans="1:5" ht="15">
      <c r="A68" s="7" t="s">
        <v>187</v>
      </c>
      <c r="B68" s="25">
        <v>66.98871174377223</v>
      </c>
      <c r="C68" s="25">
        <v>63.04819928825622</v>
      </c>
      <c r="D68" s="25"/>
      <c r="E68" s="25"/>
    </row>
    <row r="69" spans="1:5" ht="15">
      <c r="A69" s="7" t="s">
        <v>188</v>
      </c>
      <c r="B69" s="25">
        <v>134.6341755634638</v>
      </c>
      <c r="C69" s="25">
        <v>121.17075800711743</v>
      </c>
      <c r="D69" s="25">
        <v>144.48545670225383</v>
      </c>
      <c r="E69" s="25">
        <v>144.48545670225383</v>
      </c>
    </row>
    <row r="70" spans="1:5" ht="15">
      <c r="A70" s="7" t="s">
        <v>189</v>
      </c>
      <c r="B70" s="25">
        <v>114.60323724792408</v>
      </c>
      <c r="C70" s="25">
        <v>95.55742704626334</v>
      </c>
      <c r="D70" s="25">
        <v>111.64785290628707</v>
      </c>
      <c r="E70" s="25">
        <v>105.0803321470937</v>
      </c>
    </row>
    <row r="71" spans="1:5" ht="15">
      <c r="A71" s="7" t="s">
        <v>190</v>
      </c>
      <c r="B71" s="25">
        <v>91.945290628707</v>
      </c>
      <c r="C71" s="25">
        <v>76.83999288256227</v>
      </c>
      <c r="D71" s="25">
        <v>131.35041518386714</v>
      </c>
      <c r="E71" s="25">
        <v>85.37776986951363</v>
      </c>
    </row>
    <row r="72" spans="1:5" ht="15">
      <c r="A72" s="7" t="s">
        <v>191</v>
      </c>
      <c r="B72" s="25">
        <v>293.8965539739027</v>
      </c>
      <c r="C72" s="25">
        <v>235.77399525504148</v>
      </c>
      <c r="D72" s="25">
        <v>275.83587188612097</v>
      </c>
      <c r="E72" s="25">
        <v>256.1333096085409</v>
      </c>
    </row>
    <row r="73" spans="1:6" ht="15">
      <c r="A73" s="7"/>
      <c r="B73" s="8"/>
      <c r="C73" s="8"/>
      <c r="D73" s="8"/>
      <c r="E73" s="8"/>
      <c r="F73" s="2"/>
    </row>
    <row r="74" spans="1:6" ht="15">
      <c r="A74" s="2" t="s">
        <v>102</v>
      </c>
      <c r="B74" s="8"/>
      <c r="C74" s="8"/>
      <c r="D74" s="8"/>
      <c r="E74" s="8"/>
      <c r="F74" s="2"/>
    </row>
    <row r="75" spans="1:6" ht="15">
      <c r="A75" s="22"/>
      <c r="B75" s="8"/>
      <c r="C75" s="8"/>
      <c r="D75" s="8"/>
      <c r="E75" s="8"/>
      <c r="F75" s="2"/>
    </row>
    <row r="76" spans="1:6" ht="15">
      <c r="A76" s="22" t="s">
        <v>220</v>
      </c>
      <c r="B76" s="8"/>
      <c r="C76" s="8"/>
      <c r="D76" s="8"/>
      <c r="E76" s="8"/>
      <c r="F76" s="2"/>
    </row>
    <row r="78" ht="15">
      <c r="A78" s="22" t="s">
        <v>221</v>
      </c>
    </row>
    <row r="79" ht="15">
      <c r="A79" s="22"/>
    </row>
    <row r="80" ht="15">
      <c r="A80" s="22" t="s">
        <v>153</v>
      </c>
    </row>
    <row r="81" ht="15">
      <c r="A81" s="22" t="s">
        <v>274</v>
      </c>
    </row>
    <row r="82" ht="15">
      <c r="A82" s="22" t="s">
        <v>329</v>
      </c>
    </row>
    <row r="83" ht="15">
      <c r="A83" s="22"/>
    </row>
    <row r="84" ht="15">
      <c r="A84" s="22" t="s">
        <v>330</v>
      </c>
    </row>
    <row r="86" ht="15">
      <c r="A86" s="22" t="s">
        <v>331</v>
      </c>
    </row>
    <row r="87" ht="15">
      <c r="A87" s="22" t="s">
        <v>332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sansani</dc:creator>
  <cp:keywords/>
  <dc:description/>
  <cp:lastModifiedBy>Peter H. Lindert</cp:lastModifiedBy>
  <dcterms:created xsi:type="dcterms:W3CDTF">2005-12-14T20:38:24Z</dcterms:created>
  <dcterms:modified xsi:type="dcterms:W3CDTF">2006-01-06T00:43:54Z</dcterms:modified>
  <cp:category/>
  <cp:version/>
  <cp:contentType/>
  <cp:contentStatus/>
</cp:coreProperties>
</file>