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2624"/>
  <workbookPr date1904="1" showInkAnnotation="0" autoCompressPictures="0"/>
  <bookViews>
    <workbookView xWindow="1420" yWindow="-80" windowWidth="21600" windowHeight="13640" tabRatio="500" activeTab="1"/>
  </bookViews>
  <sheets>
    <sheet name="Info" sheetId="2" r:id="rId1"/>
    <sheet name="Data" sheetId="1" r:id="rId2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K85" i="1" l="1"/>
  <c r="Q85" i="1"/>
  <c r="AJ85" i="1"/>
  <c r="AI85" i="1"/>
  <c r="AH85" i="1"/>
  <c r="AG85" i="1"/>
  <c r="AF85" i="1"/>
  <c r="AE85" i="1"/>
  <c r="AD85" i="1"/>
  <c r="AC85" i="1"/>
  <c r="AB85" i="1"/>
  <c r="AA85" i="1"/>
  <c r="Z85" i="1"/>
  <c r="Y85" i="1"/>
  <c r="X85" i="1"/>
  <c r="W85" i="1"/>
  <c r="V85" i="1"/>
  <c r="U85" i="1"/>
  <c r="AK84" i="1"/>
  <c r="Q84" i="1"/>
  <c r="AJ84" i="1"/>
  <c r="AI84" i="1"/>
  <c r="AH84" i="1"/>
  <c r="AG84" i="1"/>
  <c r="AF84" i="1"/>
  <c r="AE84" i="1"/>
  <c r="AD84" i="1"/>
  <c r="AC84" i="1"/>
  <c r="AB84" i="1"/>
  <c r="AA84" i="1"/>
  <c r="Z84" i="1"/>
  <c r="Y84" i="1"/>
  <c r="X84" i="1"/>
  <c r="W84" i="1"/>
  <c r="V84" i="1"/>
  <c r="U84" i="1"/>
  <c r="AK83" i="1"/>
  <c r="Q83" i="1"/>
  <c r="AJ83" i="1"/>
  <c r="AI83" i="1"/>
  <c r="AH83" i="1"/>
  <c r="AG83" i="1"/>
  <c r="AF83" i="1"/>
  <c r="AE83" i="1"/>
  <c r="AD83" i="1"/>
  <c r="AC83" i="1"/>
  <c r="AB83" i="1"/>
  <c r="AA83" i="1"/>
  <c r="Z83" i="1"/>
  <c r="Y83" i="1"/>
  <c r="X83" i="1"/>
  <c r="W83" i="1"/>
  <c r="V83" i="1"/>
  <c r="U83" i="1"/>
  <c r="AK82" i="1"/>
  <c r="Q82" i="1"/>
  <c r="AJ82" i="1"/>
  <c r="AI82" i="1"/>
  <c r="AH82" i="1"/>
  <c r="AG82" i="1"/>
  <c r="AF82" i="1"/>
  <c r="AE82" i="1"/>
  <c r="AD82" i="1"/>
  <c r="AC82" i="1"/>
  <c r="AB82" i="1"/>
  <c r="AA82" i="1"/>
  <c r="Z82" i="1"/>
  <c r="Y82" i="1"/>
  <c r="X82" i="1"/>
  <c r="W82" i="1"/>
  <c r="V82" i="1"/>
  <c r="U82" i="1"/>
  <c r="AK81" i="1"/>
  <c r="Q81" i="1"/>
  <c r="AJ81" i="1"/>
  <c r="AI81" i="1"/>
  <c r="AH81" i="1"/>
  <c r="AG81" i="1"/>
  <c r="AF81" i="1"/>
  <c r="AE81" i="1"/>
  <c r="AD81" i="1"/>
  <c r="AC81" i="1"/>
  <c r="AB81" i="1"/>
  <c r="AA81" i="1"/>
  <c r="Z81" i="1"/>
  <c r="Y81" i="1"/>
  <c r="X81" i="1"/>
  <c r="W81" i="1"/>
  <c r="V81" i="1"/>
  <c r="U81" i="1"/>
  <c r="AK80" i="1"/>
  <c r="Q80" i="1"/>
  <c r="AJ80" i="1"/>
  <c r="AI80" i="1"/>
  <c r="AH80" i="1"/>
  <c r="AG80" i="1"/>
  <c r="AF80" i="1"/>
  <c r="AE80" i="1"/>
  <c r="AD80" i="1"/>
  <c r="AC80" i="1"/>
  <c r="AB80" i="1"/>
  <c r="AA80" i="1"/>
  <c r="Z80" i="1"/>
  <c r="Y80" i="1"/>
  <c r="X80" i="1"/>
  <c r="W80" i="1"/>
  <c r="V80" i="1"/>
  <c r="U80" i="1"/>
  <c r="AK79" i="1"/>
  <c r="Q79" i="1"/>
  <c r="AJ79" i="1"/>
  <c r="AI79" i="1"/>
  <c r="AH79" i="1"/>
  <c r="AG79" i="1"/>
  <c r="AF79" i="1"/>
  <c r="AE79" i="1"/>
  <c r="AD79" i="1"/>
  <c r="AC79" i="1"/>
  <c r="AB79" i="1"/>
  <c r="AA79" i="1"/>
  <c r="Z79" i="1"/>
  <c r="Y79" i="1"/>
  <c r="X79" i="1"/>
  <c r="W79" i="1"/>
  <c r="V79" i="1"/>
  <c r="U79" i="1"/>
  <c r="AK78" i="1"/>
  <c r="Q78" i="1"/>
  <c r="AJ78" i="1"/>
  <c r="AI78" i="1"/>
  <c r="AH78" i="1"/>
  <c r="AG78" i="1"/>
  <c r="AF78" i="1"/>
  <c r="AE78" i="1"/>
  <c r="AD78" i="1"/>
  <c r="AC78" i="1"/>
  <c r="AB78" i="1"/>
  <c r="AA78" i="1"/>
  <c r="Z78" i="1"/>
  <c r="Y78" i="1"/>
  <c r="X78" i="1"/>
  <c r="W78" i="1"/>
  <c r="V78" i="1"/>
  <c r="U78" i="1"/>
  <c r="AK77" i="1"/>
  <c r="Q77" i="1"/>
  <c r="AJ77" i="1"/>
  <c r="AI77" i="1"/>
  <c r="AH77" i="1"/>
  <c r="AG77" i="1"/>
  <c r="AF77" i="1"/>
  <c r="AE77" i="1"/>
  <c r="AD77" i="1"/>
  <c r="AC77" i="1"/>
  <c r="AB77" i="1"/>
  <c r="AA77" i="1"/>
  <c r="Z77" i="1"/>
  <c r="Y77" i="1"/>
  <c r="X77" i="1"/>
  <c r="W77" i="1"/>
  <c r="V77" i="1"/>
  <c r="U77" i="1"/>
  <c r="AK76" i="1"/>
  <c r="Q76" i="1"/>
  <c r="AJ76" i="1"/>
  <c r="AI76" i="1"/>
  <c r="AH76" i="1"/>
  <c r="AG76" i="1"/>
  <c r="AF76" i="1"/>
  <c r="AE76" i="1"/>
  <c r="AD76" i="1"/>
  <c r="AC76" i="1"/>
  <c r="AB76" i="1"/>
  <c r="AA76" i="1"/>
  <c r="Z76" i="1"/>
  <c r="Y76" i="1"/>
  <c r="X76" i="1"/>
  <c r="W76" i="1"/>
  <c r="V76" i="1"/>
  <c r="U76" i="1"/>
  <c r="AK75" i="1"/>
  <c r="Q75" i="1"/>
  <c r="AJ75" i="1"/>
  <c r="AI75" i="1"/>
  <c r="AH75" i="1"/>
  <c r="AG75" i="1"/>
  <c r="AF75" i="1"/>
  <c r="AE75" i="1"/>
  <c r="AD75" i="1"/>
  <c r="AC75" i="1"/>
  <c r="AB75" i="1"/>
  <c r="AA75" i="1"/>
  <c r="Z75" i="1"/>
  <c r="Y75" i="1"/>
  <c r="X75" i="1"/>
  <c r="W75" i="1"/>
  <c r="V75" i="1"/>
  <c r="U75" i="1"/>
  <c r="AK74" i="1"/>
  <c r="Q74" i="1"/>
  <c r="AJ74" i="1"/>
  <c r="AI74" i="1"/>
  <c r="AH74" i="1"/>
  <c r="AG74" i="1"/>
  <c r="AF74" i="1"/>
  <c r="AE74" i="1"/>
  <c r="AD74" i="1"/>
  <c r="AC74" i="1"/>
  <c r="AB74" i="1"/>
  <c r="AA74" i="1"/>
  <c r="Z74" i="1"/>
  <c r="Y74" i="1"/>
  <c r="X74" i="1"/>
  <c r="W74" i="1"/>
  <c r="V74" i="1"/>
  <c r="U74" i="1"/>
  <c r="AK73" i="1"/>
  <c r="Q73" i="1"/>
  <c r="AJ73" i="1"/>
  <c r="AI73" i="1"/>
  <c r="AH73" i="1"/>
  <c r="AG73" i="1"/>
  <c r="AF73" i="1"/>
  <c r="AE73" i="1"/>
  <c r="AD73" i="1"/>
  <c r="AC73" i="1"/>
  <c r="AB73" i="1"/>
  <c r="AA73" i="1"/>
  <c r="Z73" i="1"/>
  <c r="Y73" i="1"/>
  <c r="X73" i="1"/>
  <c r="W73" i="1"/>
  <c r="V73" i="1"/>
  <c r="U73" i="1"/>
  <c r="AK72" i="1"/>
  <c r="Q72" i="1"/>
  <c r="AJ72" i="1"/>
  <c r="AI72" i="1"/>
  <c r="AH72" i="1"/>
  <c r="AG72" i="1"/>
  <c r="AF72" i="1"/>
  <c r="AE72" i="1"/>
  <c r="AD72" i="1"/>
  <c r="AC72" i="1"/>
  <c r="AB72" i="1"/>
  <c r="AA72" i="1"/>
  <c r="Z72" i="1"/>
  <c r="Y72" i="1"/>
  <c r="X72" i="1"/>
  <c r="W72" i="1"/>
  <c r="V72" i="1"/>
  <c r="U72" i="1"/>
  <c r="AK71" i="1"/>
  <c r="Q71" i="1"/>
  <c r="AJ71" i="1"/>
  <c r="AI71" i="1"/>
  <c r="AH71" i="1"/>
  <c r="AG71" i="1"/>
  <c r="AF71" i="1"/>
  <c r="AE71" i="1"/>
  <c r="AD71" i="1"/>
  <c r="AC71" i="1"/>
  <c r="AB71" i="1"/>
  <c r="AA71" i="1"/>
  <c r="Z71" i="1"/>
  <c r="Y71" i="1"/>
  <c r="X71" i="1"/>
  <c r="W71" i="1"/>
  <c r="V71" i="1"/>
  <c r="U71" i="1"/>
  <c r="AK70" i="1"/>
  <c r="Q70" i="1"/>
  <c r="AJ70" i="1"/>
  <c r="AI70" i="1"/>
  <c r="AH70" i="1"/>
  <c r="AG70" i="1"/>
  <c r="AF70" i="1"/>
  <c r="AE70" i="1"/>
  <c r="AD70" i="1"/>
  <c r="AC70" i="1"/>
  <c r="AB70" i="1"/>
  <c r="AA70" i="1"/>
  <c r="Z70" i="1"/>
  <c r="Y70" i="1"/>
  <c r="X70" i="1"/>
  <c r="W70" i="1"/>
  <c r="V70" i="1"/>
  <c r="U70" i="1"/>
  <c r="AK69" i="1"/>
  <c r="Q69" i="1"/>
  <c r="AJ69" i="1"/>
  <c r="AI69" i="1"/>
  <c r="AH69" i="1"/>
  <c r="AG69" i="1"/>
  <c r="AF69" i="1"/>
  <c r="AE69" i="1"/>
  <c r="AD69" i="1"/>
  <c r="AC69" i="1"/>
  <c r="AB69" i="1"/>
  <c r="AA69" i="1"/>
  <c r="Z69" i="1"/>
  <c r="Y69" i="1"/>
  <c r="X69" i="1"/>
  <c r="W69" i="1"/>
  <c r="V69" i="1"/>
  <c r="U69" i="1"/>
  <c r="AK68" i="1"/>
  <c r="Q68" i="1"/>
  <c r="AJ68" i="1"/>
  <c r="AI68" i="1"/>
  <c r="AH68" i="1"/>
  <c r="AG68" i="1"/>
  <c r="AF68" i="1"/>
  <c r="AE68" i="1"/>
  <c r="AD68" i="1"/>
  <c r="AC68" i="1"/>
  <c r="AB68" i="1"/>
  <c r="AA68" i="1"/>
  <c r="Z68" i="1"/>
  <c r="Y68" i="1"/>
  <c r="X68" i="1"/>
  <c r="W68" i="1"/>
  <c r="V68" i="1"/>
  <c r="U68" i="1"/>
  <c r="AK67" i="1"/>
  <c r="Q67" i="1"/>
  <c r="AJ67" i="1"/>
  <c r="AI67" i="1"/>
  <c r="AH67" i="1"/>
  <c r="AG67" i="1"/>
  <c r="AF67" i="1"/>
  <c r="AE67" i="1"/>
  <c r="AD67" i="1"/>
  <c r="AC67" i="1"/>
  <c r="AB67" i="1"/>
  <c r="AA67" i="1"/>
  <c r="Z67" i="1"/>
  <c r="Y67" i="1"/>
  <c r="X67" i="1"/>
  <c r="W67" i="1"/>
  <c r="V67" i="1"/>
  <c r="U67" i="1"/>
  <c r="AK66" i="1"/>
  <c r="Q66" i="1"/>
  <c r="AJ66" i="1"/>
  <c r="AI66" i="1"/>
  <c r="AH66" i="1"/>
  <c r="AG66" i="1"/>
  <c r="AF66" i="1"/>
  <c r="AE66" i="1"/>
  <c r="AD66" i="1"/>
  <c r="AC66" i="1"/>
  <c r="AB66" i="1"/>
  <c r="AA66" i="1"/>
  <c r="Z66" i="1"/>
  <c r="Y66" i="1"/>
  <c r="X66" i="1"/>
  <c r="W66" i="1"/>
  <c r="V66" i="1"/>
  <c r="U66" i="1"/>
  <c r="AK65" i="1"/>
  <c r="Q65" i="1"/>
  <c r="AJ65" i="1"/>
  <c r="AI65" i="1"/>
  <c r="AH65" i="1"/>
  <c r="AG65" i="1"/>
  <c r="AF65" i="1"/>
  <c r="AE65" i="1"/>
  <c r="AD65" i="1"/>
  <c r="AC65" i="1"/>
  <c r="AB65" i="1"/>
  <c r="AA65" i="1"/>
  <c r="Z65" i="1"/>
  <c r="Y65" i="1"/>
  <c r="X65" i="1"/>
  <c r="W65" i="1"/>
  <c r="V65" i="1"/>
  <c r="U65" i="1"/>
  <c r="AK64" i="1"/>
  <c r="Q64" i="1"/>
  <c r="AJ64" i="1"/>
  <c r="AI64" i="1"/>
  <c r="AH64" i="1"/>
  <c r="AG64" i="1"/>
  <c r="AF64" i="1"/>
  <c r="AE64" i="1"/>
  <c r="AD64" i="1"/>
  <c r="AC64" i="1"/>
  <c r="AB64" i="1"/>
  <c r="AA64" i="1"/>
  <c r="Z64" i="1"/>
  <c r="Y64" i="1"/>
  <c r="X64" i="1"/>
  <c r="W64" i="1"/>
  <c r="V64" i="1"/>
  <c r="U64" i="1"/>
  <c r="AK63" i="1"/>
  <c r="Q63" i="1"/>
  <c r="AJ63" i="1"/>
  <c r="AI63" i="1"/>
  <c r="AH63" i="1"/>
  <c r="AG63" i="1"/>
  <c r="AF63" i="1"/>
  <c r="AE63" i="1"/>
  <c r="AD63" i="1"/>
  <c r="AC63" i="1"/>
  <c r="AB63" i="1"/>
  <c r="AA63" i="1"/>
  <c r="Z63" i="1"/>
  <c r="Y63" i="1"/>
  <c r="X63" i="1"/>
  <c r="W63" i="1"/>
  <c r="V63" i="1"/>
  <c r="U63" i="1"/>
  <c r="AK62" i="1"/>
  <c r="Q62" i="1"/>
  <c r="AJ62" i="1"/>
  <c r="AI62" i="1"/>
  <c r="AH62" i="1"/>
  <c r="AG62" i="1"/>
  <c r="AF62" i="1"/>
  <c r="AE62" i="1"/>
  <c r="AD62" i="1"/>
  <c r="AC62" i="1"/>
  <c r="AB62" i="1"/>
  <c r="AA62" i="1"/>
  <c r="Z62" i="1"/>
  <c r="Y62" i="1"/>
  <c r="X62" i="1"/>
  <c r="W62" i="1"/>
  <c r="V62" i="1"/>
  <c r="U62" i="1"/>
  <c r="AK61" i="1"/>
  <c r="Q61" i="1"/>
  <c r="AJ61" i="1"/>
  <c r="AI61" i="1"/>
  <c r="AH61" i="1"/>
  <c r="AG61" i="1"/>
  <c r="AF61" i="1"/>
  <c r="AE61" i="1"/>
  <c r="AD61" i="1"/>
  <c r="AC61" i="1"/>
  <c r="AB61" i="1"/>
  <c r="AA61" i="1"/>
  <c r="Z61" i="1"/>
  <c r="Y61" i="1"/>
  <c r="X61" i="1"/>
  <c r="W61" i="1"/>
  <c r="V61" i="1"/>
  <c r="U61" i="1"/>
  <c r="AK60" i="1"/>
  <c r="Q60" i="1"/>
  <c r="AJ60" i="1"/>
  <c r="AI60" i="1"/>
  <c r="AH60" i="1"/>
  <c r="AG60" i="1"/>
  <c r="AF60" i="1"/>
  <c r="AE60" i="1"/>
  <c r="AD60" i="1"/>
  <c r="AC60" i="1"/>
  <c r="AB60" i="1"/>
  <c r="AA60" i="1"/>
  <c r="Z60" i="1"/>
  <c r="Y60" i="1"/>
  <c r="X60" i="1"/>
  <c r="W60" i="1"/>
  <c r="V60" i="1"/>
  <c r="U60" i="1"/>
  <c r="AK59" i="1"/>
  <c r="Q59" i="1"/>
  <c r="AJ59" i="1"/>
  <c r="AI59" i="1"/>
  <c r="AH59" i="1"/>
  <c r="AG59" i="1"/>
  <c r="AF59" i="1"/>
  <c r="AE59" i="1"/>
  <c r="AD59" i="1"/>
  <c r="AC59" i="1"/>
  <c r="AB59" i="1"/>
  <c r="AA59" i="1"/>
  <c r="Z59" i="1"/>
  <c r="Y59" i="1"/>
  <c r="X59" i="1"/>
  <c r="W59" i="1"/>
  <c r="V59" i="1"/>
  <c r="U59" i="1"/>
  <c r="AK58" i="1"/>
  <c r="Q58" i="1"/>
  <c r="AJ58" i="1"/>
  <c r="AI58" i="1"/>
  <c r="AH58" i="1"/>
  <c r="AG58" i="1"/>
  <c r="AF58" i="1"/>
  <c r="AE58" i="1"/>
  <c r="AD58" i="1"/>
  <c r="AC58" i="1"/>
  <c r="AB58" i="1"/>
  <c r="AA58" i="1"/>
  <c r="Z58" i="1"/>
  <c r="Y58" i="1"/>
  <c r="X58" i="1"/>
  <c r="W58" i="1"/>
  <c r="V58" i="1"/>
  <c r="U58" i="1"/>
  <c r="AK57" i="1"/>
  <c r="Q57" i="1"/>
  <c r="AJ57" i="1"/>
  <c r="AI57" i="1"/>
  <c r="AH57" i="1"/>
  <c r="AG57" i="1"/>
  <c r="AF57" i="1"/>
  <c r="AE57" i="1"/>
  <c r="AD57" i="1"/>
  <c r="AC57" i="1"/>
  <c r="AB57" i="1"/>
  <c r="AA57" i="1"/>
  <c r="Z57" i="1"/>
  <c r="Y57" i="1"/>
  <c r="X57" i="1"/>
  <c r="W57" i="1"/>
  <c r="V57" i="1"/>
  <c r="U57" i="1"/>
  <c r="AK56" i="1"/>
  <c r="Q56" i="1"/>
  <c r="AJ56" i="1"/>
  <c r="AI56" i="1"/>
  <c r="AH56" i="1"/>
  <c r="AG56" i="1"/>
  <c r="AF56" i="1"/>
  <c r="AE56" i="1"/>
  <c r="AD56" i="1"/>
  <c r="AC56" i="1"/>
  <c r="AB56" i="1"/>
  <c r="AA56" i="1"/>
  <c r="Z56" i="1"/>
  <c r="Y56" i="1"/>
  <c r="X56" i="1"/>
  <c r="W56" i="1"/>
  <c r="V56" i="1"/>
  <c r="U56" i="1"/>
  <c r="AK55" i="1"/>
  <c r="Q55" i="1"/>
  <c r="AJ55" i="1"/>
  <c r="AI55" i="1"/>
  <c r="AH55" i="1"/>
  <c r="AG55" i="1"/>
  <c r="AF55" i="1"/>
  <c r="AE55" i="1"/>
  <c r="AD55" i="1"/>
  <c r="AC55" i="1"/>
  <c r="AB55" i="1"/>
  <c r="AA55" i="1"/>
  <c r="Z55" i="1"/>
  <c r="Y55" i="1"/>
  <c r="X55" i="1"/>
  <c r="W55" i="1"/>
  <c r="V55" i="1"/>
  <c r="U55" i="1"/>
  <c r="AK54" i="1"/>
  <c r="Q54" i="1"/>
  <c r="AJ54" i="1"/>
  <c r="AI54" i="1"/>
  <c r="AH54" i="1"/>
  <c r="AG54" i="1"/>
  <c r="AF54" i="1"/>
  <c r="AE54" i="1"/>
  <c r="AD54" i="1"/>
  <c r="AC54" i="1"/>
  <c r="AB54" i="1"/>
  <c r="AA54" i="1"/>
  <c r="Z54" i="1"/>
  <c r="Y54" i="1"/>
  <c r="X54" i="1"/>
  <c r="W54" i="1"/>
  <c r="V54" i="1"/>
  <c r="U54" i="1"/>
  <c r="AK53" i="1"/>
  <c r="Q53" i="1"/>
  <c r="AJ53" i="1"/>
  <c r="AI53" i="1"/>
  <c r="AH53" i="1"/>
  <c r="AG53" i="1"/>
  <c r="AF53" i="1"/>
  <c r="AE53" i="1"/>
  <c r="AD53" i="1"/>
  <c r="AC53" i="1"/>
  <c r="AB53" i="1"/>
  <c r="AA53" i="1"/>
  <c r="Z53" i="1"/>
  <c r="Y53" i="1"/>
  <c r="X53" i="1"/>
  <c r="W53" i="1"/>
  <c r="V53" i="1"/>
  <c r="U53" i="1"/>
  <c r="AK52" i="1"/>
  <c r="Q52" i="1"/>
  <c r="AJ52" i="1"/>
  <c r="AI52" i="1"/>
  <c r="AH52" i="1"/>
  <c r="AG52" i="1"/>
  <c r="AF52" i="1"/>
  <c r="AE52" i="1"/>
  <c r="AD52" i="1"/>
  <c r="AC52" i="1"/>
  <c r="AB52" i="1"/>
  <c r="AA52" i="1"/>
  <c r="Z52" i="1"/>
  <c r="Y52" i="1"/>
  <c r="X52" i="1"/>
  <c r="W52" i="1"/>
  <c r="V52" i="1"/>
  <c r="U52" i="1"/>
  <c r="AK51" i="1"/>
  <c r="Q51" i="1"/>
  <c r="AJ51" i="1"/>
  <c r="AI51" i="1"/>
  <c r="AH51" i="1"/>
  <c r="AG51" i="1"/>
  <c r="AF51" i="1"/>
  <c r="AE51" i="1"/>
  <c r="AD51" i="1"/>
  <c r="AC51" i="1"/>
  <c r="AB51" i="1"/>
  <c r="AA51" i="1"/>
  <c r="Z51" i="1"/>
  <c r="Y51" i="1"/>
  <c r="X51" i="1"/>
  <c r="W51" i="1"/>
  <c r="V51" i="1"/>
  <c r="U51" i="1"/>
  <c r="AK50" i="1"/>
  <c r="Q50" i="1"/>
  <c r="AJ50" i="1"/>
  <c r="AI50" i="1"/>
  <c r="AH50" i="1"/>
  <c r="AG50" i="1"/>
  <c r="AF50" i="1"/>
  <c r="AE50" i="1"/>
  <c r="AD50" i="1"/>
  <c r="AC50" i="1"/>
  <c r="AB50" i="1"/>
  <c r="AA50" i="1"/>
  <c r="Z50" i="1"/>
  <c r="Y50" i="1"/>
  <c r="X50" i="1"/>
  <c r="W50" i="1"/>
  <c r="V50" i="1"/>
  <c r="U50" i="1"/>
  <c r="AK49" i="1"/>
  <c r="Q49" i="1"/>
  <c r="AJ49" i="1"/>
  <c r="AI49" i="1"/>
  <c r="AH49" i="1"/>
  <c r="AG49" i="1"/>
  <c r="AF49" i="1"/>
  <c r="AE49" i="1"/>
  <c r="AD49" i="1"/>
  <c r="AC49" i="1"/>
  <c r="AB49" i="1"/>
  <c r="AA49" i="1"/>
  <c r="Z49" i="1"/>
  <c r="Y49" i="1"/>
  <c r="X49" i="1"/>
  <c r="W49" i="1"/>
  <c r="V49" i="1"/>
  <c r="U49" i="1"/>
  <c r="AK48" i="1"/>
  <c r="Q48" i="1"/>
  <c r="AJ48" i="1"/>
  <c r="AI48" i="1"/>
  <c r="AH48" i="1"/>
  <c r="AG48" i="1"/>
  <c r="AF48" i="1"/>
  <c r="AE48" i="1"/>
  <c r="AD48" i="1"/>
  <c r="AC48" i="1"/>
  <c r="AB48" i="1"/>
  <c r="AA48" i="1"/>
  <c r="Z48" i="1"/>
  <c r="Y48" i="1"/>
  <c r="X48" i="1"/>
  <c r="W48" i="1"/>
  <c r="V48" i="1"/>
  <c r="U48" i="1"/>
  <c r="AK47" i="1"/>
  <c r="Q47" i="1"/>
  <c r="AJ47" i="1"/>
  <c r="AI47" i="1"/>
  <c r="AH47" i="1"/>
  <c r="AG47" i="1"/>
  <c r="AF47" i="1"/>
  <c r="AE47" i="1"/>
  <c r="AD47" i="1"/>
  <c r="AC47" i="1"/>
  <c r="AB47" i="1"/>
  <c r="AA47" i="1"/>
  <c r="Z47" i="1"/>
  <c r="Y47" i="1"/>
  <c r="X47" i="1"/>
  <c r="W47" i="1"/>
  <c r="V47" i="1"/>
  <c r="U47" i="1"/>
  <c r="AK46" i="1"/>
  <c r="Q46" i="1"/>
  <c r="AJ46" i="1"/>
  <c r="AI46" i="1"/>
  <c r="AH46" i="1"/>
  <c r="AG46" i="1"/>
  <c r="AF46" i="1"/>
  <c r="AE46" i="1"/>
  <c r="AD46" i="1"/>
  <c r="AC46" i="1"/>
  <c r="AB46" i="1"/>
  <c r="AA46" i="1"/>
  <c r="Z46" i="1"/>
  <c r="Y46" i="1"/>
  <c r="X46" i="1"/>
  <c r="W46" i="1"/>
  <c r="V46" i="1"/>
  <c r="U46" i="1"/>
  <c r="AK45" i="1"/>
  <c r="Q45" i="1"/>
  <c r="AJ45" i="1"/>
  <c r="AI45" i="1"/>
  <c r="AH45" i="1"/>
  <c r="AG45" i="1"/>
  <c r="AF45" i="1"/>
  <c r="AE45" i="1"/>
  <c r="AD45" i="1"/>
  <c r="AC45" i="1"/>
  <c r="AB45" i="1"/>
  <c r="AA45" i="1"/>
  <c r="Z45" i="1"/>
  <c r="Y45" i="1"/>
  <c r="X45" i="1"/>
  <c r="W45" i="1"/>
  <c r="V45" i="1"/>
  <c r="U45" i="1"/>
  <c r="AK44" i="1"/>
  <c r="Q44" i="1"/>
  <c r="AJ44" i="1"/>
  <c r="AI44" i="1"/>
  <c r="AH44" i="1"/>
  <c r="AG44" i="1"/>
  <c r="AF44" i="1"/>
  <c r="AE44" i="1"/>
  <c r="AD44" i="1"/>
  <c r="AC44" i="1"/>
  <c r="AB44" i="1"/>
  <c r="AA44" i="1"/>
  <c r="Z44" i="1"/>
  <c r="Y44" i="1"/>
  <c r="X44" i="1"/>
  <c r="W44" i="1"/>
  <c r="V44" i="1"/>
  <c r="U44" i="1"/>
  <c r="AK43" i="1"/>
  <c r="Q43" i="1"/>
  <c r="AJ43" i="1"/>
  <c r="AI43" i="1"/>
  <c r="AH43" i="1"/>
  <c r="AG43" i="1"/>
  <c r="AF43" i="1"/>
  <c r="AE43" i="1"/>
  <c r="AD43" i="1"/>
  <c r="AC43" i="1"/>
  <c r="AB43" i="1"/>
  <c r="AA43" i="1"/>
  <c r="Z43" i="1"/>
  <c r="Y43" i="1"/>
  <c r="X43" i="1"/>
  <c r="W43" i="1"/>
  <c r="V43" i="1"/>
  <c r="U43" i="1"/>
  <c r="AK42" i="1"/>
  <c r="Q42" i="1"/>
  <c r="AJ42" i="1"/>
  <c r="AI42" i="1"/>
  <c r="AH42" i="1"/>
  <c r="AG42" i="1"/>
  <c r="AF42" i="1"/>
  <c r="AE42" i="1"/>
  <c r="AD42" i="1"/>
  <c r="AC42" i="1"/>
  <c r="AB42" i="1"/>
  <c r="AA42" i="1"/>
  <c r="Z42" i="1"/>
  <c r="Y42" i="1"/>
  <c r="X42" i="1"/>
  <c r="W42" i="1"/>
  <c r="V42" i="1"/>
  <c r="U42" i="1"/>
  <c r="AK41" i="1"/>
  <c r="Q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AK40" i="1"/>
  <c r="Q40" i="1"/>
  <c r="AJ40" i="1"/>
  <c r="AI40" i="1"/>
  <c r="AH40" i="1"/>
  <c r="AG40" i="1"/>
  <c r="AF40" i="1"/>
  <c r="AE40" i="1"/>
  <c r="AD40" i="1"/>
  <c r="AC40" i="1"/>
  <c r="AB40" i="1"/>
  <c r="AA40" i="1"/>
  <c r="Z40" i="1"/>
  <c r="Y40" i="1"/>
  <c r="X40" i="1"/>
  <c r="W40" i="1"/>
  <c r="V40" i="1"/>
  <c r="U40" i="1"/>
  <c r="AK39" i="1"/>
  <c r="Q39" i="1"/>
  <c r="AJ39" i="1"/>
  <c r="AI39" i="1"/>
  <c r="AH39" i="1"/>
  <c r="AG39" i="1"/>
  <c r="AF39" i="1"/>
  <c r="AE39" i="1"/>
  <c r="AD39" i="1"/>
  <c r="AC39" i="1"/>
  <c r="AB39" i="1"/>
  <c r="AA39" i="1"/>
  <c r="Z39" i="1"/>
  <c r="Y39" i="1"/>
  <c r="X39" i="1"/>
  <c r="W39" i="1"/>
  <c r="V39" i="1"/>
  <c r="U39" i="1"/>
  <c r="AK38" i="1"/>
  <c r="Q38" i="1"/>
  <c r="AJ38" i="1"/>
  <c r="AI38" i="1"/>
  <c r="AH38" i="1"/>
  <c r="AG38" i="1"/>
  <c r="AF38" i="1"/>
  <c r="AE38" i="1"/>
  <c r="AD38" i="1"/>
  <c r="AC38" i="1"/>
  <c r="AB38" i="1"/>
  <c r="AA38" i="1"/>
  <c r="Z38" i="1"/>
  <c r="Y38" i="1"/>
  <c r="X38" i="1"/>
  <c r="W38" i="1"/>
  <c r="V38" i="1"/>
  <c r="U38" i="1"/>
  <c r="AK37" i="1"/>
  <c r="Q37" i="1"/>
  <c r="AJ37" i="1"/>
  <c r="AI37" i="1"/>
  <c r="AH37" i="1"/>
  <c r="AG37" i="1"/>
  <c r="AF37" i="1"/>
  <c r="AE37" i="1"/>
  <c r="AD37" i="1"/>
  <c r="AC37" i="1"/>
  <c r="AB37" i="1"/>
  <c r="AA37" i="1"/>
  <c r="Z37" i="1"/>
  <c r="Y37" i="1"/>
  <c r="X37" i="1"/>
  <c r="W37" i="1"/>
  <c r="V37" i="1"/>
  <c r="U37" i="1"/>
  <c r="AK36" i="1"/>
  <c r="Q36" i="1"/>
  <c r="AJ36" i="1"/>
  <c r="AI36" i="1"/>
  <c r="AH36" i="1"/>
  <c r="AG36" i="1"/>
  <c r="AF36" i="1"/>
  <c r="AE36" i="1"/>
  <c r="AD36" i="1"/>
  <c r="AC36" i="1"/>
  <c r="AB36" i="1"/>
  <c r="AA36" i="1"/>
  <c r="Z36" i="1"/>
  <c r="Y36" i="1"/>
  <c r="X36" i="1"/>
  <c r="W36" i="1"/>
  <c r="V36" i="1"/>
  <c r="U36" i="1"/>
  <c r="AK35" i="1"/>
  <c r="Q35" i="1"/>
  <c r="AJ35" i="1"/>
  <c r="AI35" i="1"/>
  <c r="AH35" i="1"/>
  <c r="AG35" i="1"/>
  <c r="AF35" i="1"/>
  <c r="AE35" i="1"/>
  <c r="AD35" i="1"/>
  <c r="AC35" i="1"/>
  <c r="AB35" i="1"/>
  <c r="AA35" i="1"/>
  <c r="Z35" i="1"/>
  <c r="Y35" i="1"/>
  <c r="X35" i="1"/>
  <c r="W35" i="1"/>
  <c r="V35" i="1"/>
  <c r="U35" i="1"/>
  <c r="AK34" i="1"/>
  <c r="Q34" i="1"/>
  <c r="AJ34" i="1"/>
  <c r="AI34" i="1"/>
  <c r="AH34" i="1"/>
  <c r="AG34" i="1"/>
  <c r="AF34" i="1"/>
  <c r="AE34" i="1"/>
  <c r="AD34" i="1"/>
  <c r="AC34" i="1"/>
  <c r="AB34" i="1"/>
  <c r="AA34" i="1"/>
  <c r="Z34" i="1"/>
  <c r="Y34" i="1"/>
  <c r="X34" i="1"/>
  <c r="W34" i="1"/>
  <c r="V34" i="1"/>
  <c r="U34" i="1"/>
  <c r="AK33" i="1"/>
  <c r="Q33" i="1"/>
  <c r="AJ33" i="1"/>
  <c r="AI33" i="1"/>
  <c r="AH33" i="1"/>
  <c r="AG33" i="1"/>
  <c r="AF33" i="1"/>
  <c r="AE33" i="1"/>
  <c r="AD33" i="1"/>
  <c r="AC33" i="1"/>
  <c r="AB33" i="1"/>
  <c r="AA33" i="1"/>
  <c r="Z33" i="1"/>
  <c r="Y33" i="1"/>
  <c r="X33" i="1"/>
  <c r="W33" i="1"/>
  <c r="V33" i="1"/>
  <c r="U33" i="1"/>
  <c r="AK32" i="1"/>
  <c r="Q32" i="1"/>
  <c r="AJ32" i="1"/>
  <c r="AI32" i="1"/>
  <c r="AH32" i="1"/>
  <c r="AG32" i="1"/>
  <c r="AF32" i="1"/>
  <c r="AE32" i="1"/>
  <c r="AD32" i="1"/>
  <c r="AC32" i="1"/>
  <c r="AB32" i="1"/>
  <c r="AA32" i="1"/>
  <c r="Z32" i="1"/>
  <c r="Y32" i="1"/>
  <c r="X32" i="1"/>
  <c r="W32" i="1"/>
  <c r="V32" i="1"/>
  <c r="U32" i="1"/>
  <c r="AK31" i="1"/>
  <c r="Q31" i="1"/>
  <c r="AJ31" i="1"/>
  <c r="AI31" i="1"/>
  <c r="AH31" i="1"/>
  <c r="AG31" i="1"/>
  <c r="AF31" i="1"/>
  <c r="AE31" i="1"/>
  <c r="AD31" i="1"/>
  <c r="AC31" i="1"/>
  <c r="AB31" i="1"/>
  <c r="AA31" i="1"/>
  <c r="Z31" i="1"/>
  <c r="Y31" i="1"/>
  <c r="X31" i="1"/>
  <c r="W31" i="1"/>
  <c r="V31" i="1"/>
  <c r="U31" i="1"/>
  <c r="AK30" i="1"/>
  <c r="Q30" i="1"/>
  <c r="AJ30" i="1"/>
  <c r="AI30" i="1"/>
  <c r="AH30" i="1"/>
  <c r="AG30" i="1"/>
  <c r="AF30" i="1"/>
  <c r="AE30" i="1"/>
  <c r="AD30" i="1"/>
  <c r="AC30" i="1"/>
  <c r="AB30" i="1"/>
  <c r="AA30" i="1"/>
  <c r="Z30" i="1"/>
  <c r="Y30" i="1"/>
  <c r="X30" i="1"/>
  <c r="W30" i="1"/>
  <c r="V30" i="1"/>
  <c r="U30" i="1"/>
  <c r="AK29" i="1"/>
  <c r="Q29" i="1"/>
  <c r="AJ29" i="1"/>
  <c r="AI29" i="1"/>
  <c r="AH29" i="1"/>
  <c r="AG29" i="1"/>
  <c r="AF29" i="1"/>
  <c r="AE29" i="1"/>
  <c r="AD29" i="1"/>
  <c r="AC29" i="1"/>
  <c r="AB29" i="1"/>
  <c r="AA29" i="1"/>
  <c r="Z29" i="1"/>
  <c r="Y29" i="1"/>
  <c r="X29" i="1"/>
  <c r="W29" i="1"/>
  <c r="V29" i="1"/>
  <c r="U29" i="1"/>
  <c r="AK28" i="1"/>
  <c r="Q28" i="1"/>
  <c r="AJ28" i="1"/>
  <c r="AI28" i="1"/>
  <c r="AH28" i="1"/>
  <c r="AG28" i="1"/>
  <c r="AF28" i="1"/>
  <c r="AE28" i="1"/>
  <c r="AD28" i="1"/>
  <c r="AC28" i="1"/>
  <c r="AB28" i="1"/>
  <c r="AA28" i="1"/>
  <c r="Z28" i="1"/>
  <c r="Y28" i="1"/>
  <c r="X28" i="1"/>
  <c r="W28" i="1"/>
  <c r="V28" i="1"/>
  <c r="U28" i="1"/>
  <c r="AK27" i="1"/>
  <c r="Q27" i="1"/>
  <c r="AJ27" i="1"/>
  <c r="AI27" i="1"/>
  <c r="AH27" i="1"/>
  <c r="AG27" i="1"/>
  <c r="AF27" i="1"/>
  <c r="AE27" i="1"/>
  <c r="AD27" i="1"/>
  <c r="AC27" i="1"/>
  <c r="AB27" i="1"/>
  <c r="AA27" i="1"/>
  <c r="Z27" i="1"/>
  <c r="Y27" i="1"/>
  <c r="X27" i="1"/>
  <c r="W27" i="1"/>
  <c r="V27" i="1"/>
  <c r="U27" i="1"/>
  <c r="AK26" i="1"/>
  <c r="Q26" i="1"/>
  <c r="AJ26" i="1"/>
  <c r="AI26" i="1"/>
  <c r="AH26" i="1"/>
  <c r="AG26" i="1"/>
  <c r="AF26" i="1"/>
  <c r="AE26" i="1"/>
  <c r="AD26" i="1"/>
  <c r="AC26" i="1"/>
  <c r="AB26" i="1"/>
  <c r="AA26" i="1"/>
  <c r="Z26" i="1"/>
  <c r="Y26" i="1"/>
  <c r="X26" i="1"/>
  <c r="W26" i="1"/>
  <c r="V26" i="1"/>
  <c r="U26" i="1"/>
  <c r="AK25" i="1"/>
  <c r="Q25" i="1"/>
  <c r="AJ25" i="1"/>
  <c r="AI25" i="1"/>
  <c r="AH25" i="1"/>
  <c r="AG25" i="1"/>
  <c r="AF25" i="1"/>
  <c r="AE25" i="1"/>
  <c r="AD25" i="1"/>
  <c r="AC25" i="1"/>
  <c r="AB25" i="1"/>
  <c r="AA25" i="1"/>
  <c r="Z25" i="1"/>
  <c r="Y25" i="1"/>
  <c r="X25" i="1"/>
  <c r="W25" i="1"/>
  <c r="V25" i="1"/>
  <c r="U25" i="1"/>
  <c r="AK24" i="1"/>
  <c r="Q24" i="1"/>
  <c r="AJ24" i="1"/>
  <c r="AI24" i="1"/>
  <c r="AH24" i="1"/>
  <c r="AG24" i="1"/>
  <c r="AF24" i="1"/>
  <c r="AE24" i="1"/>
  <c r="AD24" i="1"/>
  <c r="AC24" i="1"/>
  <c r="AB24" i="1"/>
  <c r="AA24" i="1"/>
  <c r="Z24" i="1"/>
  <c r="Y24" i="1"/>
  <c r="X24" i="1"/>
  <c r="W24" i="1"/>
  <c r="V24" i="1"/>
  <c r="U24" i="1"/>
  <c r="AK23" i="1"/>
  <c r="Q23" i="1"/>
  <c r="AJ23" i="1"/>
  <c r="AI23" i="1"/>
  <c r="AH23" i="1"/>
  <c r="AG23" i="1"/>
  <c r="AF23" i="1"/>
  <c r="AE23" i="1"/>
  <c r="AD23" i="1"/>
  <c r="AC23" i="1"/>
  <c r="AB23" i="1"/>
  <c r="AA23" i="1"/>
  <c r="Z23" i="1"/>
  <c r="Y23" i="1"/>
  <c r="X23" i="1"/>
  <c r="W23" i="1"/>
  <c r="V23" i="1"/>
  <c r="U23" i="1"/>
  <c r="AK22" i="1"/>
  <c r="Q22" i="1"/>
  <c r="AJ22" i="1"/>
  <c r="AI22" i="1"/>
  <c r="AH22" i="1"/>
  <c r="AG22" i="1"/>
  <c r="AF22" i="1"/>
  <c r="AE22" i="1"/>
  <c r="AD22" i="1"/>
  <c r="AC22" i="1"/>
  <c r="AB22" i="1"/>
  <c r="AA22" i="1"/>
  <c r="Z22" i="1"/>
  <c r="Y22" i="1"/>
  <c r="X22" i="1"/>
  <c r="W22" i="1"/>
  <c r="V22" i="1"/>
  <c r="U22" i="1"/>
  <c r="AK21" i="1"/>
  <c r="Q21" i="1"/>
  <c r="AJ21" i="1"/>
  <c r="AI21" i="1"/>
  <c r="AH21" i="1"/>
  <c r="AG21" i="1"/>
  <c r="AF21" i="1"/>
  <c r="AE21" i="1"/>
  <c r="AD21" i="1"/>
  <c r="AC21" i="1"/>
  <c r="AB21" i="1"/>
  <c r="AA21" i="1"/>
  <c r="Z21" i="1"/>
  <c r="Y21" i="1"/>
  <c r="X21" i="1"/>
  <c r="W21" i="1"/>
  <c r="V21" i="1"/>
  <c r="U21" i="1"/>
  <c r="AK20" i="1"/>
  <c r="Q20" i="1"/>
  <c r="AJ20" i="1"/>
  <c r="AI20" i="1"/>
  <c r="AH20" i="1"/>
  <c r="AG20" i="1"/>
  <c r="AF20" i="1"/>
  <c r="AE20" i="1"/>
  <c r="AD20" i="1"/>
  <c r="AC20" i="1"/>
  <c r="AB20" i="1"/>
  <c r="AA20" i="1"/>
  <c r="Z20" i="1"/>
  <c r="Y20" i="1"/>
  <c r="X20" i="1"/>
  <c r="W20" i="1"/>
  <c r="V20" i="1"/>
  <c r="U20" i="1"/>
  <c r="AK19" i="1"/>
  <c r="Q19" i="1"/>
  <c r="AJ19" i="1"/>
  <c r="AI19" i="1"/>
  <c r="AH19" i="1"/>
  <c r="AG19" i="1"/>
  <c r="AF19" i="1"/>
  <c r="AE19" i="1"/>
  <c r="AD19" i="1"/>
  <c r="AC19" i="1"/>
  <c r="AB19" i="1"/>
  <c r="AA19" i="1"/>
  <c r="Z19" i="1"/>
  <c r="Y19" i="1"/>
  <c r="X19" i="1"/>
  <c r="W19" i="1"/>
  <c r="V19" i="1"/>
  <c r="U19" i="1"/>
  <c r="AK18" i="1"/>
  <c r="Q18" i="1"/>
  <c r="AJ18" i="1"/>
  <c r="AI18" i="1"/>
  <c r="AH18" i="1"/>
  <c r="AG18" i="1"/>
  <c r="AF18" i="1"/>
  <c r="AE18" i="1"/>
  <c r="AD18" i="1"/>
  <c r="AC18" i="1"/>
  <c r="AB18" i="1"/>
  <c r="AA18" i="1"/>
  <c r="Z18" i="1"/>
  <c r="Y18" i="1"/>
  <c r="X18" i="1"/>
  <c r="W18" i="1"/>
  <c r="V18" i="1"/>
  <c r="U18" i="1"/>
  <c r="AK17" i="1"/>
  <c r="Q17" i="1"/>
  <c r="AJ17" i="1"/>
  <c r="AI17" i="1"/>
  <c r="AH17" i="1"/>
  <c r="AG17" i="1"/>
  <c r="AF17" i="1"/>
  <c r="AE17" i="1"/>
  <c r="AD17" i="1"/>
  <c r="AC17" i="1"/>
  <c r="AB17" i="1"/>
  <c r="AA17" i="1"/>
  <c r="Z17" i="1"/>
  <c r="Y17" i="1"/>
  <c r="X17" i="1"/>
  <c r="W17" i="1"/>
  <c r="V17" i="1"/>
  <c r="U17" i="1"/>
  <c r="AK16" i="1"/>
  <c r="Q16" i="1"/>
  <c r="AJ16" i="1"/>
  <c r="AI16" i="1"/>
  <c r="AH16" i="1"/>
  <c r="AG16" i="1"/>
  <c r="AF16" i="1"/>
  <c r="AE16" i="1"/>
  <c r="AD16" i="1"/>
  <c r="AC16" i="1"/>
  <c r="AB16" i="1"/>
  <c r="AA16" i="1"/>
  <c r="Z16" i="1"/>
  <c r="Y16" i="1"/>
  <c r="X16" i="1"/>
  <c r="W16" i="1"/>
  <c r="V16" i="1"/>
  <c r="U16" i="1"/>
  <c r="AK15" i="1"/>
  <c r="Q15" i="1"/>
  <c r="AJ15" i="1"/>
  <c r="AI15" i="1"/>
  <c r="AH15" i="1"/>
  <c r="AG15" i="1"/>
  <c r="AF15" i="1"/>
  <c r="AE15" i="1"/>
  <c r="AD15" i="1"/>
  <c r="AC15" i="1"/>
  <c r="AB15" i="1"/>
  <c r="AA15" i="1"/>
  <c r="Z15" i="1"/>
  <c r="Y15" i="1"/>
  <c r="X15" i="1"/>
  <c r="W15" i="1"/>
  <c r="V15" i="1"/>
  <c r="U15" i="1"/>
  <c r="AK14" i="1"/>
  <c r="Q14" i="1"/>
  <c r="AJ14" i="1"/>
  <c r="AI14" i="1"/>
  <c r="AH14" i="1"/>
  <c r="AG14" i="1"/>
  <c r="AF14" i="1"/>
  <c r="AE14" i="1"/>
  <c r="AD14" i="1"/>
  <c r="AC14" i="1"/>
  <c r="AB14" i="1"/>
  <c r="AA14" i="1"/>
  <c r="Z14" i="1"/>
  <c r="Y14" i="1"/>
  <c r="X14" i="1"/>
  <c r="W14" i="1"/>
  <c r="V14" i="1"/>
  <c r="U14" i="1"/>
  <c r="AK13" i="1"/>
  <c r="Q13" i="1"/>
  <c r="AJ13" i="1"/>
  <c r="AI13" i="1"/>
  <c r="AH13" i="1"/>
  <c r="AG13" i="1"/>
  <c r="AF13" i="1"/>
  <c r="AE13" i="1"/>
  <c r="AD13" i="1"/>
  <c r="AC13" i="1"/>
  <c r="AB13" i="1"/>
  <c r="AA13" i="1"/>
  <c r="Z13" i="1"/>
  <c r="Y13" i="1"/>
  <c r="X13" i="1"/>
  <c r="W13" i="1"/>
  <c r="V13" i="1"/>
  <c r="U13" i="1"/>
  <c r="AK12" i="1"/>
  <c r="Q12" i="1"/>
  <c r="AJ12" i="1"/>
  <c r="AI12" i="1"/>
  <c r="AH12" i="1"/>
  <c r="AG12" i="1"/>
  <c r="AF12" i="1"/>
  <c r="AE12" i="1"/>
  <c r="AD12" i="1"/>
  <c r="AC12" i="1"/>
  <c r="AB12" i="1"/>
  <c r="AA12" i="1"/>
  <c r="Z12" i="1"/>
  <c r="Y12" i="1"/>
  <c r="X12" i="1"/>
  <c r="W12" i="1"/>
  <c r="V12" i="1"/>
  <c r="U12" i="1"/>
  <c r="AK11" i="1"/>
  <c r="Q11" i="1"/>
  <c r="AJ11" i="1"/>
  <c r="AI11" i="1"/>
  <c r="AH11" i="1"/>
  <c r="AG11" i="1"/>
  <c r="AF11" i="1"/>
  <c r="AE11" i="1"/>
  <c r="AD11" i="1"/>
  <c r="AC11" i="1"/>
  <c r="AB11" i="1"/>
  <c r="AA11" i="1"/>
  <c r="Z11" i="1"/>
  <c r="Y11" i="1"/>
  <c r="X11" i="1"/>
  <c r="W11" i="1"/>
  <c r="V11" i="1"/>
  <c r="U11" i="1"/>
  <c r="AK10" i="1"/>
  <c r="Q10" i="1"/>
  <c r="AJ10" i="1"/>
  <c r="AI10" i="1"/>
  <c r="AH10" i="1"/>
  <c r="AG10" i="1"/>
  <c r="AF10" i="1"/>
  <c r="AE10" i="1"/>
  <c r="AD10" i="1"/>
  <c r="AC10" i="1"/>
  <c r="AB10" i="1"/>
  <c r="AA10" i="1"/>
  <c r="Z10" i="1"/>
  <c r="Y10" i="1"/>
  <c r="X10" i="1"/>
  <c r="W10" i="1"/>
  <c r="V10" i="1"/>
  <c r="U10" i="1"/>
  <c r="AK9" i="1"/>
  <c r="Q9" i="1"/>
  <c r="AJ9" i="1"/>
  <c r="AI9" i="1"/>
  <c r="AH9" i="1"/>
  <c r="AG9" i="1"/>
  <c r="AF9" i="1"/>
  <c r="AE9" i="1"/>
  <c r="AD9" i="1"/>
  <c r="AC9" i="1"/>
  <c r="AB9" i="1"/>
  <c r="AA9" i="1"/>
  <c r="Z9" i="1"/>
  <c r="Y9" i="1"/>
  <c r="X9" i="1"/>
  <c r="W9" i="1"/>
  <c r="V9" i="1"/>
  <c r="U9" i="1"/>
  <c r="AK8" i="1"/>
  <c r="Q8" i="1"/>
  <c r="AJ8" i="1"/>
  <c r="AI8" i="1"/>
  <c r="AH8" i="1"/>
  <c r="AG8" i="1"/>
  <c r="AF8" i="1"/>
  <c r="AE8" i="1"/>
  <c r="AD8" i="1"/>
  <c r="AC8" i="1"/>
  <c r="AB8" i="1"/>
  <c r="AA8" i="1"/>
  <c r="Z8" i="1"/>
  <c r="Y8" i="1"/>
  <c r="X8" i="1"/>
  <c r="W8" i="1"/>
  <c r="V8" i="1"/>
  <c r="U8" i="1"/>
  <c r="AK7" i="1"/>
  <c r="Q7" i="1"/>
  <c r="AJ7" i="1"/>
  <c r="AI7" i="1"/>
  <c r="AH7" i="1"/>
  <c r="AG7" i="1"/>
  <c r="AF7" i="1"/>
  <c r="AE7" i="1"/>
  <c r="AD7" i="1"/>
  <c r="AC7" i="1"/>
  <c r="AB7" i="1"/>
  <c r="AA7" i="1"/>
  <c r="Z7" i="1"/>
  <c r="Y7" i="1"/>
  <c r="X7" i="1"/>
  <c r="W7" i="1"/>
  <c r="V7" i="1"/>
  <c r="U7" i="1"/>
</calcChain>
</file>

<file path=xl/sharedStrings.xml><?xml version="1.0" encoding="utf-8"?>
<sst xmlns="http://schemas.openxmlformats.org/spreadsheetml/2006/main" count="102" uniqueCount="46">
  <si>
    <t>Bread,</t>
    <phoneticPr fontId="1" type="noConversion"/>
  </si>
  <si>
    <t>wheaten</t>
    <phoneticPr fontId="1" type="noConversion"/>
  </si>
  <si>
    <t>Butter,</t>
    <phoneticPr fontId="1" type="noConversion"/>
  </si>
  <si>
    <t>salted</t>
    <phoneticPr fontId="1" type="noConversion"/>
  </si>
  <si>
    <t>Coffee</t>
    <phoneticPr fontId="1" type="noConversion"/>
  </si>
  <si>
    <t>Beef</t>
    <phoneticPr fontId="1" type="noConversion"/>
  </si>
  <si>
    <t>Milk</t>
    <phoneticPr fontId="1" type="noConversion"/>
  </si>
  <si>
    <t>d / gallon</t>
    <phoneticPr fontId="1" type="noConversion"/>
  </si>
  <si>
    <t>Rice</t>
    <phoneticPr fontId="1" type="noConversion"/>
  </si>
  <si>
    <t>Sugar</t>
    <phoneticPr fontId="1" type="noConversion"/>
  </si>
  <si>
    <t>Tea</t>
    <phoneticPr fontId="1" type="noConversion"/>
  </si>
  <si>
    <t>Wine</t>
    <phoneticPr fontId="1" type="noConversion"/>
  </si>
  <si>
    <t>Tobacco</t>
    <phoneticPr fontId="1" type="noConversion"/>
  </si>
  <si>
    <t>(£ / day)</t>
  </si>
  <si>
    <t>£ per year</t>
  </si>
  <si>
    <t>£ / kilo</t>
  </si>
  <si>
    <t>(1900 £ / day)</t>
    <phoneticPr fontId="1" type="noConversion"/>
  </si>
  <si>
    <t>In £ per metric unit</t>
    <phoneticPr fontId="1" type="noConversion"/>
  </si>
  <si>
    <t>In pence per British physical unit</t>
    <phoneticPr fontId="1" type="noConversion"/>
  </si>
  <si>
    <t>£ / 100</t>
    <phoneticPr fontId="1" type="noConversion"/>
  </si>
  <si>
    <t>Nominal wage,</t>
    <phoneticPr fontId="1" type="noConversion"/>
  </si>
  <si>
    <t>skilled trades</t>
    <phoneticPr fontId="1" type="noConversion"/>
  </si>
  <si>
    <t>Real wage,</t>
    <phoneticPr fontId="1" type="noConversion"/>
  </si>
  <si>
    <t>(1900 d / day)</t>
    <phoneticPr fontId="1" type="noConversion"/>
  </si>
  <si>
    <t>skilled trades</t>
    <phoneticPr fontId="1" type="noConversion"/>
  </si>
  <si>
    <t>Year</t>
  </si>
  <si>
    <t>CPI (1900)</t>
  </si>
  <si>
    <t>Malta wages and prices 1836-1914, from Paul Caruana-Galizia.</t>
    <phoneticPr fontId="1" type="noConversion"/>
  </si>
  <si>
    <t>d per year</t>
    <phoneticPr fontId="1" type="noConversion"/>
  </si>
  <si>
    <t>(d / day)</t>
    <phoneticPr fontId="1" type="noConversion"/>
  </si>
  <si>
    <t>4 bed house,</t>
    <phoneticPr fontId="1" type="noConversion"/>
  </si>
  <si>
    <t>rent/repair</t>
    <phoneticPr fontId="1" type="noConversion"/>
  </si>
  <si>
    <t>Potatoes</t>
    <phoneticPr fontId="1" type="noConversion"/>
  </si>
  <si>
    <t>d / lb</t>
    <phoneticPr fontId="1" type="noConversion"/>
  </si>
  <si>
    <t>Eggs</t>
    <phoneticPr fontId="1" type="noConversion"/>
  </si>
  <si>
    <t>d / one</t>
    <phoneticPr fontId="1" type="noConversion"/>
  </si>
  <si>
    <t>Soap</t>
    <phoneticPr fontId="1" type="noConversion"/>
  </si>
  <si>
    <t>Kerosene</t>
    <phoneticPr fontId="1" type="noConversion"/>
  </si>
  <si>
    <t>(d/gall)</t>
    <phoneticPr fontId="1" type="noConversion"/>
  </si>
  <si>
    <t>Kerosene</t>
    <phoneticPr fontId="1" type="noConversion"/>
  </si>
  <si>
    <t>Crimean War</t>
    <phoneticPr fontId="1" type="noConversion"/>
  </si>
  <si>
    <t>Crimean War</t>
    <phoneticPr fontId="1" type="noConversion"/>
  </si>
  <si>
    <t>Suez Canal Building</t>
    <phoneticPr fontId="1" type="noConversion"/>
  </si>
  <si>
    <t>£ / 100 kilos</t>
    <phoneticPr fontId="1" type="noConversion"/>
  </si>
  <si>
    <t>£ / 100 liters</t>
    <phoneticPr fontId="1" type="noConversion"/>
  </si>
  <si>
    <t>In £ per metric unit = next panel --&gt;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</si>
</sst>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000"/>
  </numFmts>
  <fonts count="9" x14ac:knownFonts="1">
    <font>
      <sz val="10"/>
      <name val="Verdana"/>
    </font>
    <font>
      <sz val="8"/>
      <name val="Verdana"/>
    </font>
    <font>
      <sz val="12"/>
      <name val="Arial"/>
    </font>
    <font>
      <i/>
      <sz val="12"/>
      <name val="Arial"/>
    </font>
    <font>
      <sz val="12"/>
      <name val="Verdana"/>
    </font>
    <font>
      <b/>
      <sz val="16"/>
      <color indexed="10"/>
      <name val="Arial"/>
    </font>
    <font>
      <sz val="14"/>
      <name val="Arial"/>
    </font>
    <font>
      <sz val="12"/>
      <color indexed="11"/>
      <name val="Arial"/>
    </font>
    <font>
      <b/>
      <sz val="12"/>
      <name val="Arial"/>
    </font>
  </fonts>
  <fills count="6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0" xfId="0" applyFont="1"/>
    <xf numFmtId="17" fontId="3" fillId="0" borderId="0" xfId="0" applyNumberFormat="1" applyFont="1"/>
    <xf numFmtId="0" fontId="5" fillId="0" borderId="0" xfId="0" applyFont="1"/>
    <xf numFmtId="0" fontId="2" fillId="0" borderId="0" xfId="0" applyFont="1" applyAlignment="1">
      <alignment horizontal="right"/>
    </xf>
    <xf numFmtId="2" fontId="2" fillId="0" borderId="0" xfId="0" applyNumberFormat="1" applyFont="1"/>
    <xf numFmtId="2" fontId="4" fillId="0" borderId="0" xfId="0" applyNumberFormat="1" applyFont="1"/>
    <xf numFmtId="2" fontId="2" fillId="0" borderId="0" xfId="0" applyNumberFormat="1" applyFont="1" applyAlignment="1">
      <alignment horizontal="right"/>
    </xf>
    <xf numFmtId="1" fontId="2" fillId="0" borderId="0" xfId="0" applyNumberFormat="1" applyFont="1" applyAlignment="1">
      <alignment horizontal="right"/>
    </xf>
    <xf numFmtId="17" fontId="3" fillId="0" borderId="0" xfId="0" applyNumberFormat="1" applyFont="1" applyAlignment="1">
      <alignment horizontal="right"/>
    </xf>
    <xf numFmtId="0" fontId="7" fillId="0" borderId="0" xfId="0" applyFont="1" applyAlignment="1">
      <alignment horizontal="right"/>
    </xf>
    <xf numFmtId="0" fontId="6" fillId="2" borderId="1" xfId="0" applyFont="1" applyFill="1" applyBorder="1"/>
    <xf numFmtId="0" fontId="2" fillId="2" borderId="2" xfId="0" applyFont="1" applyFill="1" applyBorder="1"/>
    <xf numFmtId="2" fontId="2" fillId="2" borderId="2" xfId="0" applyNumberFormat="1" applyFont="1" applyFill="1" applyBorder="1"/>
    <xf numFmtId="2" fontId="2" fillId="2" borderId="3" xfId="0" applyNumberFormat="1" applyFont="1" applyFill="1" applyBorder="1"/>
    <xf numFmtId="164" fontId="2" fillId="0" borderId="0" xfId="0" applyNumberFormat="1" applyFont="1"/>
    <xf numFmtId="164" fontId="2" fillId="2" borderId="2" xfId="0" applyNumberFormat="1" applyFont="1" applyFill="1" applyBorder="1"/>
    <xf numFmtId="164" fontId="6" fillId="2" borderId="2" xfId="0" applyNumberFormat="1" applyFont="1" applyFill="1" applyBorder="1"/>
    <xf numFmtId="164" fontId="2" fillId="0" borderId="0" xfId="0" applyNumberFormat="1" applyFont="1" applyAlignment="1">
      <alignment horizontal="right"/>
    </xf>
    <xf numFmtId="0" fontId="6" fillId="3" borderId="1" xfId="0" applyFont="1" applyFill="1" applyBorder="1"/>
    <xf numFmtId="0" fontId="2" fillId="3" borderId="2" xfId="0" applyFont="1" applyFill="1" applyBorder="1"/>
    <xf numFmtId="164" fontId="2" fillId="3" borderId="2" xfId="0" applyNumberFormat="1" applyFont="1" applyFill="1" applyBorder="1"/>
    <xf numFmtId="164" fontId="6" fillId="3" borderId="2" xfId="0" applyNumberFormat="1" applyFont="1" applyFill="1" applyBorder="1"/>
    <xf numFmtId="2" fontId="2" fillId="3" borderId="3" xfId="0" applyNumberFormat="1" applyFont="1" applyFill="1" applyBorder="1"/>
    <xf numFmtId="2" fontId="2" fillId="0" borderId="0" xfId="0" applyNumberFormat="1" applyFont="1"/>
    <xf numFmtId="0" fontId="2" fillId="4" borderId="0" xfId="0" applyFont="1" applyFill="1"/>
    <xf numFmtId="0" fontId="8" fillId="4" borderId="0" xfId="0" applyFont="1" applyFill="1"/>
    <xf numFmtId="165" fontId="2" fillId="0" borderId="0" xfId="0" applyNumberFormat="1" applyFont="1"/>
    <xf numFmtId="2" fontId="2" fillId="0" borderId="0" xfId="0" applyNumberFormat="1" applyFont="1" applyFill="1"/>
    <xf numFmtId="164" fontId="2" fillId="0" borderId="0" xfId="0" applyNumberFormat="1" applyFont="1"/>
    <xf numFmtId="164" fontId="2" fillId="0" borderId="0" xfId="0" applyNumberFormat="1" applyFont="1"/>
    <xf numFmtId="165" fontId="2" fillId="0" borderId="0" xfId="0" applyNumberFormat="1" applyFont="1"/>
    <xf numFmtId="0" fontId="2" fillId="0" borderId="0" xfId="0" applyFont="1" applyFill="1"/>
    <xf numFmtId="164" fontId="2" fillId="0" borderId="0" xfId="0" applyNumberFormat="1" applyFont="1" applyFill="1"/>
    <xf numFmtId="164" fontId="2" fillId="0" borderId="0" xfId="0" applyNumberFormat="1" applyFont="1" applyFill="1"/>
    <xf numFmtId="164" fontId="2" fillId="0" borderId="0" xfId="0" applyNumberFormat="1" applyFont="1" applyFill="1"/>
    <xf numFmtId="165" fontId="2" fillId="0" borderId="0" xfId="0" applyNumberFormat="1" applyFont="1" applyFill="1"/>
    <xf numFmtId="165" fontId="2" fillId="0" borderId="0" xfId="0" applyNumberFormat="1" applyFont="1" applyFill="1"/>
    <xf numFmtId="0" fontId="8" fillId="5" borderId="0" xfId="0" applyFont="1" applyFill="1"/>
    <xf numFmtId="0" fontId="2" fillId="5" borderId="0" xfId="0" applyFont="1" applyFill="1"/>
    <xf numFmtId="164" fontId="6" fillId="3" borderId="0" xfId="0" applyNumberFormat="1" applyFont="1" applyFill="1" applyBorder="1"/>
    <xf numFmtId="164" fontId="2" fillId="3" borderId="0" xfId="0" applyNumberFormat="1" applyFont="1" applyFill="1"/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12700</xdr:colOff>
      <xdr:row>3</xdr:row>
      <xdr:rowOff>76200</xdr:rowOff>
    </xdr:from>
    <xdr:to>
      <xdr:col>7</xdr:col>
      <xdr:colOff>381000</xdr:colOff>
      <xdr:row>27</xdr:row>
      <xdr:rowOff>104775</xdr:rowOff>
    </xdr:to>
    <xdr:sp macro="" textlink="">
      <xdr:nvSpPr>
        <xdr:cNvPr id="2" name="TextBox 1"/>
        <xdr:cNvSpPr txBox="1"/>
      </xdr:nvSpPr>
      <xdr:spPr>
        <a:xfrm>
          <a:off x="850900" y="561975"/>
          <a:ext cx="5397500" cy="39147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1100">
              <a:latin typeface="Arial"/>
              <a:cs typeface="Arial"/>
            </a:rPr>
            <a:t>Please cite as:</a:t>
          </a:r>
        </a:p>
        <a:p>
          <a:endParaRPr lang="en-US" sz="1100">
            <a:latin typeface="Arial"/>
            <a:cs typeface="Arial"/>
          </a:endParaRPr>
        </a:p>
        <a:p>
          <a:r>
            <a:rPr lang="en-US" sz="1100">
              <a:latin typeface="Arial"/>
              <a:cs typeface="Arial"/>
            </a:rPr>
            <a:t>Caruana-Galizia, P. (2012) 'Mediterranean Labour Market Integration: Maltese Real Wages in a</a:t>
          </a:r>
          <a:r>
            <a:rPr lang="en-US" sz="1100" baseline="0">
              <a:latin typeface="Arial"/>
              <a:cs typeface="Arial"/>
            </a:rPr>
            <a:t> Regional Context, 1836-1914.' </a:t>
          </a:r>
          <a:r>
            <a:rPr lang="en-US" sz="1100" i="1" baseline="0">
              <a:latin typeface="Arial"/>
              <a:cs typeface="Arial"/>
            </a:rPr>
            <a:t>Journal of European Economic History</a:t>
          </a:r>
          <a:r>
            <a:rPr lang="en-US" sz="1100" i="0" baseline="0">
              <a:latin typeface="Arial"/>
              <a:cs typeface="Arial"/>
            </a:rPr>
            <a:t> </a:t>
          </a:r>
          <a:r>
            <a:rPr lang="en-US" sz="1100" b="1" i="0" baseline="0">
              <a:latin typeface="Arial"/>
              <a:cs typeface="Arial"/>
            </a:rPr>
            <a:t>3/2012</a:t>
          </a:r>
          <a:r>
            <a:rPr lang="en-US" sz="1100" b="0" i="0" baseline="0">
              <a:latin typeface="Arial"/>
              <a:cs typeface="Arial"/>
            </a:rPr>
            <a:t>.</a:t>
          </a:r>
        </a:p>
        <a:p>
          <a:endParaRPr lang="en-US" sz="1100" b="0" i="0" baseline="0">
            <a:latin typeface="Arial"/>
            <a:cs typeface="Arial"/>
          </a:endParaRPr>
        </a:p>
        <a:p>
          <a:r>
            <a:rPr lang="en-US" sz="1100" b="0" i="0" baseline="0">
              <a:latin typeface="Arial"/>
              <a:cs typeface="Arial"/>
            </a:rPr>
            <a:t>Underlying data drawn from colonial blue books, and Royal Commission reports.</a:t>
          </a:r>
        </a:p>
        <a:p>
          <a:endParaRPr lang="en-US" sz="1100" b="0" i="0" baseline="0">
            <a:latin typeface="Arial"/>
            <a:cs typeface="Arial"/>
          </a:endParaRPr>
        </a:p>
        <a:p>
          <a:r>
            <a:rPr lang="en-US" sz="1100" b="0" i="1" baseline="0">
              <a:latin typeface="Arial"/>
              <a:cs typeface="Arial"/>
            </a:rPr>
            <a:t>D</a:t>
          </a:r>
          <a:r>
            <a:rPr lang="en-US" sz="1100" b="0" i="0" baseline="0">
              <a:latin typeface="Arial"/>
              <a:cs typeface="Arial"/>
            </a:rPr>
            <a:t> or </a:t>
          </a:r>
          <a:r>
            <a:rPr lang="en-US" sz="1100" b="0" i="1" baseline="0">
              <a:latin typeface="Arial"/>
              <a:cs typeface="Arial"/>
            </a:rPr>
            <a:t>d</a:t>
          </a:r>
          <a:r>
            <a:rPr lang="en-US" sz="1100" b="0" i="0" baseline="0">
              <a:latin typeface="Arial"/>
              <a:cs typeface="Arial"/>
            </a:rPr>
            <a:t> is pence, where 240 pennies make a pound (£).</a:t>
          </a:r>
        </a:p>
        <a:p>
          <a:endParaRPr lang="en-US" sz="1100" b="0" i="0" baseline="0">
            <a:latin typeface="Arial"/>
            <a:cs typeface="Arial"/>
          </a:endParaRPr>
        </a:p>
        <a:p>
          <a:r>
            <a:rPr lang="en-US" sz="1100" b="0" i="0" baseline="0">
              <a:latin typeface="Arial"/>
              <a:cs typeface="Arial"/>
            </a:rPr>
            <a:t>lb is imperial pound (weight).</a:t>
          </a:r>
        </a:p>
        <a:p>
          <a:endParaRPr lang="en-US" sz="1100" b="0" i="0" baseline="0">
            <a:latin typeface="Arial"/>
            <a:cs typeface="Arial"/>
          </a:endParaRPr>
        </a:p>
        <a:p>
          <a:r>
            <a:rPr lang="en-US" sz="1100" b="0" i="0" baseline="0">
              <a:latin typeface="Arial"/>
              <a:cs typeface="Arial"/>
            </a:rPr>
            <a:t>gall is imperial gallon.</a:t>
          </a:r>
        </a:p>
        <a:p>
          <a:endParaRPr lang="en-US" sz="1100" b="0" i="0" baseline="0">
            <a:latin typeface="Arial"/>
            <a:cs typeface="Arial"/>
          </a:endParaRPr>
        </a:p>
        <a:p>
          <a:r>
            <a:rPr lang="en-US" sz="1100" b="0" i="0" baseline="0">
              <a:latin typeface="Arial"/>
              <a:cs typeface="Arial"/>
            </a:rPr>
            <a:t>Wages are for those in 'trades', that is, masons, carpenters, fitters, etc.</a:t>
          </a:r>
        </a:p>
        <a:p>
          <a:endParaRPr lang="en-US" sz="1100" b="0" i="0" baseline="0">
            <a:latin typeface="Arial"/>
            <a:cs typeface="Arial"/>
          </a:endParaRPr>
        </a:p>
        <a:p>
          <a:r>
            <a:rPr lang="en-US" sz="1100">
              <a:latin typeface="Arial"/>
              <a:cs typeface="Arial"/>
            </a:rPr>
            <a:t>CPI, a</a:t>
          </a:r>
          <a:r>
            <a:rPr lang="en-US" sz="1100" baseline="0">
              <a:latin typeface="Arial"/>
              <a:cs typeface="Arial"/>
            </a:rPr>
            <a:t> Laspeyres price index base=1900,</a:t>
          </a:r>
          <a:r>
            <a:rPr lang="en-US" sz="1100">
              <a:latin typeface="Arial"/>
              <a:cs typeface="Arial"/>
            </a:rPr>
            <a:t> is calculated using the basket in Caruana-Galizia (2012). It</a:t>
          </a:r>
          <a:r>
            <a:rPr lang="en-US" sz="1100" baseline="0">
              <a:latin typeface="Arial"/>
              <a:cs typeface="Arial"/>
            </a:rPr>
            <a:t> is based on the consumption of a dockyard fitter, his wife, and four young children, in 1938.</a:t>
          </a:r>
        </a:p>
        <a:p>
          <a:endParaRPr lang="en-US" sz="1100" baseline="0">
            <a:latin typeface="Arial"/>
            <a:cs typeface="Arial"/>
          </a:endParaRPr>
        </a:p>
        <a:p>
          <a:r>
            <a:rPr lang="en-US" sz="1100" baseline="0">
              <a:latin typeface="Arial"/>
              <a:cs typeface="Arial"/>
            </a:rPr>
            <a:t>For all details on construction and data sources, see Caruana-Galizia (2012).</a:t>
          </a:r>
        </a:p>
        <a:p>
          <a:endParaRPr lang="en-US" sz="1100" baseline="0">
            <a:latin typeface="Arial"/>
            <a:cs typeface="Arial"/>
          </a:endParaRPr>
        </a:p>
        <a:p>
          <a:endParaRPr lang="en-US" sz="1100"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30" sqref="C30"/>
    </sheetView>
  </sheetViews>
  <sheetFormatPr baseColWidth="10" defaultColWidth="11" defaultRowHeight="13" x14ac:dyDescent="0"/>
  <sheetData/>
  <phoneticPr fontId="1" type="noConversion"/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86"/>
  <sheetViews>
    <sheetView tabSelected="1" topLeftCell="B1" zoomScaleNormal="70" zoomScalePageLayoutView="70" workbookViewId="0">
      <selection activeCell="J1" sqref="J1"/>
    </sheetView>
  </sheetViews>
  <sheetFormatPr baseColWidth="10" defaultColWidth="10.7109375" defaultRowHeight="15" x14ac:dyDescent="0"/>
  <cols>
    <col min="1" max="1" width="8" style="1" bestFit="1" customWidth="1"/>
    <col min="2" max="2" width="11.5703125" style="1" customWidth="1"/>
    <col min="3" max="3" width="11.140625" style="1" bestFit="1" customWidth="1"/>
    <col min="4" max="4" width="10.7109375" style="1"/>
    <col min="5" max="5" width="8.5703125" style="1" bestFit="1" customWidth="1"/>
    <col min="6" max="6" width="12.7109375" style="1" bestFit="1" customWidth="1"/>
    <col min="7" max="8" width="8.85546875" style="15" customWidth="1"/>
    <col min="9" max="9" width="8.7109375" style="15" customWidth="1"/>
    <col min="10" max="10" width="8.42578125" style="15" customWidth="1"/>
    <col min="11" max="16" width="10.7109375" style="15"/>
    <col min="17" max="17" width="13.28515625" style="1" customWidth="1"/>
    <col min="18" max="18" width="10.7109375" style="5"/>
    <col min="19" max="19" width="11.5703125" style="5" customWidth="1"/>
    <col min="20" max="20" width="17.28515625" style="1" customWidth="1"/>
    <col min="21" max="22" width="10.7109375" style="1"/>
    <col min="23" max="23" width="8.140625" style="1" customWidth="1"/>
    <col min="24" max="35" width="10.7109375" style="1"/>
    <col min="36" max="36" width="13.42578125" style="1" customWidth="1"/>
    <col min="37" max="37" width="12.7109375" style="1" customWidth="1"/>
    <col min="38" max="16384" width="10.7109375" style="1"/>
  </cols>
  <sheetData>
    <row r="1" spans="1:37" ht="18">
      <c r="B1" s="3" t="s">
        <v>27</v>
      </c>
      <c r="K1" s="30"/>
      <c r="L1" s="30"/>
      <c r="M1" s="30"/>
    </row>
    <row r="2" spans="1:37" ht="18" thickBot="1">
      <c r="A2" s="2">
        <v>39721</v>
      </c>
      <c r="K2" s="40" t="s">
        <v>45</v>
      </c>
      <c r="L2" s="41"/>
      <c r="M2" s="41"/>
    </row>
    <row r="3" spans="1:37" ht="18" thickBot="1">
      <c r="A3" s="2"/>
      <c r="B3" s="11" t="s">
        <v>18</v>
      </c>
      <c r="C3" s="12"/>
      <c r="D3" s="12"/>
      <c r="E3" s="12"/>
      <c r="F3" s="12"/>
      <c r="G3" s="16"/>
      <c r="H3" s="16"/>
      <c r="I3" s="16"/>
      <c r="J3" s="16"/>
      <c r="K3" s="16"/>
      <c r="L3" s="16"/>
      <c r="M3" s="17" t="s">
        <v>18</v>
      </c>
      <c r="N3" s="16"/>
      <c r="O3" s="16"/>
      <c r="P3" s="16"/>
      <c r="Q3" s="12"/>
      <c r="R3" s="13"/>
      <c r="S3" s="14"/>
      <c r="U3" s="19" t="s">
        <v>17</v>
      </c>
      <c r="V3" s="20"/>
      <c r="W3" s="20"/>
      <c r="X3" s="20"/>
      <c r="Y3" s="20"/>
      <c r="Z3" s="21"/>
      <c r="AA3" s="21"/>
      <c r="AB3" s="21"/>
      <c r="AC3" s="21"/>
      <c r="AD3" s="21"/>
      <c r="AE3" s="21"/>
      <c r="AF3" s="22" t="s">
        <v>17</v>
      </c>
      <c r="AG3" s="21"/>
      <c r="AH3" s="21"/>
      <c r="AI3" s="21"/>
      <c r="AJ3" s="20"/>
      <c r="AK3" s="23"/>
    </row>
    <row r="4" spans="1:37" s="4" customFormat="1">
      <c r="A4" s="9"/>
      <c r="B4" s="4" t="s">
        <v>30</v>
      </c>
      <c r="F4" s="10"/>
      <c r="G4" s="18" t="s">
        <v>0</v>
      </c>
      <c r="H4" s="18" t="s">
        <v>2</v>
      </c>
      <c r="I4" s="18"/>
      <c r="J4" s="18"/>
      <c r="K4" s="18"/>
      <c r="L4" s="18"/>
      <c r="M4" s="18"/>
      <c r="N4" s="18"/>
      <c r="O4" s="18"/>
      <c r="P4" s="18"/>
      <c r="Q4" s="4" t="s">
        <v>20</v>
      </c>
      <c r="R4" s="7"/>
      <c r="S4" s="7" t="s">
        <v>22</v>
      </c>
      <c r="U4" s="4" t="s">
        <v>30</v>
      </c>
      <c r="Y4" s="10"/>
      <c r="Z4" s="18" t="s">
        <v>0</v>
      </c>
      <c r="AA4" s="18" t="s">
        <v>2</v>
      </c>
      <c r="AB4" s="18"/>
      <c r="AC4" s="18"/>
      <c r="AD4" s="18"/>
      <c r="AE4" s="18"/>
      <c r="AF4" s="18"/>
      <c r="AG4" s="18"/>
      <c r="AH4" s="18"/>
      <c r="AI4" s="18"/>
      <c r="AJ4" s="4" t="s">
        <v>20</v>
      </c>
      <c r="AK4" s="7" t="s">
        <v>22</v>
      </c>
    </row>
    <row r="5" spans="1:37" s="4" customFormat="1">
      <c r="B5" s="4" t="s">
        <v>31</v>
      </c>
      <c r="C5" s="4" t="s">
        <v>32</v>
      </c>
      <c r="D5" s="4" t="s">
        <v>34</v>
      </c>
      <c r="E5" s="4" t="s">
        <v>36</v>
      </c>
      <c r="F5" s="4" t="s">
        <v>37</v>
      </c>
      <c r="G5" s="18" t="s">
        <v>1</v>
      </c>
      <c r="H5" s="18" t="s">
        <v>3</v>
      </c>
      <c r="I5" s="18" t="s">
        <v>4</v>
      </c>
      <c r="J5" s="18" t="s">
        <v>5</v>
      </c>
      <c r="K5" s="18" t="s">
        <v>6</v>
      </c>
      <c r="L5" s="18" t="s">
        <v>8</v>
      </c>
      <c r="M5" s="18" t="s">
        <v>9</v>
      </c>
      <c r="N5" s="18" t="s">
        <v>10</v>
      </c>
      <c r="O5" s="18" t="s">
        <v>11</v>
      </c>
      <c r="P5" s="18" t="s">
        <v>12</v>
      </c>
      <c r="Q5" s="4" t="s">
        <v>21</v>
      </c>
      <c r="R5" s="7"/>
      <c r="S5" s="4" t="s">
        <v>24</v>
      </c>
      <c r="U5" s="4" t="s">
        <v>31</v>
      </c>
      <c r="V5" s="4" t="s">
        <v>32</v>
      </c>
      <c r="W5" s="4" t="s">
        <v>34</v>
      </c>
      <c r="X5" s="4" t="s">
        <v>36</v>
      </c>
      <c r="Y5" s="4" t="s">
        <v>39</v>
      </c>
      <c r="Z5" s="18" t="s">
        <v>1</v>
      </c>
      <c r="AA5" s="18" t="s">
        <v>3</v>
      </c>
      <c r="AB5" s="18" t="s">
        <v>4</v>
      </c>
      <c r="AC5" s="18" t="s">
        <v>5</v>
      </c>
      <c r="AD5" s="18" t="s">
        <v>6</v>
      </c>
      <c r="AE5" s="18" t="s">
        <v>8</v>
      </c>
      <c r="AF5" s="18" t="s">
        <v>9</v>
      </c>
      <c r="AG5" s="18" t="s">
        <v>10</v>
      </c>
      <c r="AH5" s="18" t="s">
        <v>11</v>
      </c>
      <c r="AI5" s="18" t="s">
        <v>12</v>
      </c>
      <c r="AJ5" s="4" t="s">
        <v>21</v>
      </c>
      <c r="AK5" s="4" t="s">
        <v>24</v>
      </c>
    </row>
    <row r="6" spans="1:37" s="4" customFormat="1">
      <c r="A6" s="4" t="s">
        <v>25</v>
      </c>
      <c r="B6" s="4" t="s">
        <v>28</v>
      </c>
      <c r="C6" s="4" t="s">
        <v>33</v>
      </c>
      <c r="D6" s="4" t="s">
        <v>35</v>
      </c>
      <c r="E6" s="4" t="s">
        <v>33</v>
      </c>
      <c r="F6" s="4" t="s">
        <v>38</v>
      </c>
      <c r="G6" s="18" t="s">
        <v>33</v>
      </c>
      <c r="H6" s="18" t="s">
        <v>33</v>
      </c>
      <c r="I6" s="18" t="s">
        <v>33</v>
      </c>
      <c r="J6" s="18" t="s">
        <v>33</v>
      </c>
      <c r="K6" s="18" t="s">
        <v>7</v>
      </c>
      <c r="L6" s="18" t="s">
        <v>33</v>
      </c>
      <c r="M6" s="18" t="s">
        <v>33</v>
      </c>
      <c r="N6" s="18" t="s">
        <v>33</v>
      </c>
      <c r="O6" s="18" t="s">
        <v>7</v>
      </c>
      <c r="P6" s="18" t="s">
        <v>33</v>
      </c>
      <c r="Q6" s="4" t="s">
        <v>29</v>
      </c>
      <c r="R6" s="8" t="s">
        <v>26</v>
      </c>
      <c r="S6" s="4" t="s">
        <v>23</v>
      </c>
      <c r="U6" s="4" t="s">
        <v>14</v>
      </c>
      <c r="V6" s="4" t="s">
        <v>43</v>
      </c>
      <c r="W6" s="4" t="s">
        <v>19</v>
      </c>
      <c r="X6" s="4" t="s">
        <v>15</v>
      </c>
      <c r="Y6" s="4" t="s">
        <v>44</v>
      </c>
      <c r="Z6" s="18" t="s">
        <v>15</v>
      </c>
      <c r="AA6" s="18" t="s">
        <v>15</v>
      </c>
      <c r="AB6" s="18" t="s">
        <v>15</v>
      </c>
      <c r="AC6" s="18" t="s">
        <v>15</v>
      </c>
      <c r="AD6" s="4" t="s">
        <v>44</v>
      </c>
      <c r="AE6" s="18" t="s">
        <v>15</v>
      </c>
      <c r="AF6" s="18" t="s">
        <v>15</v>
      </c>
      <c r="AG6" s="18" t="s">
        <v>15</v>
      </c>
      <c r="AH6" s="4" t="s">
        <v>44</v>
      </c>
      <c r="AI6" s="18" t="s">
        <v>15</v>
      </c>
      <c r="AJ6" s="4" t="s">
        <v>13</v>
      </c>
      <c r="AK6" s="4" t="s">
        <v>16</v>
      </c>
    </row>
    <row r="7" spans="1:37" ht="16">
      <c r="A7" s="1">
        <v>1836</v>
      </c>
      <c r="B7" s="24">
        <v>48.099999999999994</v>
      </c>
      <c r="C7" s="24">
        <v>0.22001928547875418</v>
      </c>
      <c r="D7" s="24">
        <v>0.44393638853040696</v>
      </c>
      <c r="E7" s="24">
        <v>2.9675048137789579</v>
      </c>
      <c r="F7" s="24">
        <v>31.512027303078771</v>
      </c>
      <c r="G7" s="24">
        <v>0.56818181818181823</v>
      </c>
      <c r="H7" s="24">
        <v>12.5</v>
      </c>
      <c r="I7" s="24">
        <v>7.1022727272727275</v>
      </c>
      <c r="J7" s="24">
        <v>4.2585227272727275</v>
      </c>
      <c r="K7" s="24">
        <v>14.664999999999999</v>
      </c>
      <c r="L7" s="24">
        <v>1.1363636363636365</v>
      </c>
      <c r="M7" s="24">
        <v>5.3977272727272725</v>
      </c>
      <c r="N7" s="24">
        <v>34.090909090909093</v>
      </c>
      <c r="O7" s="24">
        <v>72</v>
      </c>
      <c r="P7" s="24">
        <v>5.2073863636363633</v>
      </c>
      <c r="Q7" s="5">
        <f>S7*R7/100</f>
        <v>9</v>
      </c>
      <c r="R7" s="6">
        <v>96.146406946373361</v>
      </c>
      <c r="S7" s="5">
        <v>9.360724218243373</v>
      </c>
      <c r="U7" s="15">
        <f>B7/240</f>
        <v>0.20041666666666663</v>
      </c>
      <c r="V7" s="15">
        <f>100*C7*2.20463/240</f>
        <v>0.20210879889376077</v>
      </c>
      <c r="W7" s="15">
        <f>100*D7/240</f>
        <v>0.1849734952210029</v>
      </c>
      <c r="X7" s="29">
        <f>E7*2.20463/240</f>
        <v>2.7259375573339597E-2</v>
      </c>
      <c r="Y7" s="30">
        <f>F7*100/(3.7854*240)</f>
        <v>3.4685928505000323</v>
      </c>
      <c r="Z7" s="27">
        <f>G7*2.20463/240</f>
        <v>5.2192945075757577E-3</v>
      </c>
      <c r="AA7" s="27">
        <f t="shared" ref="AA7:AI22" si="0">H7*2.20463/240</f>
        <v>0.11482447916666666</v>
      </c>
      <c r="AB7" s="27">
        <f t="shared" si="0"/>
        <v>6.5241181344696975E-2</v>
      </c>
      <c r="AC7" s="27">
        <f t="shared" si="0"/>
        <v>3.9118612334280302E-2</v>
      </c>
      <c r="AD7" s="30">
        <f>K7*100/(3.7854*240)</f>
        <v>1.6142063366266886</v>
      </c>
      <c r="AE7" s="27">
        <f t="shared" si="0"/>
        <v>1.0438589015151515E-2</v>
      </c>
      <c r="AF7" s="27">
        <f t="shared" si="0"/>
        <v>4.9583297821969692E-2</v>
      </c>
      <c r="AG7" s="27">
        <f t="shared" si="0"/>
        <v>0.31315767045454546</v>
      </c>
      <c r="AH7" s="30">
        <f>O7*100/(3.7854*240)</f>
        <v>7.9251862418766841</v>
      </c>
      <c r="AI7" s="27">
        <f t="shared" si="0"/>
        <v>4.7834834161931808E-2</v>
      </c>
      <c r="AJ7" s="31">
        <f>Q7/240</f>
        <v>3.7499999999999999E-2</v>
      </c>
      <c r="AK7" s="31">
        <f>S7/240</f>
        <v>3.9003017576014057E-2</v>
      </c>
    </row>
    <row r="8" spans="1:37">
      <c r="A8" s="1">
        <v>1837</v>
      </c>
      <c r="B8" s="24">
        <v>48.099999999999994</v>
      </c>
      <c r="C8" s="24">
        <v>0.18068470479873699</v>
      </c>
      <c r="D8" s="24">
        <v>0.3936325900885051</v>
      </c>
      <c r="E8" s="24">
        <v>2.7764789153470226</v>
      </c>
      <c r="F8" s="24">
        <v>31.430921064631072</v>
      </c>
      <c r="G8" s="24">
        <v>1.0909090909090908</v>
      </c>
      <c r="H8" s="24">
        <v>13.068181818181801</v>
      </c>
      <c r="I8" s="24">
        <v>6.25</v>
      </c>
      <c r="J8" s="24">
        <v>4.1193181818181817</v>
      </c>
      <c r="K8" s="24">
        <v>14.664999999999999</v>
      </c>
      <c r="L8" s="24">
        <v>2.8409090909090908</v>
      </c>
      <c r="M8" s="24">
        <v>3.6931818181818183</v>
      </c>
      <c r="N8" s="24">
        <v>39.772727272727273</v>
      </c>
      <c r="O8" s="24">
        <v>76.268000000000001</v>
      </c>
      <c r="P8" s="24">
        <v>10.889204545454545</v>
      </c>
      <c r="Q8" s="5">
        <f t="shared" ref="Q8:Q71" si="1">S8*R8/100</f>
        <v>9</v>
      </c>
      <c r="R8" s="5">
        <v>108.25319600662229</v>
      </c>
      <c r="S8" s="5">
        <v>8.3138422993529293</v>
      </c>
      <c r="U8" s="15">
        <f t="shared" ref="U8:U71" si="2">B8/240</f>
        <v>0.20041666666666663</v>
      </c>
      <c r="V8" s="15">
        <f t="shared" ref="V8:V71" si="3">100*C8*2.20463/240</f>
        <v>0.16597621697518314</v>
      </c>
      <c r="W8" s="15">
        <f t="shared" ref="W8:W71" si="4">100*D8/240</f>
        <v>0.16401357920354381</v>
      </c>
      <c r="X8" s="29">
        <f t="shared" ref="X8:X71" si="5">E8*2.20463/240</f>
        <v>2.5504619629756274E-2</v>
      </c>
      <c r="Y8" s="30">
        <f t="shared" ref="Y8:Y71" si="6">F8*100/(3.7854*240)</f>
        <v>3.4596653220961975</v>
      </c>
      <c r="Z8" s="27">
        <f t="shared" ref="Z8:Z71" si="7">G8*2.20463/240</f>
        <v>1.0021045454545454E-2</v>
      </c>
      <c r="AA8" s="27">
        <f t="shared" ref="AA8:AA71" si="8">H8*2.20463/240</f>
        <v>0.12004377367424227</v>
      </c>
      <c r="AB8" s="27">
        <f t="shared" ref="AB8:AB71" si="9">I8*2.20463/240</f>
        <v>5.741223958333333E-2</v>
      </c>
      <c r="AC8" s="27">
        <f t="shared" ref="AC8:AC71" si="10">J8*2.20463/240</f>
        <v>3.7839885179924239E-2</v>
      </c>
      <c r="AD8" s="30">
        <f t="shared" ref="AD8:AD71" si="11">K8*100/(3.7854*240)</f>
        <v>1.6142063366266886</v>
      </c>
      <c r="AE8" s="27">
        <f t="shared" ref="AE8:AE71" si="12">L8*2.20463/240</f>
        <v>2.6096472537878786E-2</v>
      </c>
      <c r="AF8" s="27">
        <f t="shared" ref="AF8:AF71" si="13">M8*2.20463/240</f>
        <v>3.3925414299242423E-2</v>
      </c>
      <c r="AG8" s="27">
        <f t="shared" ref="AG8:AG71" si="14">N8*2.20463/240</f>
        <v>0.36535061553030307</v>
      </c>
      <c r="AH8" s="30">
        <f t="shared" ref="AH8:AH71" si="15">O8*100/(3.7854*240)</f>
        <v>8.3949736707701526</v>
      </c>
      <c r="AI8" s="27">
        <f t="shared" si="0"/>
        <v>0.10002777923768938</v>
      </c>
      <c r="AJ8" s="31">
        <f t="shared" ref="AJ8:AJ71" si="16">Q8/240</f>
        <v>3.7499999999999999E-2</v>
      </c>
      <c r="AK8" s="31">
        <f t="shared" ref="AK8:AK71" si="17">S8/240</f>
        <v>3.4641009580637205E-2</v>
      </c>
    </row>
    <row r="9" spans="1:37">
      <c r="A9" s="1">
        <v>1838</v>
      </c>
      <c r="B9" s="24">
        <v>82.838888888888889</v>
      </c>
      <c r="C9" s="24">
        <v>0.18000302468865931</v>
      </c>
      <c r="D9" s="24">
        <v>0.44667814558608587</v>
      </c>
      <c r="E9" s="24">
        <v>1.9621182785967606</v>
      </c>
      <c r="F9" s="24">
        <v>31.446517169905373</v>
      </c>
      <c r="G9" s="24">
        <v>1.2784090909090908</v>
      </c>
      <c r="H9" s="24">
        <v>12.784090909090908</v>
      </c>
      <c r="I9" s="24">
        <v>6.25</v>
      </c>
      <c r="J9" s="24">
        <v>5.1136363636363598</v>
      </c>
      <c r="K9" s="24">
        <v>9.3787283918281812</v>
      </c>
      <c r="L9" s="24">
        <v>2.5568181818181817</v>
      </c>
      <c r="M9" s="24">
        <v>4.5454545454545459</v>
      </c>
      <c r="N9" s="24">
        <v>34.090909090909093</v>
      </c>
      <c r="O9" s="24">
        <v>41.067999999999998</v>
      </c>
      <c r="P9" s="24">
        <v>7.5767045454545459</v>
      </c>
      <c r="Q9" s="5">
        <f t="shared" si="1"/>
        <v>15.499999999999998</v>
      </c>
      <c r="R9" s="5">
        <v>95.759600758184547</v>
      </c>
      <c r="S9" s="5">
        <v>16.186366565104144</v>
      </c>
      <c r="U9" s="15">
        <f t="shared" si="2"/>
        <v>0.34516203703703702</v>
      </c>
      <c r="V9" s="15">
        <f t="shared" si="3"/>
        <v>0.16535002846639957</v>
      </c>
      <c r="W9" s="15">
        <f t="shared" si="4"/>
        <v>0.18611589399420245</v>
      </c>
      <c r="X9" s="29">
        <f t="shared" si="5"/>
        <v>1.8023936752261566E-2</v>
      </c>
      <c r="Y9" s="30">
        <f t="shared" si="6"/>
        <v>3.4613820170815695</v>
      </c>
      <c r="Z9" s="27">
        <f t="shared" si="7"/>
        <v>1.1743412642045453E-2</v>
      </c>
      <c r="AA9" s="27">
        <f t="shared" si="8"/>
        <v>0.11743412642045453</v>
      </c>
      <c r="AB9" s="27">
        <f t="shared" si="9"/>
        <v>5.741223958333333E-2</v>
      </c>
      <c r="AC9" s="27">
        <f t="shared" si="10"/>
        <v>4.6973650568181785E-2</v>
      </c>
      <c r="AD9" s="30">
        <f t="shared" si="11"/>
        <v>1.0323356835724298</v>
      </c>
      <c r="AE9" s="27">
        <f t="shared" si="12"/>
        <v>2.3486825284090906E-2</v>
      </c>
      <c r="AF9" s="27">
        <f t="shared" si="13"/>
        <v>4.1754356060606061E-2</v>
      </c>
      <c r="AG9" s="27">
        <f t="shared" si="14"/>
        <v>0.31315767045454546</v>
      </c>
      <c r="AH9" s="30">
        <f t="shared" si="15"/>
        <v>4.5204381747415514</v>
      </c>
      <c r="AI9" s="27">
        <f t="shared" si="0"/>
        <v>6.9599292258522724E-2</v>
      </c>
      <c r="AJ9" s="31">
        <f t="shared" si="16"/>
        <v>6.4583333333333326E-2</v>
      </c>
      <c r="AK9" s="31">
        <f t="shared" si="17"/>
        <v>6.7443194021267264E-2</v>
      </c>
    </row>
    <row r="10" spans="1:37">
      <c r="A10" s="1">
        <v>1839</v>
      </c>
      <c r="B10" s="24">
        <v>82.838888888888889</v>
      </c>
      <c r="C10" s="24">
        <v>0.20893295152422692</v>
      </c>
      <c r="D10" s="24">
        <v>0.39508657660446578</v>
      </c>
      <c r="E10" s="24">
        <v>2.1539479538580095</v>
      </c>
      <c r="F10" s="24">
        <v>31.373550431724439</v>
      </c>
      <c r="G10" s="24">
        <v>5.0964728479133923</v>
      </c>
      <c r="H10" s="24">
        <v>39.287585123101096</v>
      </c>
      <c r="I10" s="24">
        <v>24.009079797450671</v>
      </c>
      <c r="J10" s="24">
        <v>18.55247075257552</v>
      </c>
      <c r="K10" s="24">
        <v>4.0924567836563641</v>
      </c>
      <c r="L10" s="24">
        <v>10.182032477737035</v>
      </c>
      <c r="M10" s="24">
        <v>15.278505325650427</v>
      </c>
      <c r="N10" s="24">
        <v>14.841976602060399</v>
      </c>
      <c r="O10" s="24">
        <v>77.335999999999999</v>
      </c>
      <c r="P10" s="24">
        <v>9.46875</v>
      </c>
      <c r="Q10" s="5">
        <f t="shared" si="1"/>
        <v>15.5</v>
      </c>
      <c r="R10" s="5">
        <v>167.34741746025924</v>
      </c>
      <c r="S10" s="5">
        <v>9.2621686281360489</v>
      </c>
      <c r="U10" s="15">
        <f t="shared" si="2"/>
        <v>0.34516203703703702</v>
      </c>
      <c r="V10" s="15">
        <f t="shared" si="3"/>
        <v>0.19192493871619015</v>
      </c>
      <c r="W10" s="15">
        <f t="shared" si="4"/>
        <v>0.16461940691852742</v>
      </c>
      <c r="X10" s="29">
        <f t="shared" si="5"/>
        <v>1.9786076156308265E-2</v>
      </c>
      <c r="Y10" s="30">
        <f t="shared" si="6"/>
        <v>3.4533504200045391</v>
      </c>
      <c r="Z10" s="27">
        <f t="shared" si="7"/>
        <v>4.6815987227897086E-2</v>
      </c>
      <c r="AA10" s="27">
        <f t="shared" si="8"/>
        <v>0.36089411995809317</v>
      </c>
      <c r="AB10" s="27">
        <f t="shared" si="9"/>
        <v>0.22054640664105696</v>
      </c>
      <c r="AC10" s="27">
        <f t="shared" si="10"/>
        <v>0.17042222331354401</v>
      </c>
      <c r="AD10" s="30">
        <f t="shared" si="11"/>
        <v>0.45046503051817116</v>
      </c>
      <c r="AE10" s="27">
        <f t="shared" si="12"/>
        <v>9.353172608913915E-2</v>
      </c>
      <c r="AF10" s="27">
        <f t="shared" si="13"/>
        <v>0.14034771331703624</v>
      </c>
      <c r="AG10" s="27">
        <f t="shared" si="14"/>
        <v>0.13633777865083507</v>
      </c>
      <c r="AH10" s="30">
        <f t="shared" si="15"/>
        <v>8.5125306000246557</v>
      </c>
      <c r="AI10" s="27">
        <f t="shared" si="0"/>
        <v>8.6979542968750004E-2</v>
      </c>
      <c r="AJ10" s="31">
        <f t="shared" si="16"/>
        <v>6.458333333333334E-2</v>
      </c>
      <c r="AK10" s="31">
        <f t="shared" si="17"/>
        <v>3.8592369283900203E-2</v>
      </c>
    </row>
    <row r="11" spans="1:37">
      <c r="A11" s="1">
        <v>1840</v>
      </c>
      <c r="B11" s="24">
        <v>82.838888888888889</v>
      </c>
      <c r="C11" s="24">
        <v>0.23529517185971993</v>
      </c>
      <c r="D11" s="24">
        <v>0.40852869957456328</v>
      </c>
      <c r="E11" s="24">
        <v>1.9823402757412305</v>
      </c>
      <c r="F11" s="24">
        <v>31.220007464131545</v>
      </c>
      <c r="G11" s="24">
        <v>7.5767045454545459</v>
      </c>
      <c r="H11" s="24">
        <v>11.931818181818182</v>
      </c>
      <c r="I11" s="24">
        <v>7.1022727272727275</v>
      </c>
      <c r="J11" s="24">
        <v>4.5454545454545459</v>
      </c>
      <c r="K11" s="24">
        <v>6.5479308538501835</v>
      </c>
      <c r="L11" s="24">
        <v>2.6505681818181817</v>
      </c>
      <c r="M11" s="24">
        <v>5.1136363636363633</v>
      </c>
      <c r="N11" s="24">
        <v>39.772727272727273</v>
      </c>
      <c r="O11" s="24">
        <v>68.8</v>
      </c>
      <c r="P11" s="24">
        <v>9.0909090909090917</v>
      </c>
      <c r="Q11" s="5">
        <f t="shared" si="1"/>
        <v>15.500000000000002</v>
      </c>
      <c r="R11" s="5">
        <v>142.488253719906</v>
      </c>
      <c r="S11" s="5">
        <v>10.87808966377599</v>
      </c>
      <c r="U11" s="15">
        <f t="shared" si="2"/>
        <v>0.34516203703703702</v>
      </c>
      <c r="V11" s="15">
        <f t="shared" si="3"/>
        <v>0.21614116447378931</v>
      </c>
      <c r="W11" s="15">
        <f t="shared" si="4"/>
        <v>0.17022029148940138</v>
      </c>
      <c r="X11" s="29">
        <f t="shared" si="5"/>
        <v>1.8209695175447453E-2</v>
      </c>
      <c r="Y11" s="30">
        <f t="shared" si="6"/>
        <v>3.4364496336947599</v>
      </c>
      <c r="Z11" s="27">
        <f t="shared" si="7"/>
        <v>6.9599292258522724E-2</v>
      </c>
      <c r="AA11" s="27">
        <f t="shared" si="8"/>
        <v>0.1096051846590909</v>
      </c>
      <c r="AB11" s="27">
        <f t="shared" si="9"/>
        <v>6.5241181344696975E-2</v>
      </c>
      <c r="AC11" s="27">
        <f t="shared" si="10"/>
        <v>4.1754356060606061E-2</v>
      </c>
      <c r="AD11" s="30">
        <f t="shared" si="11"/>
        <v>0.72074404882907395</v>
      </c>
      <c r="AE11" s="27">
        <f t="shared" si="12"/>
        <v>2.4348008877840905E-2</v>
      </c>
      <c r="AF11" s="27">
        <f t="shared" si="13"/>
        <v>4.6973650568181813E-2</v>
      </c>
      <c r="AG11" s="27">
        <f t="shared" si="14"/>
        <v>0.36535061553030307</v>
      </c>
      <c r="AH11" s="30">
        <f t="shared" si="15"/>
        <v>7.5729557422377205</v>
      </c>
      <c r="AI11" s="27">
        <f t="shared" si="0"/>
        <v>8.3508712121212123E-2</v>
      </c>
      <c r="AJ11" s="31">
        <f t="shared" si="16"/>
        <v>6.458333333333334E-2</v>
      </c>
      <c r="AK11" s="31">
        <f t="shared" si="17"/>
        <v>4.5325373599066625E-2</v>
      </c>
    </row>
    <row r="12" spans="1:37">
      <c r="A12" s="1">
        <v>1841</v>
      </c>
      <c r="B12" s="24">
        <v>82.838888888888889</v>
      </c>
      <c r="C12" s="24">
        <v>0.19281136372541266</v>
      </c>
      <c r="D12" s="24">
        <v>0.41657427292239285</v>
      </c>
      <c r="E12" s="24">
        <v>2.1423484858379185</v>
      </c>
      <c r="F12" s="24">
        <v>30.844230886330266</v>
      </c>
      <c r="G12" s="24">
        <v>7.5767045454545459</v>
      </c>
      <c r="H12" s="24">
        <v>11.931818181818182</v>
      </c>
      <c r="I12" s="24">
        <v>7.1022727272727275</v>
      </c>
      <c r="J12" s="24">
        <v>4.5454545454545459</v>
      </c>
      <c r="K12" s="24">
        <v>6.5479308538501835</v>
      </c>
      <c r="L12" s="24">
        <v>2.6505681818181817</v>
      </c>
      <c r="M12" s="24">
        <v>5.1136363636363633</v>
      </c>
      <c r="N12" s="24">
        <v>39.772727272727273</v>
      </c>
      <c r="O12" s="24">
        <v>68.8</v>
      </c>
      <c r="P12" s="24">
        <v>9.0909090909090917</v>
      </c>
      <c r="Q12" s="5">
        <f t="shared" si="1"/>
        <v>15.5</v>
      </c>
      <c r="R12" s="5">
        <v>142.38891689566015</v>
      </c>
      <c r="S12" s="5">
        <v>10.885678701635255</v>
      </c>
      <c r="U12" s="15">
        <f t="shared" si="2"/>
        <v>0.34516203703703702</v>
      </c>
      <c r="V12" s="15">
        <f t="shared" si="3"/>
        <v>0.17711571533748185</v>
      </c>
      <c r="W12" s="15">
        <f t="shared" si="4"/>
        <v>0.17357261371766369</v>
      </c>
      <c r="X12" s="29">
        <f t="shared" si="5"/>
        <v>1.9679523926386874E-2</v>
      </c>
      <c r="Y12" s="30">
        <f t="shared" si="6"/>
        <v>3.3950871425223959</v>
      </c>
      <c r="Z12" s="27">
        <f t="shared" si="7"/>
        <v>6.9599292258522724E-2</v>
      </c>
      <c r="AA12" s="27">
        <f t="shared" si="8"/>
        <v>0.1096051846590909</v>
      </c>
      <c r="AB12" s="27">
        <f t="shared" si="9"/>
        <v>6.5241181344696975E-2</v>
      </c>
      <c r="AC12" s="27">
        <f t="shared" si="10"/>
        <v>4.1754356060606061E-2</v>
      </c>
      <c r="AD12" s="30">
        <f t="shared" si="11"/>
        <v>0.72074404882907395</v>
      </c>
      <c r="AE12" s="27">
        <f t="shared" si="12"/>
        <v>2.4348008877840905E-2</v>
      </c>
      <c r="AF12" s="27">
        <f t="shared" si="13"/>
        <v>4.6973650568181813E-2</v>
      </c>
      <c r="AG12" s="27">
        <f t="shared" si="14"/>
        <v>0.36535061553030307</v>
      </c>
      <c r="AH12" s="30">
        <f t="shared" si="15"/>
        <v>7.5729557422377205</v>
      </c>
      <c r="AI12" s="27">
        <f t="shared" si="0"/>
        <v>8.3508712121212123E-2</v>
      </c>
      <c r="AJ12" s="31">
        <f t="shared" si="16"/>
        <v>6.458333333333334E-2</v>
      </c>
      <c r="AK12" s="31">
        <f t="shared" si="17"/>
        <v>4.5356994590146894E-2</v>
      </c>
    </row>
    <row r="13" spans="1:37">
      <c r="A13" s="1">
        <v>1842</v>
      </c>
      <c r="B13" s="24">
        <v>82.838888888888889</v>
      </c>
      <c r="C13" s="24">
        <v>0.22359478531148999</v>
      </c>
      <c r="D13" s="24">
        <v>0.44505578642148508</v>
      </c>
      <c r="E13" s="24">
        <v>2.4276005262390337</v>
      </c>
      <c r="F13" s="24">
        <v>27.06263898337831</v>
      </c>
      <c r="G13" s="24">
        <v>1.3267045454545454</v>
      </c>
      <c r="H13" s="24">
        <v>11.931818181818182</v>
      </c>
      <c r="I13" s="24">
        <v>6.5340909090909092</v>
      </c>
      <c r="J13" s="24">
        <v>4.8295454545454541</v>
      </c>
      <c r="K13" s="24">
        <v>7.6392526628252133</v>
      </c>
      <c r="L13" s="24">
        <v>2.5568181818181817</v>
      </c>
      <c r="M13" s="24">
        <v>4.5454545454545459</v>
      </c>
      <c r="N13" s="24">
        <v>37.5</v>
      </c>
      <c r="O13" s="24">
        <v>72.8</v>
      </c>
      <c r="P13" s="24">
        <v>9.0909090909090917</v>
      </c>
      <c r="Q13" s="5">
        <f t="shared" si="1"/>
        <v>15.5</v>
      </c>
      <c r="R13" s="5">
        <v>117.02588615634733</v>
      </c>
      <c r="S13" s="5">
        <v>13.244932817079379</v>
      </c>
      <c r="U13" s="15">
        <f t="shared" si="2"/>
        <v>0.34516203703703702</v>
      </c>
      <c r="V13" s="15">
        <f t="shared" si="3"/>
        <v>0.20539323814219587</v>
      </c>
      <c r="W13" s="15">
        <f t="shared" si="4"/>
        <v>0.1854399110089521</v>
      </c>
      <c r="X13" s="29">
        <f t="shared" si="5"/>
        <v>2.2299837284009836E-2</v>
      </c>
      <c r="Y13" s="30">
        <f t="shared" si="6"/>
        <v>2.9788396408325752</v>
      </c>
      <c r="Z13" s="27">
        <f t="shared" si="7"/>
        <v>1.2187052675189393E-2</v>
      </c>
      <c r="AA13" s="27">
        <f t="shared" si="8"/>
        <v>0.1096051846590909</v>
      </c>
      <c r="AB13" s="27">
        <f t="shared" si="9"/>
        <v>6.0021886837121209E-2</v>
      </c>
      <c r="AC13" s="27">
        <f t="shared" si="10"/>
        <v>4.4364003314393934E-2</v>
      </c>
      <c r="AD13" s="30">
        <f t="shared" si="11"/>
        <v>0.84086805696725286</v>
      </c>
      <c r="AE13" s="27">
        <f t="shared" si="12"/>
        <v>2.3486825284090906E-2</v>
      </c>
      <c r="AF13" s="27">
        <f t="shared" si="13"/>
        <v>4.1754356060606061E-2</v>
      </c>
      <c r="AG13" s="27">
        <f t="shared" si="14"/>
        <v>0.34447343749999998</v>
      </c>
      <c r="AH13" s="30">
        <f t="shared" si="15"/>
        <v>8.013243866786425</v>
      </c>
      <c r="AI13" s="27">
        <f t="shared" si="0"/>
        <v>8.3508712121212123E-2</v>
      </c>
      <c r="AJ13" s="31">
        <f t="shared" si="16"/>
        <v>6.458333333333334E-2</v>
      </c>
      <c r="AK13" s="31">
        <f t="shared" si="17"/>
        <v>5.5187220071164077E-2</v>
      </c>
    </row>
    <row r="14" spans="1:37">
      <c r="A14" s="1">
        <v>1843</v>
      </c>
      <c r="B14" s="24">
        <v>66.805555555555557</v>
      </c>
      <c r="C14" s="24">
        <v>0.22879706339085262</v>
      </c>
      <c r="D14" s="24">
        <v>0.44358184752719754</v>
      </c>
      <c r="E14" s="24">
        <v>1.9526279992540303</v>
      </c>
      <c r="F14" s="24">
        <v>24.005922555865528</v>
      </c>
      <c r="G14" s="24">
        <v>1.375</v>
      </c>
      <c r="H14" s="24">
        <v>8.5227272727272734</v>
      </c>
      <c r="I14" s="24">
        <v>4.2613636363636367</v>
      </c>
      <c r="J14" s="24">
        <v>2.8409090909090908</v>
      </c>
      <c r="K14" s="24">
        <v>4.365287235900122</v>
      </c>
      <c r="L14" s="24">
        <v>1.7045454545454546</v>
      </c>
      <c r="M14" s="24">
        <v>3.4090909090909092</v>
      </c>
      <c r="N14" s="24">
        <v>23.863636363636363</v>
      </c>
      <c r="O14" s="24">
        <v>48</v>
      </c>
      <c r="P14" s="24">
        <v>5.6818181818181817</v>
      </c>
      <c r="Q14" s="5">
        <f t="shared" si="1"/>
        <v>12.500000000000002</v>
      </c>
      <c r="R14" s="5">
        <v>83.769185440503051</v>
      </c>
      <c r="S14" s="5">
        <v>14.921954814611524</v>
      </c>
      <c r="U14" s="15">
        <f t="shared" si="2"/>
        <v>0.27835648148148151</v>
      </c>
      <c r="V14" s="15">
        <f t="shared" si="3"/>
        <v>0.21017202910973978</v>
      </c>
      <c r="W14" s="15">
        <f t="shared" si="4"/>
        <v>0.18482576980299897</v>
      </c>
      <c r="X14" s="29">
        <f t="shared" si="5"/>
        <v>1.7936759441647555E-2</v>
      </c>
      <c r="Y14" s="30">
        <f t="shared" si="6"/>
        <v>2.6423806550458702</v>
      </c>
      <c r="Z14" s="27">
        <f t="shared" si="7"/>
        <v>1.2630692708333332E-2</v>
      </c>
      <c r="AA14" s="27">
        <f t="shared" si="8"/>
        <v>7.8289417613636364E-2</v>
      </c>
      <c r="AB14" s="27">
        <f t="shared" si="9"/>
        <v>3.9144708806818182E-2</v>
      </c>
      <c r="AC14" s="27">
        <f t="shared" si="10"/>
        <v>2.6096472537878786E-2</v>
      </c>
      <c r="AD14" s="30">
        <f t="shared" si="11"/>
        <v>0.48049603255271589</v>
      </c>
      <c r="AE14" s="27">
        <f t="shared" si="12"/>
        <v>1.5657883522727272E-2</v>
      </c>
      <c r="AF14" s="27">
        <f t="shared" si="13"/>
        <v>3.1315767045454544E-2</v>
      </c>
      <c r="AG14" s="27">
        <f t="shared" si="14"/>
        <v>0.2192103693181818</v>
      </c>
      <c r="AH14" s="30">
        <f t="shared" si="15"/>
        <v>5.2834574945844563</v>
      </c>
      <c r="AI14" s="27">
        <f t="shared" si="0"/>
        <v>5.2192945075757571E-2</v>
      </c>
      <c r="AJ14" s="31">
        <f t="shared" si="16"/>
        <v>5.2083333333333343E-2</v>
      </c>
      <c r="AK14" s="31">
        <f t="shared" si="17"/>
        <v>6.2174811727548018E-2</v>
      </c>
    </row>
    <row r="15" spans="1:37">
      <c r="A15" s="1">
        <v>1844</v>
      </c>
      <c r="B15" s="24">
        <v>66.805555555555557</v>
      </c>
      <c r="C15" s="24">
        <v>0.19177167312085558</v>
      </c>
      <c r="D15" s="24">
        <v>0.46036443630642954</v>
      </c>
      <c r="E15" s="24">
        <v>1.9603326585687462</v>
      </c>
      <c r="F15" s="24">
        <v>24.682930865696758</v>
      </c>
      <c r="G15" s="24">
        <v>0.56818181818181823</v>
      </c>
      <c r="H15" s="24">
        <v>8.5227272727272734</v>
      </c>
      <c r="I15" s="24">
        <v>4.5454545454545459</v>
      </c>
      <c r="J15" s="24">
        <v>2.5568181818181817</v>
      </c>
      <c r="K15" s="24">
        <v>4.365287235900122</v>
      </c>
      <c r="L15" s="24">
        <v>1.7045454545454546</v>
      </c>
      <c r="M15" s="24">
        <v>2.2727272727272729</v>
      </c>
      <c r="N15" s="24">
        <v>27.272727272727273</v>
      </c>
      <c r="O15" s="24">
        <v>43.2</v>
      </c>
      <c r="P15" s="24">
        <v>8.5227272727272734</v>
      </c>
      <c r="Q15" s="5">
        <f t="shared" si="1"/>
        <v>12.5</v>
      </c>
      <c r="R15" s="5">
        <v>78.988069318847309</v>
      </c>
      <c r="S15" s="5">
        <v>15.82517474827984</v>
      </c>
      <c r="U15" s="15">
        <f t="shared" si="2"/>
        <v>0.27835648148148151</v>
      </c>
      <c r="V15" s="15">
        <f t="shared" si="3"/>
        <v>0.1761606598801799</v>
      </c>
      <c r="W15" s="15">
        <f t="shared" si="4"/>
        <v>0.19181851512767897</v>
      </c>
      <c r="X15" s="29">
        <f t="shared" si="5"/>
        <v>1.8007534121085061E-2</v>
      </c>
      <c r="Y15" s="30">
        <f t="shared" si="6"/>
        <v>2.7169003348057403</v>
      </c>
      <c r="Z15" s="27">
        <f t="shared" si="7"/>
        <v>5.2192945075757577E-3</v>
      </c>
      <c r="AA15" s="27">
        <f t="shared" si="8"/>
        <v>7.8289417613636364E-2</v>
      </c>
      <c r="AB15" s="27">
        <f t="shared" si="9"/>
        <v>4.1754356060606061E-2</v>
      </c>
      <c r="AC15" s="27">
        <f t="shared" si="10"/>
        <v>2.3486825284090906E-2</v>
      </c>
      <c r="AD15" s="30">
        <f t="shared" si="11"/>
        <v>0.48049603255271589</v>
      </c>
      <c r="AE15" s="27">
        <f t="shared" si="12"/>
        <v>1.5657883522727272E-2</v>
      </c>
      <c r="AF15" s="27">
        <f t="shared" si="13"/>
        <v>2.0877178030303031E-2</v>
      </c>
      <c r="AG15" s="27">
        <f t="shared" si="14"/>
        <v>0.25052613636363635</v>
      </c>
      <c r="AH15" s="30">
        <f t="shared" si="15"/>
        <v>4.755111745126011</v>
      </c>
      <c r="AI15" s="27">
        <f t="shared" si="0"/>
        <v>7.8289417613636364E-2</v>
      </c>
      <c r="AJ15" s="31">
        <f t="shared" si="16"/>
        <v>5.2083333333333336E-2</v>
      </c>
      <c r="AK15" s="31">
        <f t="shared" si="17"/>
        <v>6.5938228117832662E-2</v>
      </c>
    </row>
    <row r="16" spans="1:37">
      <c r="A16" s="1">
        <v>1845</v>
      </c>
      <c r="B16" s="24">
        <v>66.805555555555557</v>
      </c>
      <c r="C16" s="24">
        <v>0.40746087783706658</v>
      </c>
      <c r="D16" s="24">
        <v>0.44307231408496445</v>
      </c>
      <c r="E16" s="24">
        <v>1.9503850552034407</v>
      </c>
      <c r="F16" s="24">
        <v>25.283182464112201</v>
      </c>
      <c r="G16" s="24">
        <v>0.56818181818181823</v>
      </c>
      <c r="H16" s="24">
        <v>7.9545454545454541</v>
      </c>
      <c r="I16" s="24">
        <v>8.5227272727272734</v>
      </c>
      <c r="J16" s="24">
        <v>2.5568181818181817</v>
      </c>
      <c r="K16" s="24">
        <v>4.365287235900122</v>
      </c>
      <c r="L16" s="24">
        <v>2.2727272727272729</v>
      </c>
      <c r="M16" s="24">
        <v>2.5568181818181817</v>
      </c>
      <c r="N16" s="24">
        <v>27.272727272727273</v>
      </c>
      <c r="O16" s="24">
        <v>43.2</v>
      </c>
      <c r="P16" s="24">
        <v>8.5227272727272734</v>
      </c>
      <c r="Q16" s="5">
        <f t="shared" si="1"/>
        <v>12.5</v>
      </c>
      <c r="R16" s="5">
        <v>81.694949043991599</v>
      </c>
      <c r="S16" s="5">
        <v>15.300823546959952</v>
      </c>
      <c r="U16" s="15">
        <f t="shared" si="2"/>
        <v>0.27835648148148151</v>
      </c>
      <c r="V16" s="15">
        <f t="shared" si="3"/>
        <v>0.37429186462747166</v>
      </c>
      <c r="W16" s="15">
        <f t="shared" si="4"/>
        <v>0.18461346420206851</v>
      </c>
      <c r="X16" s="29">
        <f t="shared" si="5"/>
        <v>1.7916155851054837E-2</v>
      </c>
      <c r="Y16" s="30">
        <f t="shared" si="6"/>
        <v>2.7829712474366648</v>
      </c>
      <c r="Z16" s="27">
        <f t="shared" si="7"/>
        <v>5.2192945075757577E-3</v>
      </c>
      <c r="AA16" s="27">
        <f t="shared" si="8"/>
        <v>7.3070123106060605E-2</v>
      </c>
      <c r="AB16" s="27">
        <f t="shared" si="9"/>
        <v>7.8289417613636364E-2</v>
      </c>
      <c r="AC16" s="27">
        <f t="shared" si="10"/>
        <v>2.3486825284090906E-2</v>
      </c>
      <c r="AD16" s="30">
        <f t="shared" si="11"/>
        <v>0.48049603255271589</v>
      </c>
      <c r="AE16" s="27">
        <f t="shared" si="12"/>
        <v>2.0877178030303031E-2</v>
      </c>
      <c r="AF16" s="27">
        <f t="shared" si="13"/>
        <v>2.3486825284090906E-2</v>
      </c>
      <c r="AG16" s="27">
        <f t="shared" si="14"/>
        <v>0.25052613636363635</v>
      </c>
      <c r="AH16" s="30">
        <f t="shared" si="15"/>
        <v>4.755111745126011</v>
      </c>
      <c r="AI16" s="27">
        <f t="shared" si="0"/>
        <v>7.8289417613636364E-2</v>
      </c>
      <c r="AJ16" s="31">
        <f t="shared" si="16"/>
        <v>5.2083333333333336E-2</v>
      </c>
      <c r="AK16" s="31">
        <f t="shared" si="17"/>
        <v>6.3753431445666461E-2</v>
      </c>
    </row>
    <row r="17" spans="1:37">
      <c r="A17" s="1">
        <v>1846</v>
      </c>
      <c r="B17" s="24">
        <v>66.805555555555557</v>
      </c>
      <c r="C17" s="24">
        <v>0.39150927713136796</v>
      </c>
      <c r="D17" s="24">
        <v>0.44136227388740062</v>
      </c>
      <c r="E17" s="24">
        <v>1.6930130902978076</v>
      </c>
      <c r="F17" s="24">
        <v>25.774564887463768</v>
      </c>
      <c r="G17" s="24">
        <v>0.85227272727272729</v>
      </c>
      <c r="H17" s="24">
        <v>6.8181818181818183</v>
      </c>
      <c r="I17" s="24">
        <v>2.8409090909090908</v>
      </c>
      <c r="J17" s="24">
        <v>2.8409090909090908</v>
      </c>
      <c r="K17" s="24">
        <v>4.365287235900122</v>
      </c>
      <c r="L17" s="24">
        <v>2.2727272727272729</v>
      </c>
      <c r="M17" s="24">
        <v>2.8409090909090908</v>
      </c>
      <c r="N17" s="24">
        <v>20.454545454545453</v>
      </c>
      <c r="O17" s="24">
        <v>48</v>
      </c>
      <c r="P17" s="24">
        <v>8.5227272727272734</v>
      </c>
      <c r="Q17" s="5">
        <f t="shared" si="1"/>
        <v>12.5</v>
      </c>
      <c r="R17" s="5">
        <v>82.715796285258904</v>
      </c>
      <c r="S17" s="5">
        <v>15.111986538691731</v>
      </c>
      <c r="U17" s="15">
        <f t="shared" si="2"/>
        <v>0.27835648148148151</v>
      </c>
      <c r="V17" s="15">
        <f t="shared" si="3"/>
        <v>0.35963879068421983</v>
      </c>
      <c r="W17" s="15">
        <f t="shared" si="4"/>
        <v>0.18390094745308358</v>
      </c>
      <c r="X17" s="29">
        <f t="shared" si="5"/>
        <v>1.5551947705263563E-2</v>
      </c>
      <c r="Y17" s="30">
        <f t="shared" si="6"/>
        <v>2.8370587088400794</v>
      </c>
      <c r="Z17" s="27">
        <f t="shared" si="7"/>
        <v>7.8289417613636361E-3</v>
      </c>
      <c r="AA17" s="27">
        <f t="shared" si="8"/>
        <v>6.2631534090909088E-2</v>
      </c>
      <c r="AB17" s="27">
        <f t="shared" si="9"/>
        <v>2.6096472537878786E-2</v>
      </c>
      <c r="AC17" s="27">
        <f t="shared" si="10"/>
        <v>2.6096472537878786E-2</v>
      </c>
      <c r="AD17" s="30">
        <f t="shared" si="11"/>
        <v>0.48049603255271589</v>
      </c>
      <c r="AE17" s="27">
        <f t="shared" si="12"/>
        <v>2.0877178030303031E-2</v>
      </c>
      <c r="AF17" s="27">
        <f t="shared" si="13"/>
        <v>2.6096472537878786E-2</v>
      </c>
      <c r="AG17" s="27">
        <f t="shared" si="14"/>
        <v>0.18789460227272725</v>
      </c>
      <c r="AH17" s="30">
        <f t="shared" si="15"/>
        <v>5.2834574945844563</v>
      </c>
      <c r="AI17" s="27">
        <f t="shared" si="0"/>
        <v>7.8289417613636364E-2</v>
      </c>
      <c r="AJ17" s="31">
        <f t="shared" si="16"/>
        <v>5.2083333333333336E-2</v>
      </c>
      <c r="AK17" s="31">
        <f t="shared" si="17"/>
        <v>6.2966610577882207E-2</v>
      </c>
    </row>
    <row r="18" spans="1:37">
      <c r="A18" s="1">
        <v>1847</v>
      </c>
      <c r="B18" s="24">
        <v>64.133333333333326</v>
      </c>
      <c r="C18" s="24">
        <v>0.31963079762694968</v>
      </c>
      <c r="D18" s="24">
        <v>0.65956592432420891</v>
      </c>
      <c r="E18" s="24">
        <v>1.7046975873437318</v>
      </c>
      <c r="F18" s="24">
        <v>26.057562890628457</v>
      </c>
      <c r="G18" s="24">
        <v>0.66500000000000004</v>
      </c>
      <c r="H18" s="24">
        <v>7.6704545454545459</v>
      </c>
      <c r="I18" s="24">
        <v>2.8409090909090908</v>
      </c>
      <c r="J18" s="24">
        <v>2.8409090909090908</v>
      </c>
      <c r="K18" s="24">
        <v>4.365287235900122</v>
      </c>
      <c r="L18" s="24">
        <v>2.2727272727272729</v>
      </c>
      <c r="M18" s="24">
        <v>2.8409090909090908</v>
      </c>
      <c r="N18" s="24">
        <v>20.454545454545453</v>
      </c>
      <c r="O18" s="24">
        <v>48</v>
      </c>
      <c r="P18" s="24">
        <v>8.5227272727272734</v>
      </c>
      <c r="Q18" s="5">
        <f t="shared" si="1"/>
        <v>12</v>
      </c>
      <c r="R18" s="5">
        <v>81.336667286443557</v>
      </c>
      <c r="S18" s="5">
        <v>14.753493596854133</v>
      </c>
      <c r="U18" s="15">
        <f t="shared" si="2"/>
        <v>0.26722222222222219</v>
      </c>
      <c r="V18" s="15">
        <f t="shared" si="3"/>
        <v>0.29361151890512588</v>
      </c>
      <c r="W18" s="15">
        <f t="shared" si="4"/>
        <v>0.27481913513508704</v>
      </c>
      <c r="X18" s="29">
        <f t="shared" si="5"/>
        <v>1.5659281008273379E-2</v>
      </c>
      <c r="Y18" s="30">
        <f t="shared" si="6"/>
        <v>2.8682088738561817</v>
      </c>
      <c r="Z18" s="27">
        <f t="shared" si="7"/>
        <v>6.1086622916666665E-3</v>
      </c>
      <c r="AA18" s="27">
        <f t="shared" si="8"/>
        <v>7.0460475852272719E-2</v>
      </c>
      <c r="AB18" s="27">
        <f t="shared" si="9"/>
        <v>2.6096472537878786E-2</v>
      </c>
      <c r="AC18" s="27">
        <f t="shared" si="10"/>
        <v>2.6096472537878786E-2</v>
      </c>
      <c r="AD18" s="30">
        <f t="shared" si="11"/>
        <v>0.48049603255271589</v>
      </c>
      <c r="AE18" s="27">
        <f t="shared" si="12"/>
        <v>2.0877178030303031E-2</v>
      </c>
      <c r="AF18" s="27">
        <f t="shared" si="13"/>
        <v>2.6096472537878786E-2</v>
      </c>
      <c r="AG18" s="27">
        <f t="shared" si="14"/>
        <v>0.18789460227272725</v>
      </c>
      <c r="AH18" s="30">
        <f t="shared" si="15"/>
        <v>5.2834574945844563</v>
      </c>
      <c r="AI18" s="27">
        <f t="shared" si="0"/>
        <v>7.8289417613636364E-2</v>
      </c>
      <c r="AJ18" s="31">
        <f t="shared" si="16"/>
        <v>0.05</v>
      </c>
      <c r="AK18" s="31">
        <f t="shared" si="17"/>
        <v>6.1472889986892224E-2</v>
      </c>
    </row>
    <row r="19" spans="1:37">
      <c r="A19" s="1">
        <v>1848</v>
      </c>
      <c r="B19" s="24">
        <v>53.444444444444443</v>
      </c>
      <c r="C19" s="24">
        <v>0.2774683426000098</v>
      </c>
      <c r="D19" s="24">
        <v>0.52889582876017305</v>
      </c>
      <c r="E19" s="24">
        <v>1.9636221168616081</v>
      </c>
      <c r="F19" s="24">
        <v>26.273203757344113</v>
      </c>
      <c r="G19" s="24">
        <v>0.66500000000000004</v>
      </c>
      <c r="H19" s="24">
        <v>7.3863636363636367</v>
      </c>
      <c r="I19" s="24">
        <v>2.5568181818181817</v>
      </c>
      <c r="J19" s="24">
        <v>2.8409090909090908</v>
      </c>
      <c r="K19" s="24">
        <v>4.365287235900122</v>
      </c>
      <c r="L19" s="24">
        <v>1.7045454545454546</v>
      </c>
      <c r="M19" s="24">
        <v>2.5568181818181817</v>
      </c>
      <c r="N19" s="24">
        <v>20.454545454545453</v>
      </c>
      <c r="O19" s="24">
        <v>48</v>
      </c>
      <c r="P19" s="24">
        <v>7.9545454545454541</v>
      </c>
      <c r="Q19" s="5">
        <f t="shared" si="1"/>
        <v>10.000000000000002</v>
      </c>
      <c r="R19" s="5">
        <v>75.30726469400642</v>
      </c>
      <c r="S19" s="5">
        <v>13.278931376186186</v>
      </c>
      <c r="U19" s="15">
        <f t="shared" si="2"/>
        <v>0.22268518518518518</v>
      </c>
      <c r="V19" s="15">
        <f t="shared" si="3"/>
        <v>0.2548812633942748</v>
      </c>
      <c r="W19" s="15">
        <f t="shared" si="4"/>
        <v>0.22037326198340546</v>
      </c>
      <c r="X19" s="29">
        <f t="shared" si="5"/>
        <v>1.8037750947902529E-2</v>
      </c>
      <c r="Y19" s="30">
        <f t="shared" si="6"/>
        <v>2.8919449020517551</v>
      </c>
      <c r="Z19" s="27">
        <f t="shared" si="7"/>
        <v>6.1086622916666665E-3</v>
      </c>
      <c r="AA19" s="27">
        <f t="shared" si="8"/>
        <v>6.7850828598484847E-2</v>
      </c>
      <c r="AB19" s="27">
        <f t="shared" si="9"/>
        <v>2.3486825284090906E-2</v>
      </c>
      <c r="AC19" s="27">
        <f t="shared" si="10"/>
        <v>2.6096472537878786E-2</v>
      </c>
      <c r="AD19" s="30">
        <f t="shared" si="11"/>
        <v>0.48049603255271589</v>
      </c>
      <c r="AE19" s="27">
        <f t="shared" si="12"/>
        <v>1.5657883522727272E-2</v>
      </c>
      <c r="AF19" s="27">
        <f t="shared" si="13"/>
        <v>2.3486825284090906E-2</v>
      </c>
      <c r="AG19" s="27">
        <f t="shared" si="14"/>
        <v>0.18789460227272725</v>
      </c>
      <c r="AH19" s="30">
        <f t="shared" si="15"/>
        <v>5.2834574945844563</v>
      </c>
      <c r="AI19" s="27">
        <f t="shared" si="0"/>
        <v>7.3070123106060605E-2</v>
      </c>
      <c r="AJ19" s="31">
        <f t="shared" si="16"/>
        <v>4.1666666666666671E-2</v>
      </c>
      <c r="AK19" s="31">
        <f t="shared" si="17"/>
        <v>5.5328880734109111E-2</v>
      </c>
    </row>
    <row r="20" spans="1:37">
      <c r="A20" s="1">
        <v>1849</v>
      </c>
      <c r="B20" s="24">
        <v>53.444444444444443</v>
      </c>
      <c r="C20" s="24">
        <v>0.24957392870979458</v>
      </c>
      <c r="D20" s="24">
        <v>0.40532239032154249</v>
      </c>
      <c r="E20" s="24">
        <v>1.9330166595422993</v>
      </c>
      <c r="F20" s="24">
        <v>26.647378843097783</v>
      </c>
      <c r="G20" s="24">
        <v>0.71</v>
      </c>
      <c r="H20" s="24">
        <v>6.8181818181818183</v>
      </c>
      <c r="I20" s="24">
        <v>3.4090909090909092</v>
      </c>
      <c r="J20" s="24">
        <v>2.8409090909090908</v>
      </c>
      <c r="K20" s="24">
        <v>4.365287235900122</v>
      </c>
      <c r="L20" s="24">
        <v>1.7045454545454546</v>
      </c>
      <c r="M20" s="24">
        <v>2.2727272727272729</v>
      </c>
      <c r="N20" s="24">
        <v>17.045454545454547</v>
      </c>
      <c r="O20" s="24">
        <v>48</v>
      </c>
      <c r="P20" s="24">
        <v>7.9545454545454541</v>
      </c>
      <c r="Q20" s="5">
        <f t="shared" si="1"/>
        <v>10</v>
      </c>
      <c r="R20" s="5">
        <v>73.922891401088563</v>
      </c>
      <c r="S20" s="5">
        <v>13.527609391984285</v>
      </c>
      <c r="U20" s="15">
        <f t="shared" si="2"/>
        <v>0.22268518518518518</v>
      </c>
      <c r="V20" s="15">
        <f t="shared" si="3"/>
        <v>0.22925757102144764</v>
      </c>
      <c r="W20" s="15">
        <f t="shared" si="4"/>
        <v>0.1688843293006427</v>
      </c>
      <c r="X20" s="29">
        <f t="shared" si="5"/>
        <v>1.7756610492194746E-2</v>
      </c>
      <c r="Y20" s="30">
        <f t="shared" si="6"/>
        <v>2.933131113741589</v>
      </c>
      <c r="Z20" s="27">
        <f t="shared" si="7"/>
        <v>6.5220304166666663E-3</v>
      </c>
      <c r="AA20" s="27">
        <f t="shared" si="8"/>
        <v>6.2631534090909088E-2</v>
      </c>
      <c r="AB20" s="27">
        <f t="shared" si="9"/>
        <v>3.1315767045454544E-2</v>
      </c>
      <c r="AC20" s="27">
        <f t="shared" si="10"/>
        <v>2.6096472537878786E-2</v>
      </c>
      <c r="AD20" s="30">
        <f t="shared" si="11"/>
        <v>0.48049603255271589</v>
      </c>
      <c r="AE20" s="27">
        <f t="shared" si="12"/>
        <v>1.5657883522727272E-2</v>
      </c>
      <c r="AF20" s="27">
        <f t="shared" si="13"/>
        <v>2.0877178030303031E-2</v>
      </c>
      <c r="AG20" s="27">
        <f t="shared" si="14"/>
        <v>0.15657883522727273</v>
      </c>
      <c r="AH20" s="30">
        <f t="shared" si="15"/>
        <v>5.2834574945844563</v>
      </c>
      <c r="AI20" s="27">
        <f t="shared" si="0"/>
        <v>7.3070123106060605E-2</v>
      </c>
      <c r="AJ20" s="31">
        <f t="shared" si="16"/>
        <v>4.1666666666666664E-2</v>
      </c>
      <c r="AK20" s="31">
        <f t="shared" si="17"/>
        <v>5.6365039133267854E-2</v>
      </c>
    </row>
    <row r="21" spans="1:37">
      <c r="A21" s="1">
        <v>1850</v>
      </c>
      <c r="B21" s="28">
        <v>53.444444444444443</v>
      </c>
      <c r="C21" s="28">
        <v>0.29373724458193046</v>
      </c>
      <c r="D21" s="28">
        <v>0.52089931574710757</v>
      </c>
      <c r="E21" s="28">
        <v>2.0583047795522136</v>
      </c>
      <c r="F21" s="28">
        <v>26.964274270606641</v>
      </c>
      <c r="G21" s="28">
        <v>0.58499999999999996</v>
      </c>
      <c r="H21" s="28">
        <v>6.8181818181818183</v>
      </c>
      <c r="I21" s="28">
        <v>3.4090909090909092</v>
      </c>
      <c r="J21" s="28">
        <v>3.4090909090909092</v>
      </c>
      <c r="K21" s="28">
        <v>4.365287235900122</v>
      </c>
      <c r="L21" s="28">
        <v>1.7045454545454546</v>
      </c>
      <c r="M21" s="28">
        <v>2.2727272727272729</v>
      </c>
      <c r="N21" s="28">
        <v>18.75</v>
      </c>
      <c r="O21" s="28">
        <v>48</v>
      </c>
      <c r="P21" s="28">
        <v>8.5227272727272734</v>
      </c>
      <c r="Q21" s="28">
        <f t="shared" si="1"/>
        <v>10.000000000000002</v>
      </c>
      <c r="R21" s="28">
        <v>75.289166671256751</v>
      </c>
      <c r="S21" s="28">
        <v>13.282123367979466</v>
      </c>
      <c r="U21" s="15">
        <f t="shared" si="2"/>
        <v>0.22268518518518518</v>
      </c>
      <c r="V21" s="15">
        <f t="shared" si="3"/>
        <v>0.26982580896777553</v>
      </c>
      <c r="W21" s="15">
        <f t="shared" si="4"/>
        <v>0.21704138156129485</v>
      </c>
      <c r="X21" s="29">
        <f t="shared" si="5"/>
        <v>1.8907501942267483E-2</v>
      </c>
      <c r="Y21" s="30">
        <f t="shared" si="6"/>
        <v>2.9680124371055725</v>
      </c>
      <c r="Z21" s="27">
        <f t="shared" si="7"/>
        <v>5.3737856249999995E-3</v>
      </c>
      <c r="AA21" s="27">
        <f t="shared" si="8"/>
        <v>6.2631534090909088E-2</v>
      </c>
      <c r="AB21" s="27">
        <f t="shared" si="9"/>
        <v>3.1315767045454544E-2</v>
      </c>
      <c r="AC21" s="27">
        <f t="shared" si="10"/>
        <v>3.1315767045454544E-2</v>
      </c>
      <c r="AD21" s="30">
        <f t="shared" si="11"/>
        <v>0.48049603255271589</v>
      </c>
      <c r="AE21" s="27">
        <f t="shared" si="12"/>
        <v>1.5657883522727272E-2</v>
      </c>
      <c r="AF21" s="27">
        <f t="shared" si="13"/>
        <v>2.0877178030303031E-2</v>
      </c>
      <c r="AG21" s="27">
        <f t="shared" si="14"/>
        <v>0.17223671874999999</v>
      </c>
      <c r="AH21" s="30">
        <f t="shared" si="15"/>
        <v>5.2834574945844563</v>
      </c>
      <c r="AI21" s="27">
        <f t="shared" si="0"/>
        <v>7.8289417613636364E-2</v>
      </c>
      <c r="AJ21" s="31">
        <f t="shared" si="16"/>
        <v>4.1666666666666671E-2</v>
      </c>
      <c r="AK21" s="31">
        <f t="shared" si="17"/>
        <v>5.5342180699914444E-2</v>
      </c>
    </row>
    <row r="22" spans="1:37">
      <c r="A22" s="1">
        <v>1851</v>
      </c>
      <c r="B22" s="28">
        <v>53.444444444444443</v>
      </c>
      <c r="C22" s="28">
        <v>0.32924345163758761</v>
      </c>
      <c r="D22" s="28">
        <v>0.43034982115568682</v>
      </c>
      <c r="E22" s="28">
        <v>2.0821720261665622</v>
      </c>
      <c r="F22" s="28">
        <v>27.192290597492651</v>
      </c>
      <c r="G22" s="28">
        <v>0.28409090909090912</v>
      </c>
      <c r="H22" s="28">
        <v>6.8181818181818183</v>
      </c>
      <c r="I22" s="28">
        <v>3.4090909090909092</v>
      </c>
      <c r="J22" s="28">
        <v>2.5568181818181817</v>
      </c>
      <c r="K22" s="28">
        <v>2</v>
      </c>
      <c r="L22" s="28">
        <v>1.7045454545454546</v>
      </c>
      <c r="M22" s="28">
        <v>2.2727272727272729</v>
      </c>
      <c r="N22" s="28">
        <v>18.75</v>
      </c>
      <c r="O22" s="28">
        <v>48</v>
      </c>
      <c r="P22" s="28">
        <v>8.5227272727272734</v>
      </c>
      <c r="Q22" s="28">
        <f t="shared" si="1"/>
        <v>10</v>
      </c>
      <c r="R22" s="28">
        <v>72.299569386544292</v>
      </c>
      <c r="S22" s="28">
        <v>13.831341022981396</v>
      </c>
      <c r="U22" s="15">
        <f t="shared" si="2"/>
        <v>0.22268518518518518</v>
      </c>
      <c r="V22" s="15">
        <f t="shared" si="3"/>
        <v>0.30244166282657281</v>
      </c>
      <c r="W22" s="15">
        <f t="shared" si="4"/>
        <v>0.17931242548153617</v>
      </c>
      <c r="X22" s="29">
        <f t="shared" si="5"/>
        <v>1.9126745475198281E-2</v>
      </c>
      <c r="Y22" s="30">
        <f t="shared" si="6"/>
        <v>2.9931106573383541</v>
      </c>
      <c r="Z22" s="27">
        <f t="shared" si="7"/>
        <v>2.6096472537878788E-3</v>
      </c>
      <c r="AA22" s="27">
        <f t="shared" si="8"/>
        <v>6.2631534090909088E-2</v>
      </c>
      <c r="AB22" s="27">
        <f t="shared" si="9"/>
        <v>3.1315767045454544E-2</v>
      </c>
      <c r="AC22" s="27">
        <f t="shared" si="10"/>
        <v>2.3486825284090906E-2</v>
      </c>
      <c r="AD22" s="30">
        <f t="shared" si="11"/>
        <v>0.22014406227435235</v>
      </c>
      <c r="AE22" s="27">
        <f t="shared" si="12"/>
        <v>1.5657883522727272E-2</v>
      </c>
      <c r="AF22" s="27">
        <f t="shared" si="13"/>
        <v>2.0877178030303031E-2</v>
      </c>
      <c r="AG22" s="27">
        <f t="shared" si="14"/>
        <v>0.17223671874999999</v>
      </c>
      <c r="AH22" s="30">
        <f t="shared" si="15"/>
        <v>5.2834574945844563</v>
      </c>
      <c r="AI22" s="27">
        <f t="shared" si="0"/>
        <v>7.8289417613636364E-2</v>
      </c>
      <c r="AJ22" s="31">
        <f t="shared" si="16"/>
        <v>4.1666666666666664E-2</v>
      </c>
      <c r="AK22" s="31">
        <f t="shared" si="17"/>
        <v>5.7630587595755817E-2</v>
      </c>
    </row>
    <row r="23" spans="1:37" s="32" customFormat="1">
      <c r="A23" s="25">
        <v>1852</v>
      </c>
      <c r="B23" s="28">
        <v>53.444444444444443</v>
      </c>
      <c r="C23" s="28">
        <v>0.38245200956840775</v>
      </c>
      <c r="D23" s="28">
        <v>0.47801273348109141</v>
      </c>
      <c r="E23" s="28">
        <v>1.8498803612420172</v>
      </c>
      <c r="F23" s="28">
        <v>27.169297976029352</v>
      </c>
      <c r="G23" s="28">
        <v>0.54</v>
      </c>
      <c r="H23" s="28">
        <v>6.8181818181818183</v>
      </c>
      <c r="I23" s="28">
        <v>3.4090909090909092</v>
      </c>
      <c r="J23" s="28">
        <v>4.8295454545454541</v>
      </c>
      <c r="K23" s="28">
        <v>4.365287235900122</v>
      </c>
      <c r="L23" s="28">
        <v>1.7045454545454546</v>
      </c>
      <c r="M23" s="28">
        <v>2.2727272727272729</v>
      </c>
      <c r="N23" s="28">
        <v>17.045454545454547</v>
      </c>
      <c r="O23" s="28">
        <v>52.8</v>
      </c>
      <c r="P23" s="28">
        <v>9.375</v>
      </c>
      <c r="Q23" s="28">
        <f t="shared" si="1"/>
        <v>10.000000000000002</v>
      </c>
      <c r="R23" s="28">
        <v>79.53092080139335</v>
      </c>
      <c r="S23" s="28">
        <v>12.573725915951931</v>
      </c>
      <c r="T23" s="26" t="s">
        <v>40</v>
      </c>
      <c r="U23" s="33">
        <f t="shared" si="2"/>
        <v>0.22268518518518518</v>
      </c>
      <c r="V23" s="33">
        <f t="shared" si="3"/>
        <v>0.35131882243949947</v>
      </c>
      <c r="W23" s="33">
        <f t="shared" si="4"/>
        <v>0.19917197228378808</v>
      </c>
      <c r="X23" s="34">
        <f t="shared" si="5"/>
        <v>1.6992923920020782E-2</v>
      </c>
      <c r="Y23" s="35">
        <f t="shared" si="6"/>
        <v>2.9905798127927201</v>
      </c>
      <c r="Z23" s="36">
        <f t="shared" si="7"/>
        <v>4.9604174999999997E-3</v>
      </c>
      <c r="AA23" s="36">
        <f t="shared" si="8"/>
        <v>6.2631534090909088E-2</v>
      </c>
      <c r="AB23" s="36">
        <f t="shared" si="9"/>
        <v>3.1315767045454544E-2</v>
      </c>
      <c r="AC23" s="36">
        <f t="shared" si="10"/>
        <v>4.4364003314393934E-2</v>
      </c>
      <c r="AD23" s="35">
        <f t="shared" si="11"/>
        <v>0.48049603255271589</v>
      </c>
      <c r="AE23" s="36">
        <f t="shared" si="12"/>
        <v>1.5657883522727272E-2</v>
      </c>
      <c r="AF23" s="36">
        <f t="shared" si="13"/>
        <v>2.0877178030303031E-2</v>
      </c>
      <c r="AG23" s="36">
        <f t="shared" si="14"/>
        <v>0.15657883522727273</v>
      </c>
      <c r="AH23" s="35">
        <f t="shared" si="15"/>
        <v>5.8118032440429017</v>
      </c>
      <c r="AI23" s="36">
        <f t="shared" ref="AI23:AI85" si="18">P23*2.20463/240</f>
        <v>8.6118359374999995E-2</v>
      </c>
      <c r="AJ23" s="37">
        <f t="shared" si="16"/>
        <v>4.1666666666666671E-2</v>
      </c>
      <c r="AK23" s="37">
        <f t="shared" si="17"/>
        <v>5.2390524649799715E-2</v>
      </c>
    </row>
    <row r="24" spans="1:37" s="32" customFormat="1">
      <c r="A24" s="25">
        <v>1853</v>
      </c>
      <c r="B24" s="28">
        <v>53.444444444444443</v>
      </c>
      <c r="C24" s="28">
        <v>0.43571749695878842</v>
      </c>
      <c r="D24" s="28">
        <v>0.52779753194795831</v>
      </c>
      <c r="E24" s="28">
        <v>1.7411288589761778</v>
      </c>
      <c r="F24" s="28">
        <v>27.197069758003774</v>
      </c>
      <c r="G24" s="28">
        <v>6.79</v>
      </c>
      <c r="H24" s="28">
        <v>51</v>
      </c>
      <c r="I24" s="28">
        <v>22</v>
      </c>
      <c r="J24" s="28">
        <v>17</v>
      </c>
      <c r="K24" s="28">
        <v>6</v>
      </c>
      <c r="L24" s="28">
        <v>11</v>
      </c>
      <c r="M24" s="28">
        <v>12.52</v>
      </c>
      <c r="N24" s="28">
        <v>39.6</v>
      </c>
      <c r="O24" s="28">
        <v>7.625</v>
      </c>
      <c r="P24" s="28">
        <v>4.5</v>
      </c>
      <c r="Q24" s="28">
        <f t="shared" si="1"/>
        <v>10.000000000000002</v>
      </c>
      <c r="R24" s="28">
        <v>127.87024213296996</v>
      </c>
      <c r="S24" s="28">
        <v>7.8204278283927708</v>
      </c>
      <c r="T24" s="26" t="s">
        <v>41</v>
      </c>
      <c r="U24" s="33">
        <f t="shared" si="2"/>
        <v>0.22268518518518518</v>
      </c>
      <c r="V24" s="33">
        <f t="shared" si="3"/>
        <v>0.40024827721677236</v>
      </c>
      <c r="W24" s="33">
        <f t="shared" si="4"/>
        <v>0.21991563831164929</v>
      </c>
      <c r="X24" s="34">
        <f t="shared" si="5"/>
        <v>1.5993937151519377E-2</v>
      </c>
      <c r="Y24" s="35">
        <f t="shared" si="6"/>
        <v>2.9936367092429434</v>
      </c>
      <c r="Z24" s="36">
        <f t="shared" si="7"/>
        <v>6.2372657083333324E-2</v>
      </c>
      <c r="AA24" s="36">
        <f t="shared" si="8"/>
        <v>0.46848387499999994</v>
      </c>
      <c r="AB24" s="36">
        <f t="shared" si="9"/>
        <v>0.20209108333333331</v>
      </c>
      <c r="AC24" s="36">
        <f t="shared" si="10"/>
        <v>0.15616129166666667</v>
      </c>
      <c r="AD24" s="35">
        <f t="shared" si="11"/>
        <v>0.66043218682305704</v>
      </c>
      <c r="AE24" s="36">
        <f t="shared" si="12"/>
        <v>0.10104554166666666</v>
      </c>
      <c r="AF24" s="36">
        <f t="shared" si="13"/>
        <v>0.11500819833333333</v>
      </c>
      <c r="AG24" s="36">
        <f t="shared" si="14"/>
        <v>0.36376395</v>
      </c>
      <c r="AH24" s="35">
        <f t="shared" si="15"/>
        <v>0.83929923742096835</v>
      </c>
      <c r="AI24" s="36">
        <f t="shared" si="18"/>
        <v>4.13368125E-2</v>
      </c>
      <c r="AJ24" s="37">
        <f t="shared" si="16"/>
        <v>4.1666666666666671E-2</v>
      </c>
      <c r="AK24" s="37">
        <f t="shared" si="17"/>
        <v>3.2585115951636545E-2</v>
      </c>
    </row>
    <row r="25" spans="1:37" s="32" customFormat="1">
      <c r="A25" s="25">
        <v>1854</v>
      </c>
      <c r="B25" s="28">
        <v>53.444444444444443</v>
      </c>
      <c r="C25" s="28">
        <v>0.43</v>
      </c>
      <c r="D25" s="28">
        <v>0.54704692340694094</v>
      </c>
      <c r="E25" s="28">
        <v>1.7879790560676212</v>
      </c>
      <c r="F25" s="28">
        <v>27.165229324922009</v>
      </c>
      <c r="G25" s="28">
        <v>0.96</v>
      </c>
      <c r="H25" s="28">
        <v>6.75</v>
      </c>
      <c r="I25" s="28">
        <v>3.75</v>
      </c>
      <c r="J25" s="28">
        <v>2.5</v>
      </c>
      <c r="K25" s="28">
        <v>0.75</v>
      </c>
      <c r="L25" s="28">
        <v>1.44</v>
      </c>
      <c r="M25" s="28">
        <v>2</v>
      </c>
      <c r="N25" s="28">
        <v>14.75</v>
      </c>
      <c r="O25" s="28">
        <v>8.19</v>
      </c>
      <c r="P25" s="28">
        <v>5.5</v>
      </c>
      <c r="Q25" s="28">
        <f t="shared" si="1"/>
        <v>10</v>
      </c>
      <c r="R25" s="28">
        <v>47.277561832855099</v>
      </c>
      <c r="S25" s="28">
        <v>21.151682980932815</v>
      </c>
      <c r="T25" s="26" t="s">
        <v>41</v>
      </c>
      <c r="U25" s="33">
        <f t="shared" si="2"/>
        <v>0.22268518518518518</v>
      </c>
      <c r="V25" s="33">
        <f t="shared" si="3"/>
        <v>0.39499620833333332</v>
      </c>
      <c r="W25" s="33">
        <f t="shared" si="4"/>
        <v>0.22793621808622538</v>
      </c>
      <c r="X25" s="34">
        <f t="shared" si="5"/>
        <v>1.642430110990983E-2</v>
      </c>
      <c r="Y25" s="35">
        <f t="shared" si="6"/>
        <v>2.990131968101347</v>
      </c>
      <c r="Z25" s="36">
        <f t="shared" si="7"/>
        <v>8.8185199999999998E-3</v>
      </c>
      <c r="AA25" s="36">
        <f t="shared" si="8"/>
        <v>6.2005218749999993E-2</v>
      </c>
      <c r="AB25" s="36">
        <f t="shared" si="9"/>
        <v>3.4447343749999998E-2</v>
      </c>
      <c r="AC25" s="36">
        <f t="shared" si="10"/>
        <v>2.2964895833333332E-2</v>
      </c>
      <c r="AD25" s="35">
        <f t="shared" si="11"/>
        <v>8.255402335288213E-2</v>
      </c>
      <c r="AE25" s="36">
        <f t="shared" si="12"/>
        <v>1.3227779999999998E-2</v>
      </c>
      <c r="AF25" s="36">
        <f t="shared" si="13"/>
        <v>1.8371916666666665E-2</v>
      </c>
      <c r="AG25" s="36">
        <f t="shared" si="14"/>
        <v>0.13549288541666668</v>
      </c>
      <c r="AH25" s="35">
        <f t="shared" si="15"/>
        <v>0.90148993501347285</v>
      </c>
      <c r="AI25" s="36">
        <f t="shared" si="18"/>
        <v>5.0522770833333328E-2</v>
      </c>
      <c r="AJ25" s="37">
        <f t="shared" si="16"/>
        <v>4.1666666666666664E-2</v>
      </c>
      <c r="AK25" s="37">
        <f t="shared" si="17"/>
        <v>8.8132012420553393E-2</v>
      </c>
    </row>
    <row r="26" spans="1:37" s="32" customFormat="1">
      <c r="A26" s="25">
        <v>1855</v>
      </c>
      <c r="B26" s="28">
        <v>82.838888888888889</v>
      </c>
      <c r="C26" s="28">
        <v>0.43136998794411358</v>
      </c>
      <c r="D26" s="28">
        <v>0.55188954802283252</v>
      </c>
      <c r="E26" s="28">
        <v>2.1222017479178281</v>
      </c>
      <c r="F26" s="28">
        <v>27.043239270638995</v>
      </c>
      <c r="G26" s="28">
        <v>1</v>
      </c>
      <c r="H26" s="28">
        <v>7.125</v>
      </c>
      <c r="I26" s="28">
        <v>3.125</v>
      </c>
      <c r="J26" s="28">
        <v>3.25</v>
      </c>
      <c r="K26" s="28">
        <v>0.875</v>
      </c>
      <c r="L26" s="28">
        <v>1.375</v>
      </c>
      <c r="M26" s="28">
        <v>2.25</v>
      </c>
      <c r="N26" s="28">
        <v>13.125</v>
      </c>
      <c r="O26" s="28">
        <v>9</v>
      </c>
      <c r="P26" s="28">
        <v>5</v>
      </c>
      <c r="Q26" s="28">
        <f t="shared" si="1"/>
        <v>15.5</v>
      </c>
      <c r="R26" s="28">
        <v>58.495411594541658</v>
      </c>
      <c r="S26" s="28">
        <v>26.49780483200556</v>
      </c>
      <c r="T26" s="26" t="s">
        <v>41</v>
      </c>
      <c r="U26" s="33">
        <f t="shared" si="2"/>
        <v>0.34516203703703702</v>
      </c>
      <c r="V26" s="33">
        <f t="shared" si="3"/>
        <v>0.39625467355051291</v>
      </c>
      <c r="W26" s="33">
        <f t="shared" si="4"/>
        <v>0.22995397834284687</v>
      </c>
      <c r="X26" s="34">
        <f t="shared" si="5"/>
        <v>1.9494456831300338E-2</v>
      </c>
      <c r="Y26" s="35">
        <f t="shared" si="6"/>
        <v>2.9767042750478812</v>
      </c>
      <c r="Z26" s="36">
        <f t="shared" si="7"/>
        <v>9.1859583333333324E-3</v>
      </c>
      <c r="AA26" s="36">
        <f t="shared" si="8"/>
        <v>6.5449953124999988E-2</v>
      </c>
      <c r="AB26" s="36">
        <f t="shared" si="9"/>
        <v>2.8706119791666665E-2</v>
      </c>
      <c r="AC26" s="36">
        <f t="shared" si="10"/>
        <v>2.9854364583333334E-2</v>
      </c>
      <c r="AD26" s="35">
        <f t="shared" si="11"/>
        <v>9.6313027245029145E-2</v>
      </c>
      <c r="AE26" s="36">
        <f t="shared" si="12"/>
        <v>1.2630692708333332E-2</v>
      </c>
      <c r="AF26" s="36">
        <f t="shared" si="13"/>
        <v>2.066840625E-2</v>
      </c>
      <c r="AG26" s="36">
        <f t="shared" si="14"/>
        <v>0.12056570312499999</v>
      </c>
      <c r="AH26" s="35">
        <f t="shared" si="15"/>
        <v>0.99064828023458551</v>
      </c>
      <c r="AI26" s="36">
        <f t="shared" si="18"/>
        <v>4.5929791666666664E-2</v>
      </c>
      <c r="AJ26" s="37">
        <f t="shared" si="16"/>
        <v>6.458333333333334E-2</v>
      </c>
      <c r="AK26" s="37">
        <f t="shared" si="17"/>
        <v>0.1104075201333565</v>
      </c>
    </row>
    <row r="27" spans="1:37" s="32" customFormat="1">
      <c r="A27" s="25">
        <v>1856</v>
      </c>
      <c r="B27" s="28">
        <v>80.166666666666657</v>
      </c>
      <c r="C27" s="28">
        <v>0.35102131894556282</v>
      </c>
      <c r="D27" s="28">
        <v>0.56427920221003824</v>
      </c>
      <c r="E27" s="28">
        <v>1.8067273769256911</v>
      </c>
      <c r="F27" s="28">
        <v>26.807327116434333</v>
      </c>
      <c r="G27" s="28">
        <v>1.125</v>
      </c>
      <c r="H27" s="28">
        <v>7.25</v>
      </c>
      <c r="I27" s="28">
        <v>5</v>
      </c>
      <c r="J27" s="28">
        <v>4</v>
      </c>
      <c r="K27" s="28">
        <v>0.96</v>
      </c>
      <c r="L27" s="28">
        <v>2.75</v>
      </c>
      <c r="M27" s="28">
        <v>2.375</v>
      </c>
      <c r="N27" s="28">
        <v>18</v>
      </c>
      <c r="O27" s="28">
        <v>10.25</v>
      </c>
      <c r="P27" s="28">
        <v>6</v>
      </c>
      <c r="Q27" s="28">
        <f t="shared" si="1"/>
        <v>15.000000000000002</v>
      </c>
      <c r="R27" s="28">
        <v>65.171846192363475</v>
      </c>
      <c r="S27" s="28">
        <v>23.016073467867525</v>
      </c>
      <c r="T27" s="26" t="s">
        <v>41</v>
      </c>
      <c r="U27" s="33">
        <f t="shared" si="2"/>
        <v>0.33402777777777776</v>
      </c>
      <c r="V27" s="33">
        <f t="shared" si="3"/>
        <v>0.32244672099456501</v>
      </c>
      <c r="W27" s="33">
        <f t="shared" si="4"/>
        <v>0.2351163342541826</v>
      </c>
      <c r="X27" s="34">
        <f t="shared" si="5"/>
        <v>1.6596522404132025E-2</v>
      </c>
      <c r="Y27" s="35">
        <f t="shared" si="6"/>
        <v>2.950736945064627</v>
      </c>
      <c r="Z27" s="36">
        <f t="shared" si="7"/>
        <v>1.0334203125E-2</v>
      </c>
      <c r="AA27" s="36">
        <f t="shared" si="8"/>
        <v>6.6598197916666671E-2</v>
      </c>
      <c r="AB27" s="36">
        <f t="shared" si="9"/>
        <v>4.5929791666666664E-2</v>
      </c>
      <c r="AC27" s="36">
        <f t="shared" si="10"/>
        <v>3.674383333333333E-2</v>
      </c>
      <c r="AD27" s="35">
        <f t="shared" si="11"/>
        <v>0.10566914989168913</v>
      </c>
      <c r="AE27" s="36">
        <f t="shared" si="12"/>
        <v>2.5261385416666664E-2</v>
      </c>
      <c r="AF27" s="36">
        <f t="shared" si="13"/>
        <v>2.1816651041666666E-2</v>
      </c>
      <c r="AG27" s="36">
        <f t="shared" si="14"/>
        <v>0.16534725</v>
      </c>
      <c r="AH27" s="35">
        <f t="shared" si="15"/>
        <v>1.1282383191560557</v>
      </c>
      <c r="AI27" s="36">
        <f t="shared" si="18"/>
        <v>5.5115749999999998E-2</v>
      </c>
      <c r="AJ27" s="37">
        <f t="shared" si="16"/>
        <v>6.2500000000000014E-2</v>
      </c>
      <c r="AK27" s="37">
        <f t="shared" si="17"/>
        <v>9.5900306116114692E-2</v>
      </c>
    </row>
    <row r="28" spans="1:37" s="32" customFormat="1">
      <c r="A28" s="32">
        <v>1857</v>
      </c>
      <c r="B28" s="28">
        <v>72.149999999999991</v>
      </c>
      <c r="C28" s="28">
        <v>0.30832111615889046</v>
      </c>
      <c r="D28" s="28">
        <v>0.64650383001582534</v>
      </c>
      <c r="E28" s="28">
        <v>2.2392036369081429</v>
      </c>
      <c r="F28" s="28">
        <v>26.608276503549174</v>
      </c>
      <c r="G28" s="28">
        <v>0.91500000000000004</v>
      </c>
      <c r="H28" s="28">
        <v>7.5</v>
      </c>
      <c r="I28" s="28">
        <v>4.6050000000000004</v>
      </c>
      <c r="J28" s="28">
        <v>3.625</v>
      </c>
      <c r="K28" s="28">
        <v>1.19</v>
      </c>
      <c r="L28" s="28">
        <v>1.375</v>
      </c>
      <c r="M28" s="28">
        <v>2.4700000000000002</v>
      </c>
      <c r="N28" s="28">
        <v>1.5</v>
      </c>
      <c r="O28" s="28">
        <v>8.5</v>
      </c>
      <c r="P28" s="28">
        <v>6</v>
      </c>
      <c r="Q28" s="28">
        <f t="shared" si="1"/>
        <v>13.5</v>
      </c>
      <c r="R28" s="28">
        <v>51.00153261768893</v>
      </c>
      <c r="S28" s="28">
        <v>26.469792782889385</v>
      </c>
      <c r="U28" s="33">
        <f t="shared" si="2"/>
        <v>0.30062499999999998</v>
      </c>
      <c r="V28" s="33">
        <f t="shared" si="3"/>
        <v>0.28322249263223942</v>
      </c>
      <c r="W28" s="33">
        <f t="shared" si="4"/>
        <v>0.26937659583992724</v>
      </c>
      <c r="X28" s="34">
        <f t="shared" si="5"/>
        <v>2.056923130848666E-2</v>
      </c>
      <c r="Y28" s="35">
        <f t="shared" si="6"/>
        <v>2.9288270398052578</v>
      </c>
      <c r="Z28" s="36">
        <f t="shared" si="7"/>
        <v>8.4051518749999991E-3</v>
      </c>
      <c r="AA28" s="36">
        <f t="shared" si="8"/>
        <v>6.8894687499999996E-2</v>
      </c>
      <c r="AB28" s="36">
        <f t="shared" si="9"/>
        <v>4.2301338125000004E-2</v>
      </c>
      <c r="AC28" s="36">
        <f t="shared" si="10"/>
        <v>3.3299098958333335E-2</v>
      </c>
      <c r="AD28" s="35">
        <f t="shared" si="11"/>
        <v>0.13098571705323964</v>
      </c>
      <c r="AE28" s="36">
        <f t="shared" si="12"/>
        <v>1.2630692708333332E-2</v>
      </c>
      <c r="AF28" s="36">
        <f t="shared" si="13"/>
        <v>2.2689317083333334E-2</v>
      </c>
      <c r="AG28" s="36">
        <f t="shared" si="14"/>
        <v>1.37789375E-2</v>
      </c>
      <c r="AH28" s="35">
        <f t="shared" si="15"/>
        <v>0.93561226466599745</v>
      </c>
      <c r="AI28" s="36">
        <f t="shared" si="18"/>
        <v>5.5115749999999998E-2</v>
      </c>
      <c r="AJ28" s="37">
        <f t="shared" si="16"/>
        <v>5.6250000000000001E-2</v>
      </c>
      <c r="AK28" s="37">
        <f t="shared" si="17"/>
        <v>0.11029080326203911</v>
      </c>
    </row>
    <row r="29" spans="1:37" s="32" customFormat="1">
      <c r="A29" s="32">
        <v>1858</v>
      </c>
      <c r="B29" s="28">
        <v>40.083333333333329</v>
      </c>
      <c r="C29" s="28">
        <v>0.30646782588536448</v>
      </c>
      <c r="D29" s="28">
        <v>0.65841901930982127</v>
      </c>
      <c r="E29" s="28">
        <v>2.3006791461649181</v>
      </c>
      <c r="F29" s="28">
        <v>26.387990909981127</v>
      </c>
      <c r="G29" s="28">
        <v>1.5</v>
      </c>
      <c r="H29" s="28">
        <v>7.125</v>
      </c>
      <c r="I29" s="28">
        <v>3</v>
      </c>
      <c r="J29" s="28">
        <v>3.3125</v>
      </c>
      <c r="K29" s="28">
        <v>6</v>
      </c>
      <c r="L29" s="28">
        <v>1.375</v>
      </c>
      <c r="M29" s="28">
        <v>3</v>
      </c>
      <c r="N29" s="28">
        <v>15</v>
      </c>
      <c r="O29" s="28">
        <v>9.125</v>
      </c>
      <c r="P29" s="28">
        <v>4.75</v>
      </c>
      <c r="Q29" s="28">
        <f t="shared" si="1"/>
        <v>7.5</v>
      </c>
      <c r="R29" s="28">
        <v>47.400765543136409</v>
      </c>
      <c r="S29" s="28">
        <v>15.82252926521773</v>
      </c>
      <c r="U29" s="33">
        <f t="shared" si="2"/>
        <v>0.16701388888888888</v>
      </c>
      <c r="V29" s="33">
        <f t="shared" si="3"/>
        <v>0.28152006790902123</v>
      </c>
      <c r="W29" s="33">
        <f t="shared" si="4"/>
        <v>0.27434125804575887</v>
      </c>
      <c r="X29" s="34">
        <f t="shared" si="5"/>
        <v>2.1133942775039844E-2</v>
      </c>
      <c r="Y29" s="35">
        <f t="shared" si="6"/>
        <v>2.9045797570909642</v>
      </c>
      <c r="Z29" s="36">
        <f t="shared" si="7"/>
        <v>1.37789375E-2</v>
      </c>
      <c r="AA29" s="36">
        <f t="shared" si="8"/>
        <v>6.5449953124999988E-2</v>
      </c>
      <c r="AB29" s="36">
        <f t="shared" si="9"/>
        <v>2.7557874999999999E-2</v>
      </c>
      <c r="AC29" s="36">
        <f t="shared" si="10"/>
        <v>3.0428486979166666E-2</v>
      </c>
      <c r="AD29" s="35">
        <f t="shared" si="11"/>
        <v>0.66043218682305704</v>
      </c>
      <c r="AE29" s="36">
        <f t="shared" si="12"/>
        <v>1.2630692708333332E-2</v>
      </c>
      <c r="AF29" s="36">
        <f t="shared" si="13"/>
        <v>2.7557874999999999E-2</v>
      </c>
      <c r="AG29" s="36">
        <f t="shared" si="14"/>
        <v>0.13778937499999999</v>
      </c>
      <c r="AH29" s="35">
        <f t="shared" si="15"/>
        <v>1.0044072841267326</v>
      </c>
      <c r="AI29" s="36">
        <f t="shared" si="18"/>
        <v>4.3633302083333332E-2</v>
      </c>
      <c r="AJ29" s="37">
        <f t="shared" si="16"/>
        <v>3.125E-2</v>
      </c>
      <c r="AK29" s="37">
        <f t="shared" si="17"/>
        <v>6.5927205271740535E-2</v>
      </c>
    </row>
    <row r="30" spans="1:37" s="32" customFormat="1">
      <c r="A30" s="39">
        <v>1859</v>
      </c>
      <c r="B30" s="28">
        <v>41.419444444444444</v>
      </c>
      <c r="C30" s="28">
        <v>0.28897411201155021</v>
      </c>
      <c r="D30" s="28">
        <v>0.67151476124576326</v>
      </c>
      <c r="E30" s="28">
        <v>1.9091382775537851</v>
      </c>
      <c r="F30" s="28">
        <v>26.130737096885905</v>
      </c>
      <c r="G30" s="28">
        <v>0.69</v>
      </c>
      <c r="H30" s="28">
        <v>7</v>
      </c>
      <c r="I30" s="28">
        <v>4.25</v>
      </c>
      <c r="J30" s="28">
        <v>3</v>
      </c>
      <c r="K30" s="28">
        <v>7</v>
      </c>
      <c r="L30" s="28">
        <v>1.25</v>
      </c>
      <c r="M30" s="28">
        <v>2.5</v>
      </c>
      <c r="N30" s="28">
        <v>13.5</v>
      </c>
      <c r="O30" s="28">
        <v>7.5</v>
      </c>
      <c r="P30" s="28">
        <v>5.5</v>
      </c>
      <c r="Q30" s="28">
        <f t="shared" si="1"/>
        <v>7.7499999999999991</v>
      </c>
      <c r="R30" s="28">
        <v>42.809787115857866</v>
      </c>
      <c r="S30" s="28">
        <v>18.103336928599667</v>
      </c>
      <c r="T30" s="38" t="s">
        <v>42</v>
      </c>
      <c r="U30" s="33">
        <f t="shared" si="2"/>
        <v>0.17258101851851851</v>
      </c>
      <c r="V30" s="33">
        <f t="shared" si="3"/>
        <v>0.26545041523500995</v>
      </c>
      <c r="W30" s="33">
        <f t="shared" si="4"/>
        <v>0.27979781718573465</v>
      </c>
      <c r="X30" s="34">
        <f t="shared" si="5"/>
        <v>1.7537264670180838E-2</v>
      </c>
      <c r="Y30" s="35">
        <f t="shared" si="6"/>
        <v>2.8762633073657899</v>
      </c>
      <c r="Z30" s="36">
        <f t="shared" si="7"/>
        <v>6.33831125E-3</v>
      </c>
      <c r="AA30" s="36">
        <f t="shared" si="8"/>
        <v>6.4301708333333332E-2</v>
      </c>
      <c r="AB30" s="36">
        <f t="shared" si="9"/>
        <v>3.9040322916666668E-2</v>
      </c>
      <c r="AC30" s="36">
        <f t="shared" si="10"/>
        <v>2.7557874999999999E-2</v>
      </c>
      <c r="AD30" s="35">
        <f t="shared" si="11"/>
        <v>0.77050421796023316</v>
      </c>
      <c r="AE30" s="36">
        <f t="shared" si="12"/>
        <v>1.1482447916666666E-2</v>
      </c>
      <c r="AF30" s="36">
        <f t="shared" si="13"/>
        <v>2.2964895833333332E-2</v>
      </c>
      <c r="AG30" s="36">
        <f t="shared" si="14"/>
        <v>0.12401043749999999</v>
      </c>
      <c r="AH30" s="35">
        <f t="shared" si="15"/>
        <v>0.82554023352882133</v>
      </c>
      <c r="AI30" s="36">
        <f t="shared" si="18"/>
        <v>5.0522770833333328E-2</v>
      </c>
      <c r="AJ30" s="37">
        <f t="shared" si="16"/>
        <v>3.2291666666666663E-2</v>
      </c>
      <c r="AK30" s="37">
        <f t="shared" si="17"/>
        <v>7.5430570535831951E-2</v>
      </c>
    </row>
    <row r="31" spans="1:37" s="32" customFormat="1">
      <c r="A31" s="39">
        <v>1860</v>
      </c>
      <c r="B31" s="28">
        <v>42.755555555555553</v>
      </c>
      <c r="C31" s="28">
        <v>0.34436844592667565</v>
      </c>
      <c r="D31" s="28">
        <v>0.64747001243963798</v>
      </c>
      <c r="E31" s="28">
        <v>1.7759882116973209</v>
      </c>
      <c r="F31" s="28">
        <v>25.84048993955906</v>
      </c>
      <c r="G31" s="28">
        <v>1.25</v>
      </c>
      <c r="H31" s="28">
        <v>7</v>
      </c>
      <c r="I31" s="28">
        <v>8</v>
      </c>
      <c r="J31" s="28">
        <v>6.5</v>
      </c>
      <c r="K31" s="28">
        <v>6</v>
      </c>
      <c r="L31" s="28">
        <v>3.25</v>
      </c>
      <c r="M31" s="28">
        <v>5.75</v>
      </c>
      <c r="N31" s="28">
        <v>19.25</v>
      </c>
      <c r="O31" s="28">
        <v>7.5</v>
      </c>
      <c r="P31" s="28">
        <v>6</v>
      </c>
      <c r="Q31" s="28">
        <f t="shared" si="1"/>
        <v>8</v>
      </c>
      <c r="R31" s="28">
        <v>58.048723809072065</v>
      </c>
      <c r="S31" s="28">
        <v>13.781526061301163</v>
      </c>
      <c r="T31" s="38" t="s">
        <v>42</v>
      </c>
      <c r="U31" s="33">
        <f t="shared" si="2"/>
        <v>0.17814814814814814</v>
      </c>
      <c r="V31" s="33">
        <f t="shared" si="3"/>
        <v>0.31633541955971956</v>
      </c>
      <c r="W31" s="33">
        <f t="shared" si="4"/>
        <v>0.26977917184984912</v>
      </c>
      <c r="X31" s="34">
        <f t="shared" si="5"/>
        <v>1.6314153713142768E-2</v>
      </c>
      <c r="Y31" s="35">
        <f t="shared" si="6"/>
        <v>2.8443152132270324</v>
      </c>
      <c r="Z31" s="36">
        <f t="shared" si="7"/>
        <v>1.1482447916666666E-2</v>
      </c>
      <c r="AA31" s="36">
        <f t="shared" si="8"/>
        <v>6.4301708333333332E-2</v>
      </c>
      <c r="AB31" s="36">
        <f t="shared" si="9"/>
        <v>7.3487666666666659E-2</v>
      </c>
      <c r="AC31" s="36">
        <f t="shared" si="10"/>
        <v>5.9708729166666669E-2</v>
      </c>
      <c r="AD31" s="35">
        <f t="shared" si="11"/>
        <v>0.66043218682305704</v>
      </c>
      <c r="AE31" s="36">
        <f t="shared" si="12"/>
        <v>2.9854364583333334E-2</v>
      </c>
      <c r="AF31" s="36">
        <f t="shared" si="13"/>
        <v>5.2819260416666659E-2</v>
      </c>
      <c r="AG31" s="36">
        <f t="shared" si="14"/>
        <v>0.17682969791666667</v>
      </c>
      <c r="AH31" s="35">
        <f t="shared" si="15"/>
        <v>0.82554023352882133</v>
      </c>
      <c r="AI31" s="36">
        <f t="shared" si="18"/>
        <v>5.5115749999999998E-2</v>
      </c>
      <c r="AJ31" s="37">
        <f t="shared" si="16"/>
        <v>3.3333333333333333E-2</v>
      </c>
      <c r="AK31" s="37">
        <f t="shared" si="17"/>
        <v>5.7423025255421513E-2</v>
      </c>
    </row>
    <row r="32" spans="1:37" s="32" customFormat="1">
      <c r="A32" s="39">
        <v>1861</v>
      </c>
      <c r="B32" s="28">
        <v>53.444444444444443</v>
      </c>
      <c r="C32" s="28">
        <v>0.38988370466806088</v>
      </c>
      <c r="D32" s="28">
        <v>0.62641622710395095</v>
      </c>
      <c r="E32" s="28">
        <v>1.8054151704584958</v>
      </c>
      <c r="F32" s="28">
        <v>25.520662044598691</v>
      </c>
      <c r="G32" s="28">
        <v>1.4175</v>
      </c>
      <c r="H32" s="28">
        <v>10.49</v>
      </c>
      <c r="I32" s="28">
        <v>8.25</v>
      </c>
      <c r="J32" s="28">
        <v>5.875</v>
      </c>
      <c r="K32" s="28">
        <v>6.5</v>
      </c>
      <c r="L32" s="28">
        <v>2.75</v>
      </c>
      <c r="M32" s="28">
        <v>5</v>
      </c>
      <c r="N32" s="28">
        <v>19.25</v>
      </c>
      <c r="O32" s="28">
        <v>7.5</v>
      </c>
      <c r="P32" s="28">
        <v>5.5</v>
      </c>
      <c r="Q32" s="28">
        <f t="shared" si="1"/>
        <v>10</v>
      </c>
      <c r="R32" s="28">
        <v>60.698278586859558</v>
      </c>
      <c r="S32" s="28">
        <v>16.474931798419863</v>
      </c>
      <c r="T32" s="38" t="s">
        <v>42</v>
      </c>
      <c r="U32" s="33">
        <f t="shared" si="2"/>
        <v>0.22268518518518518</v>
      </c>
      <c r="V32" s="33">
        <f t="shared" si="3"/>
        <v>0.35814554659264458</v>
      </c>
      <c r="W32" s="33">
        <f t="shared" si="4"/>
        <v>0.26100676129331291</v>
      </c>
      <c r="X32" s="34">
        <f t="shared" si="5"/>
        <v>1.6584468530199639E-2</v>
      </c>
      <c r="Y32" s="35">
        <f t="shared" si="6"/>
        <v>2.809111107214417</v>
      </c>
      <c r="Z32" s="36">
        <f t="shared" si="7"/>
        <v>1.3021095937499999E-2</v>
      </c>
      <c r="AA32" s="36">
        <f t="shared" si="8"/>
        <v>9.6360702916666666E-2</v>
      </c>
      <c r="AB32" s="36">
        <f t="shared" si="9"/>
        <v>7.5784156249999984E-2</v>
      </c>
      <c r="AC32" s="36">
        <f t="shared" si="10"/>
        <v>5.3967505208333336E-2</v>
      </c>
      <c r="AD32" s="35">
        <f t="shared" si="11"/>
        <v>0.7154682023916451</v>
      </c>
      <c r="AE32" s="36">
        <f t="shared" si="12"/>
        <v>2.5261385416666664E-2</v>
      </c>
      <c r="AF32" s="36">
        <f t="shared" si="13"/>
        <v>4.5929791666666664E-2</v>
      </c>
      <c r="AG32" s="36">
        <f t="shared" si="14"/>
        <v>0.17682969791666667</v>
      </c>
      <c r="AH32" s="35">
        <f t="shared" si="15"/>
        <v>0.82554023352882133</v>
      </c>
      <c r="AI32" s="36">
        <f t="shared" si="18"/>
        <v>5.0522770833333328E-2</v>
      </c>
      <c r="AJ32" s="37">
        <f t="shared" si="16"/>
        <v>4.1666666666666664E-2</v>
      </c>
      <c r="AK32" s="37">
        <f t="shared" si="17"/>
        <v>6.8645549160082767E-2</v>
      </c>
    </row>
    <row r="33" spans="1:37" s="32" customFormat="1">
      <c r="A33" s="39">
        <v>1862</v>
      </c>
      <c r="B33" s="28">
        <v>56.11666666666666</v>
      </c>
      <c r="C33" s="28">
        <v>0.38381042740565013</v>
      </c>
      <c r="D33" s="28">
        <v>0.64795740792521406</v>
      </c>
      <c r="E33" s="28">
        <v>2.0746509589494604</v>
      </c>
      <c r="F33" s="28">
        <v>25.174821059983579</v>
      </c>
      <c r="G33" s="28">
        <v>1.585</v>
      </c>
      <c r="H33" s="28">
        <v>13.98</v>
      </c>
      <c r="I33" s="28">
        <v>8.5</v>
      </c>
      <c r="J33" s="28">
        <v>5.25</v>
      </c>
      <c r="K33" s="28">
        <v>7.5</v>
      </c>
      <c r="L33" s="28">
        <v>2.25</v>
      </c>
      <c r="M33" s="28">
        <v>4.25</v>
      </c>
      <c r="N33" s="28">
        <v>11.5</v>
      </c>
      <c r="O33" s="28">
        <v>8</v>
      </c>
      <c r="P33" s="28">
        <v>30</v>
      </c>
      <c r="Q33" s="28">
        <f t="shared" si="1"/>
        <v>10.5</v>
      </c>
      <c r="R33" s="28">
        <v>68.995710963400725</v>
      </c>
      <c r="S33" s="28">
        <v>15.218337275442819</v>
      </c>
      <c r="T33" s="38" t="s">
        <v>42</v>
      </c>
      <c r="U33" s="33">
        <f t="shared" si="2"/>
        <v>0.23381944444444441</v>
      </c>
      <c r="V33" s="33">
        <f t="shared" si="3"/>
        <v>0.35256665940471604</v>
      </c>
      <c r="W33" s="33">
        <f t="shared" si="4"/>
        <v>0.26998225330217251</v>
      </c>
      <c r="X33" s="34">
        <f t="shared" si="5"/>
        <v>1.9057657265119786E-2</v>
      </c>
      <c r="Y33" s="35">
        <f t="shared" si="6"/>
        <v>2.7710436875873508</v>
      </c>
      <c r="Z33" s="36">
        <f t="shared" si="7"/>
        <v>1.4559743958333333E-2</v>
      </c>
      <c r="AA33" s="36">
        <f t="shared" si="8"/>
        <v>0.12841969749999999</v>
      </c>
      <c r="AB33" s="36">
        <f t="shared" si="9"/>
        <v>7.8080645833333337E-2</v>
      </c>
      <c r="AC33" s="36">
        <f t="shared" si="10"/>
        <v>4.8226281249999996E-2</v>
      </c>
      <c r="AD33" s="35">
        <f t="shared" si="11"/>
        <v>0.82554023352882133</v>
      </c>
      <c r="AE33" s="36">
        <f t="shared" si="12"/>
        <v>2.066840625E-2</v>
      </c>
      <c r="AF33" s="36">
        <f t="shared" si="13"/>
        <v>3.9040322916666668E-2</v>
      </c>
      <c r="AG33" s="36">
        <f t="shared" si="14"/>
        <v>0.10563852083333332</v>
      </c>
      <c r="AH33" s="35">
        <f t="shared" si="15"/>
        <v>0.88057624909740939</v>
      </c>
      <c r="AI33" s="36">
        <f t="shared" si="18"/>
        <v>0.27557874999999998</v>
      </c>
      <c r="AJ33" s="37">
        <f t="shared" si="16"/>
        <v>4.3749999999999997E-2</v>
      </c>
      <c r="AK33" s="37">
        <f t="shared" si="17"/>
        <v>6.3409738647678418E-2</v>
      </c>
    </row>
    <row r="34" spans="1:37" s="32" customFormat="1">
      <c r="A34" s="39">
        <v>1863</v>
      </c>
      <c r="B34" s="28">
        <v>307.30555555555554</v>
      </c>
      <c r="C34" s="28">
        <v>0.23878579470071831</v>
      </c>
      <c r="D34" s="28">
        <v>0.6340030220306021</v>
      </c>
      <c r="E34" s="28">
        <v>2.2453637114714926</v>
      </c>
      <c r="F34" s="28">
        <v>24.805629417155387</v>
      </c>
      <c r="G34" s="28">
        <v>1</v>
      </c>
      <c r="H34" s="28">
        <v>14.5</v>
      </c>
      <c r="I34" s="28">
        <v>4</v>
      </c>
      <c r="J34" s="28">
        <v>3.5</v>
      </c>
      <c r="K34" s="28">
        <v>8.3999999999999986</v>
      </c>
      <c r="L34" s="28">
        <v>2.5</v>
      </c>
      <c r="M34" s="28">
        <v>2</v>
      </c>
      <c r="N34" s="28">
        <v>12</v>
      </c>
      <c r="O34" s="28">
        <v>9.5</v>
      </c>
      <c r="P34" s="28">
        <v>24.5</v>
      </c>
      <c r="Q34" s="28">
        <f t="shared" si="1"/>
        <v>57.5</v>
      </c>
      <c r="R34" s="28">
        <v>152.83140762797873</v>
      </c>
      <c r="S34" s="28">
        <v>37.623156713943345</v>
      </c>
      <c r="T34" s="38" t="s">
        <v>42</v>
      </c>
      <c r="U34" s="33">
        <f t="shared" si="2"/>
        <v>1.2804398148148148</v>
      </c>
      <c r="V34" s="33">
        <f t="shared" si="3"/>
        <v>0.21934763607126856</v>
      </c>
      <c r="W34" s="33">
        <f t="shared" si="4"/>
        <v>0.26416792584608417</v>
      </c>
      <c r="X34" s="34">
        <f t="shared" si="5"/>
        <v>2.0625817496755818E-2</v>
      </c>
      <c r="Y34" s="35">
        <f t="shared" si="6"/>
        <v>2.7304060135823809</v>
      </c>
      <c r="Z34" s="36">
        <f t="shared" si="7"/>
        <v>9.1859583333333324E-3</v>
      </c>
      <c r="AA34" s="36">
        <f t="shared" si="8"/>
        <v>0.13319639583333334</v>
      </c>
      <c r="AB34" s="36">
        <f t="shared" si="9"/>
        <v>3.674383333333333E-2</v>
      </c>
      <c r="AC34" s="36">
        <f t="shared" si="10"/>
        <v>3.2150854166666666E-2</v>
      </c>
      <c r="AD34" s="35">
        <f t="shared" si="11"/>
        <v>0.92460506155227973</v>
      </c>
      <c r="AE34" s="36">
        <f t="shared" si="12"/>
        <v>2.2964895833333332E-2</v>
      </c>
      <c r="AF34" s="36">
        <f t="shared" si="13"/>
        <v>1.8371916666666665E-2</v>
      </c>
      <c r="AG34" s="36">
        <f t="shared" si="14"/>
        <v>0.1102315</v>
      </c>
      <c r="AH34" s="35">
        <f t="shared" si="15"/>
        <v>1.0456842958031736</v>
      </c>
      <c r="AI34" s="36">
        <f t="shared" si="18"/>
        <v>0.22505597916666664</v>
      </c>
      <c r="AJ34" s="37">
        <f t="shared" si="16"/>
        <v>0.23958333333333334</v>
      </c>
      <c r="AK34" s="37">
        <f t="shared" si="17"/>
        <v>0.15676315297476393</v>
      </c>
    </row>
    <row r="35" spans="1:37" s="32" customFormat="1">
      <c r="A35" s="39">
        <v>1864</v>
      </c>
      <c r="B35" s="28">
        <v>307.30555555555554</v>
      </c>
      <c r="C35" s="28">
        <v>0.27916304165534789</v>
      </c>
      <c r="D35" s="28">
        <v>0.69522877626938873</v>
      </c>
      <c r="E35" s="28">
        <v>2.3263586804612326</v>
      </c>
      <c r="F35" s="28">
        <v>24.416210768420562</v>
      </c>
      <c r="G35" s="28">
        <v>1</v>
      </c>
      <c r="H35" s="28">
        <v>14.5</v>
      </c>
      <c r="I35" s="28">
        <v>4</v>
      </c>
      <c r="J35" s="28">
        <v>3.5</v>
      </c>
      <c r="K35" s="28">
        <v>14.4</v>
      </c>
      <c r="L35" s="28">
        <v>2.5</v>
      </c>
      <c r="M35" s="28">
        <v>2</v>
      </c>
      <c r="N35" s="28">
        <v>12</v>
      </c>
      <c r="O35" s="28">
        <v>9.5</v>
      </c>
      <c r="P35" s="28">
        <v>24.5</v>
      </c>
      <c r="Q35" s="28">
        <f t="shared" si="1"/>
        <v>57.5</v>
      </c>
      <c r="R35" s="28">
        <v>154.65008003199299</v>
      </c>
      <c r="S35" s="28">
        <v>37.180711441018836</v>
      </c>
      <c r="T35" s="38" t="s">
        <v>42</v>
      </c>
      <c r="U35" s="33">
        <f t="shared" si="2"/>
        <v>1.2804398148148148</v>
      </c>
      <c r="V35" s="33">
        <f t="shared" si="3"/>
        <v>0.25643800688526236</v>
      </c>
      <c r="W35" s="33">
        <f t="shared" si="4"/>
        <v>0.28967865677891197</v>
      </c>
      <c r="X35" s="34">
        <f t="shared" si="5"/>
        <v>2.1369833907105194E-2</v>
      </c>
      <c r="Y35" s="35">
        <f t="shared" si="6"/>
        <v>2.6875419119534438</v>
      </c>
      <c r="Z35" s="36">
        <f t="shared" si="7"/>
        <v>9.1859583333333324E-3</v>
      </c>
      <c r="AA35" s="36">
        <f t="shared" si="8"/>
        <v>0.13319639583333334</v>
      </c>
      <c r="AB35" s="36">
        <f t="shared" si="9"/>
        <v>3.674383333333333E-2</v>
      </c>
      <c r="AC35" s="36">
        <f t="shared" si="10"/>
        <v>3.2150854166666666E-2</v>
      </c>
      <c r="AD35" s="35">
        <f t="shared" si="11"/>
        <v>1.5850372483753368</v>
      </c>
      <c r="AE35" s="36">
        <f t="shared" si="12"/>
        <v>2.2964895833333332E-2</v>
      </c>
      <c r="AF35" s="36">
        <f t="shared" si="13"/>
        <v>1.8371916666666665E-2</v>
      </c>
      <c r="AG35" s="36">
        <f t="shared" si="14"/>
        <v>0.1102315</v>
      </c>
      <c r="AH35" s="35">
        <f t="shared" si="15"/>
        <v>1.0456842958031736</v>
      </c>
      <c r="AI35" s="36">
        <f t="shared" si="18"/>
        <v>0.22505597916666664</v>
      </c>
      <c r="AJ35" s="37">
        <f t="shared" si="16"/>
        <v>0.23958333333333334</v>
      </c>
      <c r="AK35" s="37">
        <f t="shared" si="17"/>
        <v>0.15491963100424516</v>
      </c>
    </row>
    <row r="36" spans="1:37" s="32" customFormat="1">
      <c r="A36" s="39">
        <v>1865</v>
      </c>
      <c r="B36" s="28">
        <v>307.30555555555554</v>
      </c>
      <c r="C36" s="28">
        <v>0.28814136420877262</v>
      </c>
      <c r="D36" s="28">
        <v>0.74493118531032798</v>
      </c>
      <c r="E36" s="28">
        <v>2.0766945168199826</v>
      </c>
      <c r="F36" s="28">
        <v>24.010064531232846</v>
      </c>
      <c r="G36" s="28">
        <v>1.585</v>
      </c>
      <c r="H36" s="28">
        <v>14.5</v>
      </c>
      <c r="I36" s="28">
        <v>4</v>
      </c>
      <c r="J36" s="28">
        <v>5.75</v>
      </c>
      <c r="K36" s="28">
        <v>4</v>
      </c>
      <c r="L36" s="28">
        <v>1</v>
      </c>
      <c r="M36" s="28">
        <v>22.585000000000001</v>
      </c>
      <c r="N36" s="28">
        <v>13.5</v>
      </c>
      <c r="O36" s="28">
        <v>8.75</v>
      </c>
      <c r="P36" s="28">
        <v>2.5</v>
      </c>
      <c r="Q36" s="28">
        <f t="shared" si="1"/>
        <v>57.5</v>
      </c>
      <c r="R36" s="28">
        <v>151.69589599683385</v>
      </c>
      <c r="S36" s="28">
        <v>37.904782869801643</v>
      </c>
      <c r="T36" s="38" t="s">
        <v>42</v>
      </c>
      <c r="U36" s="33">
        <f t="shared" si="2"/>
        <v>1.2804398148148148</v>
      </c>
      <c r="V36" s="33">
        <f t="shared" si="3"/>
        <v>0.26468545657316095</v>
      </c>
      <c r="W36" s="33">
        <f t="shared" si="4"/>
        <v>0.31038799387930333</v>
      </c>
      <c r="X36" s="34">
        <f t="shared" si="5"/>
        <v>1.9076429302570159E-2</v>
      </c>
      <c r="Y36" s="35">
        <f t="shared" si="6"/>
        <v>2.642836570687471</v>
      </c>
      <c r="Z36" s="36">
        <f t="shared" si="7"/>
        <v>1.4559743958333333E-2</v>
      </c>
      <c r="AA36" s="36">
        <f t="shared" si="8"/>
        <v>0.13319639583333334</v>
      </c>
      <c r="AB36" s="36">
        <f t="shared" si="9"/>
        <v>3.674383333333333E-2</v>
      </c>
      <c r="AC36" s="36">
        <f t="shared" si="10"/>
        <v>5.2819260416666659E-2</v>
      </c>
      <c r="AD36" s="35">
        <f t="shared" si="11"/>
        <v>0.4402881245487047</v>
      </c>
      <c r="AE36" s="36">
        <f t="shared" si="12"/>
        <v>9.1859583333333324E-3</v>
      </c>
      <c r="AF36" s="36">
        <f t="shared" si="13"/>
        <v>0.20746486895833333</v>
      </c>
      <c r="AG36" s="36">
        <f t="shared" si="14"/>
        <v>0.12401043749999999</v>
      </c>
      <c r="AH36" s="35">
        <f t="shared" si="15"/>
        <v>0.96313027245029148</v>
      </c>
      <c r="AI36" s="36">
        <f t="shared" si="18"/>
        <v>2.2964895833333332E-2</v>
      </c>
      <c r="AJ36" s="37">
        <f t="shared" si="16"/>
        <v>0.23958333333333334</v>
      </c>
      <c r="AK36" s="37">
        <f t="shared" si="17"/>
        <v>0.15793659529084017</v>
      </c>
    </row>
    <row r="37" spans="1:37" s="32" customFormat="1">
      <c r="A37" s="39">
        <v>1866</v>
      </c>
      <c r="B37" s="28">
        <v>307.30555555555554</v>
      </c>
      <c r="C37" s="28">
        <v>0.29640744424133769</v>
      </c>
      <c r="D37" s="28">
        <v>0.69830211789413632</v>
      </c>
      <c r="E37" s="28">
        <v>2.2933714663928324</v>
      </c>
      <c r="F37" s="28">
        <v>23.572806963522748</v>
      </c>
      <c r="G37" s="28">
        <v>1.7050000000000001</v>
      </c>
      <c r="H37" s="28">
        <v>14.5</v>
      </c>
      <c r="I37" s="28">
        <v>6.5</v>
      </c>
      <c r="J37" s="28">
        <v>6.5</v>
      </c>
      <c r="K37" s="28">
        <v>11</v>
      </c>
      <c r="L37" s="28">
        <v>2.5</v>
      </c>
      <c r="M37" s="28">
        <v>3.25</v>
      </c>
      <c r="N37" s="28">
        <v>30</v>
      </c>
      <c r="O37" s="28">
        <v>16.5</v>
      </c>
      <c r="P37" s="28">
        <v>4.5</v>
      </c>
      <c r="Q37" s="28">
        <f t="shared" si="1"/>
        <v>57.5</v>
      </c>
      <c r="R37" s="28">
        <v>163.17878025022867</v>
      </c>
      <c r="S37" s="28">
        <v>35.237424812114575</v>
      </c>
      <c r="T37" s="38" t="s">
        <v>42</v>
      </c>
      <c r="U37" s="33">
        <f t="shared" si="2"/>
        <v>1.2804398148148148</v>
      </c>
      <c r="V37" s="33">
        <f t="shared" si="3"/>
        <v>0.27227864324907514</v>
      </c>
      <c r="W37" s="33">
        <f t="shared" si="4"/>
        <v>0.29095921578922351</v>
      </c>
      <c r="X37" s="34">
        <f t="shared" si="5"/>
        <v>2.1066814733140125E-2</v>
      </c>
      <c r="Y37" s="35">
        <f t="shared" si="6"/>
        <v>2.5947067420795191</v>
      </c>
      <c r="Z37" s="36">
        <f t="shared" si="7"/>
        <v>1.5662058958333332E-2</v>
      </c>
      <c r="AA37" s="36">
        <f t="shared" si="8"/>
        <v>0.13319639583333334</v>
      </c>
      <c r="AB37" s="36">
        <f t="shared" si="9"/>
        <v>5.9708729166666669E-2</v>
      </c>
      <c r="AC37" s="36">
        <f t="shared" si="10"/>
        <v>5.9708729166666669E-2</v>
      </c>
      <c r="AD37" s="35">
        <f t="shared" si="11"/>
        <v>1.210792342508938</v>
      </c>
      <c r="AE37" s="36">
        <f t="shared" si="12"/>
        <v>2.2964895833333332E-2</v>
      </c>
      <c r="AF37" s="36">
        <f t="shared" si="13"/>
        <v>2.9854364583333334E-2</v>
      </c>
      <c r="AG37" s="36">
        <f t="shared" si="14"/>
        <v>0.27557874999999998</v>
      </c>
      <c r="AH37" s="35">
        <f t="shared" si="15"/>
        <v>1.8161885137634068</v>
      </c>
      <c r="AI37" s="36">
        <f t="shared" si="18"/>
        <v>4.13368125E-2</v>
      </c>
      <c r="AJ37" s="37">
        <f t="shared" si="16"/>
        <v>0.23958333333333334</v>
      </c>
      <c r="AK37" s="37">
        <f t="shared" si="17"/>
        <v>0.14682260338381073</v>
      </c>
    </row>
    <row r="38" spans="1:37" s="32" customFormat="1">
      <c r="A38" s="39">
        <v>1867</v>
      </c>
      <c r="B38" s="28">
        <v>307.30555555555554</v>
      </c>
      <c r="C38" s="28">
        <v>0.37691838656747945</v>
      </c>
      <c r="D38" s="28">
        <v>0.6552181655040874</v>
      </c>
      <c r="E38" s="28">
        <v>2.0362257665139696</v>
      </c>
      <c r="F38" s="28">
        <v>23.12600586320335</v>
      </c>
      <c r="G38" s="28">
        <v>1.54</v>
      </c>
      <c r="H38" s="28">
        <v>14.5</v>
      </c>
      <c r="I38" s="28">
        <v>6</v>
      </c>
      <c r="J38" s="28">
        <v>39.5</v>
      </c>
      <c r="K38" s="28">
        <v>25.8</v>
      </c>
      <c r="L38" s="28">
        <v>2.25</v>
      </c>
      <c r="M38" s="28">
        <v>3.25</v>
      </c>
      <c r="N38" s="28">
        <v>27</v>
      </c>
      <c r="O38" s="28">
        <v>16</v>
      </c>
      <c r="P38" s="28">
        <v>5</v>
      </c>
      <c r="Q38" s="28">
        <f t="shared" si="1"/>
        <v>57.5</v>
      </c>
      <c r="R38" s="28">
        <v>200.44952362461817</v>
      </c>
      <c r="S38" s="28">
        <v>28.685525892134446</v>
      </c>
      <c r="T38" s="38" t="s">
        <v>42</v>
      </c>
      <c r="U38" s="33">
        <f t="shared" si="2"/>
        <v>1.2804398148148148</v>
      </c>
      <c r="V38" s="33">
        <f t="shared" si="3"/>
        <v>0.34623565940760925</v>
      </c>
      <c r="W38" s="33">
        <f t="shared" si="4"/>
        <v>0.27300756896003642</v>
      </c>
      <c r="X38" s="34">
        <f t="shared" si="5"/>
        <v>1.8704685048457053E-2</v>
      </c>
      <c r="Y38" s="35">
        <f t="shared" si="6"/>
        <v>2.545526437453038</v>
      </c>
      <c r="Z38" s="36">
        <f t="shared" si="7"/>
        <v>1.4146375833333332E-2</v>
      </c>
      <c r="AA38" s="36">
        <f t="shared" si="8"/>
        <v>0.13319639583333334</v>
      </c>
      <c r="AB38" s="36">
        <f t="shared" si="9"/>
        <v>5.5115749999999998E-2</v>
      </c>
      <c r="AC38" s="36">
        <f t="shared" si="10"/>
        <v>0.36284535416666663</v>
      </c>
      <c r="AD38" s="35">
        <f t="shared" si="11"/>
        <v>2.8398584033391452</v>
      </c>
      <c r="AE38" s="36">
        <f t="shared" si="12"/>
        <v>2.066840625E-2</v>
      </c>
      <c r="AF38" s="36">
        <f t="shared" si="13"/>
        <v>2.9854364583333334E-2</v>
      </c>
      <c r="AG38" s="36">
        <f t="shared" si="14"/>
        <v>0.24802087499999997</v>
      </c>
      <c r="AH38" s="35">
        <f t="shared" si="15"/>
        <v>1.7611524981948188</v>
      </c>
      <c r="AI38" s="36">
        <f t="shared" si="18"/>
        <v>4.5929791666666664E-2</v>
      </c>
      <c r="AJ38" s="37">
        <f t="shared" si="16"/>
        <v>0.23958333333333334</v>
      </c>
      <c r="AK38" s="37">
        <f t="shared" si="17"/>
        <v>0.1195230245505602</v>
      </c>
    </row>
    <row r="39" spans="1:37" s="32" customFormat="1">
      <c r="A39" s="39">
        <v>1868</v>
      </c>
      <c r="B39" s="28">
        <v>200.41666666666666</v>
      </c>
      <c r="C39" s="28">
        <v>0.36206882411084651</v>
      </c>
      <c r="D39" s="28">
        <v>0.72860605334838513</v>
      </c>
      <c r="E39" s="28">
        <v>2.0331224292962711</v>
      </c>
      <c r="F39" s="28">
        <v>22.67121062918698</v>
      </c>
      <c r="G39" s="28">
        <v>1.29</v>
      </c>
      <c r="H39" s="28">
        <v>14.5</v>
      </c>
      <c r="I39" s="28">
        <v>7</v>
      </c>
      <c r="J39" s="28">
        <v>6.5</v>
      </c>
      <c r="K39" s="28">
        <v>11</v>
      </c>
      <c r="L39" s="28">
        <v>1.75</v>
      </c>
      <c r="M39" s="28">
        <v>3.29</v>
      </c>
      <c r="N39" s="28">
        <v>19</v>
      </c>
      <c r="O39" s="28">
        <v>9</v>
      </c>
      <c r="P39" s="28">
        <v>5</v>
      </c>
      <c r="Q39" s="28">
        <f t="shared" si="1"/>
        <v>37.5</v>
      </c>
      <c r="R39" s="28">
        <v>112.99369949953173</v>
      </c>
      <c r="S39" s="28">
        <v>33.187691142155593</v>
      </c>
      <c r="T39" s="38" t="s">
        <v>42</v>
      </c>
      <c r="U39" s="33">
        <f t="shared" si="2"/>
        <v>0.83506944444444442</v>
      </c>
      <c r="V39" s="33">
        <f t="shared" si="3"/>
        <v>0.33259491320812307</v>
      </c>
      <c r="W39" s="33">
        <f t="shared" si="4"/>
        <v>0.3035858555618271</v>
      </c>
      <c r="X39" s="34">
        <f t="shared" si="5"/>
        <v>1.867617792208099E-2</v>
      </c>
      <c r="Y39" s="35">
        <f t="shared" si="6"/>
        <v>2.4954662022933487</v>
      </c>
      <c r="Z39" s="36">
        <f t="shared" si="7"/>
        <v>1.1849886249999999E-2</v>
      </c>
      <c r="AA39" s="36">
        <f t="shared" si="8"/>
        <v>0.13319639583333334</v>
      </c>
      <c r="AB39" s="36">
        <f t="shared" si="9"/>
        <v>6.4301708333333332E-2</v>
      </c>
      <c r="AC39" s="36">
        <f t="shared" si="10"/>
        <v>5.9708729166666669E-2</v>
      </c>
      <c r="AD39" s="35">
        <f t="shared" si="11"/>
        <v>1.210792342508938</v>
      </c>
      <c r="AE39" s="36">
        <f t="shared" si="12"/>
        <v>1.6075427083333333E-2</v>
      </c>
      <c r="AF39" s="36">
        <f t="shared" si="13"/>
        <v>3.0221802916666665E-2</v>
      </c>
      <c r="AG39" s="36">
        <f t="shared" si="14"/>
        <v>0.17453320833333333</v>
      </c>
      <c r="AH39" s="35">
        <f t="shared" si="15"/>
        <v>0.99064828023458551</v>
      </c>
      <c r="AI39" s="36">
        <f t="shared" si="18"/>
        <v>4.5929791666666664E-2</v>
      </c>
      <c r="AJ39" s="37">
        <f t="shared" si="16"/>
        <v>0.15625</v>
      </c>
      <c r="AK39" s="37">
        <f t="shared" si="17"/>
        <v>0.13828204642564831</v>
      </c>
    </row>
    <row r="40" spans="1:37" s="32" customFormat="1">
      <c r="A40" s="39">
        <v>1869</v>
      </c>
      <c r="B40" s="28">
        <v>93.527777777777771</v>
      </c>
      <c r="C40" s="28">
        <v>0.34572593795362838</v>
      </c>
      <c r="D40" s="28">
        <v>0.66310905607825543</v>
      </c>
      <c r="E40" s="28">
        <v>1.8582769165007524</v>
      </c>
      <c r="F40" s="28">
        <v>22.193815932896051</v>
      </c>
      <c r="G40" s="28">
        <v>1.29</v>
      </c>
      <c r="H40" s="28">
        <v>14.5</v>
      </c>
      <c r="I40" s="28">
        <v>7</v>
      </c>
      <c r="J40" s="28">
        <v>6.5</v>
      </c>
      <c r="K40" s="28">
        <v>11</v>
      </c>
      <c r="L40" s="28">
        <v>1.75</v>
      </c>
      <c r="M40" s="28">
        <v>3.29</v>
      </c>
      <c r="N40" s="28">
        <v>19</v>
      </c>
      <c r="O40" s="28">
        <v>9</v>
      </c>
      <c r="P40" s="28">
        <v>5</v>
      </c>
      <c r="Q40" s="28">
        <f t="shared" si="1"/>
        <v>17.5</v>
      </c>
      <c r="R40" s="28">
        <v>74.082924147158337</v>
      </c>
      <c r="S40" s="28">
        <v>23.622177717010732</v>
      </c>
      <c r="T40" s="38" t="s">
        <v>42</v>
      </c>
      <c r="U40" s="33">
        <f t="shared" si="2"/>
        <v>0.38969907407407406</v>
      </c>
      <c r="V40" s="33">
        <f t="shared" si="3"/>
        <v>0.31758240607946148</v>
      </c>
      <c r="W40" s="33">
        <f t="shared" si="4"/>
        <v>0.27629544003260642</v>
      </c>
      <c r="X40" s="34">
        <f t="shared" si="5"/>
        <v>1.7070054326771056E-2</v>
      </c>
      <c r="Y40" s="35">
        <f t="shared" si="6"/>
        <v>2.4429183984184908</v>
      </c>
      <c r="Z40" s="36">
        <f t="shared" si="7"/>
        <v>1.1849886249999999E-2</v>
      </c>
      <c r="AA40" s="36">
        <f t="shared" si="8"/>
        <v>0.13319639583333334</v>
      </c>
      <c r="AB40" s="36">
        <f t="shared" si="9"/>
        <v>6.4301708333333332E-2</v>
      </c>
      <c r="AC40" s="36">
        <f t="shared" si="10"/>
        <v>5.9708729166666669E-2</v>
      </c>
      <c r="AD40" s="35">
        <f t="shared" si="11"/>
        <v>1.210792342508938</v>
      </c>
      <c r="AE40" s="36">
        <f t="shared" si="12"/>
        <v>1.6075427083333333E-2</v>
      </c>
      <c r="AF40" s="36">
        <f t="shared" si="13"/>
        <v>3.0221802916666665E-2</v>
      </c>
      <c r="AG40" s="36">
        <f t="shared" si="14"/>
        <v>0.17453320833333333</v>
      </c>
      <c r="AH40" s="35">
        <f t="shared" si="15"/>
        <v>0.99064828023458551</v>
      </c>
      <c r="AI40" s="36">
        <f t="shared" si="18"/>
        <v>4.5929791666666664E-2</v>
      </c>
      <c r="AJ40" s="37">
        <f t="shared" si="16"/>
        <v>7.2916666666666671E-2</v>
      </c>
      <c r="AK40" s="37">
        <f t="shared" si="17"/>
        <v>9.8425740487544724E-2</v>
      </c>
    </row>
    <row r="41" spans="1:37">
      <c r="A41" s="1">
        <v>1870</v>
      </c>
      <c r="B41" s="28">
        <v>53.444444444444443</v>
      </c>
      <c r="C41" s="28">
        <v>0.34630104382557558</v>
      </c>
      <c r="D41" s="28">
        <v>0.7340617992581181</v>
      </c>
      <c r="E41" s="28">
        <v>1.8498068179502796</v>
      </c>
      <c r="F41" s="28">
        <v>21.747943859306197</v>
      </c>
      <c r="G41" s="28">
        <v>1.29</v>
      </c>
      <c r="H41" s="28">
        <v>22</v>
      </c>
      <c r="I41" s="28">
        <v>16</v>
      </c>
      <c r="J41" s="28">
        <v>11.5</v>
      </c>
      <c r="K41" s="28">
        <v>12</v>
      </c>
      <c r="L41" s="28">
        <v>1.5</v>
      </c>
      <c r="M41" s="28">
        <v>4.5</v>
      </c>
      <c r="N41" s="28">
        <v>28</v>
      </c>
      <c r="O41" s="28">
        <v>7</v>
      </c>
      <c r="P41" s="28">
        <v>4.75</v>
      </c>
      <c r="Q41" s="28">
        <f t="shared" si="1"/>
        <v>10</v>
      </c>
      <c r="R41" s="28">
        <v>69.151582965769933</v>
      </c>
      <c r="S41" s="28">
        <v>14.460984942239145</v>
      </c>
      <c r="U41" s="15">
        <f t="shared" si="2"/>
        <v>0.22268518518518518</v>
      </c>
      <c r="V41" s="15">
        <f t="shared" si="3"/>
        <v>0.31811069593715779</v>
      </c>
      <c r="W41" s="15">
        <f t="shared" si="4"/>
        <v>0.30585908302421588</v>
      </c>
      <c r="X41" s="29">
        <f t="shared" si="5"/>
        <v>1.6992248354407189E-2</v>
      </c>
      <c r="Y41" s="30">
        <f t="shared" si="6"/>
        <v>2.393840353651111</v>
      </c>
      <c r="Z41" s="27">
        <f t="shared" si="7"/>
        <v>1.1849886249999999E-2</v>
      </c>
      <c r="AA41" s="27">
        <f t="shared" si="8"/>
        <v>0.20209108333333331</v>
      </c>
      <c r="AB41" s="27">
        <f t="shared" si="9"/>
        <v>0.14697533333333332</v>
      </c>
      <c r="AC41" s="27">
        <f t="shared" si="10"/>
        <v>0.10563852083333332</v>
      </c>
      <c r="AD41" s="30">
        <f t="shared" si="11"/>
        <v>1.3208643736461141</v>
      </c>
      <c r="AE41" s="27">
        <f t="shared" si="12"/>
        <v>1.37789375E-2</v>
      </c>
      <c r="AF41" s="27">
        <f t="shared" si="13"/>
        <v>4.13368125E-2</v>
      </c>
      <c r="AG41" s="27">
        <f t="shared" si="14"/>
        <v>0.25720683333333333</v>
      </c>
      <c r="AH41" s="30">
        <f t="shared" si="15"/>
        <v>0.77050421796023316</v>
      </c>
      <c r="AI41" s="27">
        <f t="shared" si="18"/>
        <v>4.3633302083333332E-2</v>
      </c>
      <c r="AJ41" s="31">
        <f t="shared" si="16"/>
        <v>4.1666666666666664E-2</v>
      </c>
      <c r="AK41" s="31">
        <f t="shared" si="17"/>
        <v>6.0254103925996436E-2</v>
      </c>
    </row>
    <row r="42" spans="1:37">
      <c r="A42" s="1">
        <v>1871</v>
      </c>
      <c r="B42" s="28">
        <v>53.444444444444443</v>
      </c>
      <c r="C42" s="28">
        <v>0.42524994063137456</v>
      </c>
      <c r="D42" s="28">
        <v>0.75527222183191534</v>
      </c>
      <c r="E42" s="28">
        <v>1.8322392231612328</v>
      </c>
      <c r="F42" s="28">
        <v>20.925799647256866</v>
      </c>
      <c r="G42" s="28">
        <v>1.5</v>
      </c>
      <c r="H42" s="28">
        <v>22</v>
      </c>
      <c r="I42" s="28">
        <v>16</v>
      </c>
      <c r="J42" s="28">
        <v>11.5</v>
      </c>
      <c r="K42" s="28">
        <v>12</v>
      </c>
      <c r="L42" s="28">
        <v>1.5</v>
      </c>
      <c r="M42" s="28">
        <v>4.5</v>
      </c>
      <c r="N42" s="28">
        <v>28</v>
      </c>
      <c r="O42" s="28">
        <v>7</v>
      </c>
      <c r="P42" s="28">
        <v>4.75</v>
      </c>
      <c r="Q42" s="28">
        <f t="shared" si="1"/>
        <v>10</v>
      </c>
      <c r="R42" s="28">
        <v>70.349898831407316</v>
      </c>
      <c r="S42" s="28">
        <v>14.214661522065411</v>
      </c>
      <c r="U42" s="15">
        <f t="shared" si="2"/>
        <v>0.22268518518518518</v>
      </c>
      <c r="V42" s="15">
        <f t="shared" si="3"/>
        <v>0.39063282358922802</v>
      </c>
      <c r="W42" s="15">
        <f t="shared" si="4"/>
        <v>0.31469675909663142</v>
      </c>
      <c r="X42" s="29">
        <f t="shared" si="5"/>
        <v>1.6830873160658118E-2</v>
      </c>
      <c r="Y42" s="30">
        <f t="shared" si="6"/>
        <v>2.303345270343168</v>
      </c>
      <c r="Z42" s="27">
        <f t="shared" si="7"/>
        <v>1.37789375E-2</v>
      </c>
      <c r="AA42" s="27">
        <f t="shared" si="8"/>
        <v>0.20209108333333331</v>
      </c>
      <c r="AB42" s="27">
        <f t="shared" si="9"/>
        <v>0.14697533333333332</v>
      </c>
      <c r="AC42" s="27">
        <f t="shared" si="10"/>
        <v>0.10563852083333332</v>
      </c>
      <c r="AD42" s="30">
        <f t="shared" si="11"/>
        <v>1.3208643736461141</v>
      </c>
      <c r="AE42" s="27">
        <f t="shared" si="12"/>
        <v>1.37789375E-2</v>
      </c>
      <c r="AF42" s="27">
        <f t="shared" si="13"/>
        <v>4.13368125E-2</v>
      </c>
      <c r="AG42" s="27">
        <f t="shared" si="14"/>
        <v>0.25720683333333333</v>
      </c>
      <c r="AH42" s="30">
        <f t="shared" si="15"/>
        <v>0.77050421796023316</v>
      </c>
      <c r="AI42" s="27">
        <f t="shared" si="18"/>
        <v>4.3633302083333332E-2</v>
      </c>
      <c r="AJ42" s="31">
        <f t="shared" si="16"/>
        <v>4.1666666666666664E-2</v>
      </c>
      <c r="AK42" s="31">
        <f t="shared" si="17"/>
        <v>5.9227756341939213E-2</v>
      </c>
    </row>
    <row r="43" spans="1:37">
      <c r="A43" s="1">
        <v>1872</v>
      </c>
      <c r="B43" s="24">
        <v>53.444444444444443</v>
      </c>
      <c r="C43" s="24">
        <v>0.40314573066415577</v>
      </c>
      <c r="D43" s="24">
        <v>0.82106633001400642</v>
      </c>
      <c r="E43" s="24">
        <v>1.8770806507114135</v>
      </c>
      <c r="F43" s="24">
        <v>20.950702936281353</v>
      </c>
      <c r="G43" s="24">
        <v>1.5</v>
      </c>
      <c r="H43" s="24">
        <v>15</v>
      </c>
      <c r="I43" s="24">
        <v>7</v>
      </c>
      <c r="J43" s="24">
        <v>6.5</v>
      </c>
      <c r="K43" s="24">
        <v>8</v>
      </c>
      <c r="L43" s="24">
        <v>2.5</v>
      </c>
      <c r="M43" s="24">
        <v>4.75</v>
      </c>
      <c r="N43" s="24">
        <v>22</v>
      </c>
      <c r="O43" s="24">
        <v>15</v>
      </c>
      <c r="P43" s="24">
        <v>5</v>
      </c>
      <c r="Q43" s="5">
        <f t="shared" si="1"/>
        <v>10</v>
      </c>
      <c r="R43" s="5">
        <v>67.346550427812701</v>
      </c>
      <c r="S43" s="5">
        <v>14.848570470908948</v>
      </c>
      <c r="U43" s="15">
        <f t="shared" si="2"/>
        <v>0.22268518518518518</v>
      </c>
      <c r="V43" s="15">
        <f t="shared" si="3"/>
        <v>0.37032798841421571</v>
      </c>
      <c r="W43" s="15">
        <f t="shared" si="4"/>
        <v>0.3421109708391693</v>
      </c>
      <c r="X43" s="29">
        <f t="shared" si="5"/>
        <v>1.7242784645741263E-2</v>
      </c>
      <c r="Y43" s="30">
        <f t="shared" si="6"/>
        <v>2.3060864259480893</v>
      </c>
      <c r="Z43" s="27">
        <f t="shared" si="7"/>
        <v>1.37789375E-2</v>
      </c>
      <c r="AA43" s="27">
        <f t="shared" si="8"/>
        <v>0.13778937499999999</v>
      </c>
      <c r="AB43" s="27">
        <f t="shared" si="9"/>
        <v>6.4301708333333332E-2</v>
      </c>
      <c r="AC43" s="27">
        <f t="shared" si="10"/>
        <v>5.9708729166666669E-2</v>
      </c>
      <c r="AD43" s="30">
        <f t="shared" si="11"/>
        <v>0.88057624909740939</v>
      </c>
      <c r="AE43" s="27">
        <f t="shared" si="12"/>
        <v>2.2964895833333332E-2</v>
      </c>
      <c r="AF43" s="27">
        <f t="shared" si="13"/>
        <v>4.3633302083333332E-2</v>
      </c>
      <c r="AG43" s="27">
        <f t="shared" si="14"/>
        <v>0.20209108333333331</v>
      </c>
      <c r="AH43" s="30">
        <f t="shared" si="15"/>
        <v>1.6510804670576427</v>
      </c>
      <c r="AI43" s="27">
        <f t="shared" si="18"/>
        <v>4.5929791666666664E-2</v>
      </c>
      <c r="AJ43" s="31">
        <f t="shared" si="16"/>
        <v>4.1666666666666664E-2</v>
      </c>
      <c r="AK43" s="31">
        <f t="shared" si="17"/>
        <v>6.1869043628787285E-2</v>
      </c>
    </row>
    <row r="44" spans="1:37">
      <c r="A44" s="1">
        <v>1873</v>
      </c>
      <c r="B44" s="24">
        <v>53.444444444444443</v>
      </c>
      <c r="C44" s="24">
        <v>0.35848470718271475</v>
      </c>
      <c r="D44" s="24">
        <v>0.8282732180614808</v>
      </c>
      <c r="E44" s="24">
        <v>2.1087335716630276</v>
      </c>
      <c r="F44" s="24">
        <v>21.134597178510351</v>
      </c>
      <c r="G44" s="24">
        <v>1.625</v>
      </c>
      <c r="H44" s="24">
        <v>15</v>
      </c>
      <c r="I44" s="24">
        <v>12</v>
      </c>
      <c r="J44" s="24">
        <v>9.5</v>
      </c>
      <c r="K44" s="24">
        <v>6.5</v>
      </c>
      <c r="L44" s="24">
        <v>2.5</v>
      </c>
      <c r="M44" s="24">
        <v>7.5</v>
      </c>
      <c r="N44" s="24">
        <v>27</v>
      </c>
      <c r="O44" s="24">
        <v>11</v>
      </c>
      <c r="P44" s="24">
        <v>5.25</v>
      </c>
      <c r="Q44" s="5">
        <f t="shared" si="1"/>
        <v>10.000000000000002</v>
      </c>
      <c r="R44" s="5">
        <v>72.035338535348515</v>
      </c>
      <c r="S44" s="5">
        <v>13.882075385948097</v>
      </c>
      <c r="U44" s="15">
        <f t="shared" si="2"/>
        <v>0.22268518518518518</v>
      </c>
      <c r="V44" s="15">
        <f t="shared" si="3"/>
        <v>0.32930255833176175</v>
      </c>
      <c r="W44" s="15">
        <f t="shared" si="4"/>
        <v>0.3451138408589503</v>
      </c>
      <c r="X44" s="29">
        <f t="shared" si="5"/>
        <v>1.9370738725397751E-2</v>
      </c>
      <c r="Y44" s="30">
        <f t="shared" si="6"/>
        <v>2.3263280387046672</v>
      </c>
      <c r="Z44" s="27">
        <f t="shared" si="7"/>
        <v>1.4927182291666667E-2</v>
      </c>
      <c r="AA44" s="27">
        <f t="shared" si="8"/>
        <v>0.13778937499999999</v>
      </c>
      <c r="AB44" s="27">
        <f t="shared" si="9"/>
        <v>0.1102315</v>
      </c>
      <c r="AC44" s="27">
        <f t="shared" si="10"/>
        <v>8.7266604166666664E-2</v>
      </c>
      <c r="AD44" s="30">
        <f t="shared" si="11"/>
        <v>0.7154682023916451</v>
      </c>
      <c r="AE44" s="27">
        <f t="shared" si="12"/>
        <v>2.2964895833333332E-2</v>
      </c>
      <c r="AF44" s="27">
        <f t="shared" si="13"/>
        <v>6.8894687499999996E-2</v>
      </c>
      <c r="AG44" s="27">
        <f t="shared" si="14"/>
        <v>0.24802087499999997</v>
      </c>
      <c r="AH44" s="30">
        <f t="shared" si="15"/>
        <v>1.210792342508938</v>
      </c>
      <c r="AI44" s="27">
        <f t="shared" si="18"/>
        <v>4.8226281249999996E-2</v>
      </c>
      <c r="AJ44" s="31">
        <f t="shared" si="16"/>
        <v>4.1666666666666671E-2</v>
      </c>
      <c r="AK44" s="31">
        <f t="shared" si="17"/>
        <v>5.7841980774783738E-2</v>
      </c>
    </row>
    <row r="45" spans="1:37">
      <c r="A45" s="1">
        <v>1874</v>
      </c>
      <c r="B45" s="24">
        <v>106.88888888888889</v>
      </c>
      <c r="C45" s="24">
        <v>0.35735744476798681</v>
      </c>
      <c r="D45" s="24">
        <v>0.83165903737494606</v>
      </c>
      <c r="E45" s="24">
        <v>1.9445084660894085</v>
      </c>
      <c r="F45" s="24">
        <v>10.393954916701976</v>
      </c>
      <c r="G45" s="24">
        <v>1.375</v>
      </c>
      <c r="H45" s="24">
        <v>9</v>
      </c>
      <c r="I45" s="24">
        <v>7</v>
      </c>
      <c r="J45" s="24">
        <v>9.5795454545454533</v>
      </c>
      <c r="K45" s="24">
        <v>12</v>
      </c>
      <c r="L45" s="24">
        <v>8.5</v>
      </c>
      <c r="M45" s="24">
        <v>2</v>
      </c>
      <c r="N45" s="24">
        <v>10</v>
      </c>
      <c r="O45" s="24">
        <v>7.5</v>
      </c>
      <c r="P45" s="24">
        <v>2.75</v>
      </c>
      <c r="Q45" s="5">
        <f t="shared" si="1"/>
        <v>20</v>
      </c>
      <c r="R45" s="5">
        <v>92.790031646102506</v>
      </c>
      <c r="S45" s="5">
        <v>21.554039421259393</v>
      </c>
      <c r="U45" s="15">
        <f t="shared" si="2"/>
        <v>0.44537037037037036</v>
      </c>
      <c r="V45" s="15">
        <f t="shared" si="3"/>
        <v>0.32826705977451948</v>
      </c>
      <c r="W45" s="15">
        <f t="shared" si="4"/>
        <v>0.3465245989062275</v>
      </c>
      <c r="X45" s="29">
        <f t="shared" si="5"/>
        <v>1.7862173748311221E-2</v>
      </c>
      <c r="Y45" s="30">
        <f t="shared" si="6"/>
        <v>1.1440837292296251</v>
      </c>
      <c r="Z45" s="27">
        <f t="shared" si="7"/>
        <v>1.2630692708333332E-2</v>
      </c>
      <c r="AA45" s="27">
        <f t="shared" si="8"/>
        <v>8.2673625000000001E-2</v>
      </c>
      <c r="AB45" s="27">
        <f t="shared" si="9"/>
        <v>6.4301708333333332E-2</v>
      </c>
      <c r="AC45" s="27">
        <f t="shared" si="10"/>
        <v>8.7997305397727252E-2</v>
      </c>
      <c r="AD45" s="30">
        <f t="shared" si="11"/>
        <v>1.3208643736461141</v>
      </c>
      <c r="AE45" s="27">
        <f t="shared" si="12"/>
        <v>7.8080645833333337E-2</v>
      </c>
      <c r="AF45" s="27">
        <f t="shared" si="13"/>
        <v>1.8371916666666665E-2</v>
      </c>
      <c r="AG45" s="27">
        <f t="shared" si="14"/>
        <v>9.1859583333333328E-2</v>
      </c>
      <c r="AH45" s="30">
        <f t="shared" si="15"/>
        <v>0.82554023352882133</v>
      </c>
      <c r="AI45" s="27">
        <f t="shared" si="18"/>
        <v>2.5261385416666664E-2</v>
      </c>
      <c r="AJ45" s="31">
        <f t="shared" si="16"/>
        <v>8.3333333333333329E-2</v>
      </c>
      <c r="AK45" s="31">
        <f t="shared" si="17"/>
        <v>8.980849758858081E-2</v>
      </c>
    </row>
    <row r="46" spans="1:37">
      <c r="A46" s="1">
        <v>1875</v>
      </c>
      <c r="B46" s="24">
        <v>120.24999999999999</v>
      </c>
      <c r="C46" s="24">
        <v>0.32061761345029133</v>
      </c>
      <c r="D46" s="24">
        <v>0.91937284739364744</v>
      </c>
      <c r="E46" s="24">
        <v>1.7884792042805369</v>
      </c>
      <c r="F46" s="24">
        <v>15.301723315661606</v>
      </c>
      <c r="G46" s="24">
        <v>1.415</v>
      </c>
      <c r="H46" s="24">
        <v>15.340909090909092</v>
      </c>
      <c r="I46" s="24">
        <v>10.795454545454545</v>
      </c>
      <c r="J46" s="24">
        <v>9.6590909090909083</v>
      </c>
      <c r="K46" s="24">
        <v>4</v>
      </c>
      <c r="L46" s="24">
        <v>1.4204545454545454</v>
      </c>
      <c r="M46" s="24">
        <v>1.9886363636363635</v>
      </c>
      <c r="N46" s="24">
        <v>14.204545454545455</v>
      </c>
      <c r="O46" s="24">
        <v>7.5</v>
      </c>
      <c r="P46" s="24">
        <v>4.5</v>
      </c>
      <c r="Q46" s="5">
        <f t="shared" si="1"/>
        <v>22.5</v>
      </c>
      <c r="R46" s="5">
        <v>83.247677983576764</v>
      </c>
      <c r="S46" s="5">
        <v>27.027780888301578</v>
      </c>
      <c r="U46" s="15">
        <f t="shared" si="2"/>
        <v>0.50104166666666661</v>
      </c>
      <c r="V46" s="15">
        <f t="shared" si="3"/>
        <v>0.2945180038087149</v>
      </c>
      <c r="W46" s="15">
        <f t="shared" si="4"/>
        <v>0.38307201974735311</v>
      </c>
      <c r="X46" s="29">
        <f t="shared" si="5"/>
        <v>1.6428895450554166E-2</v>
      </c>
      <c r="Y46" s="30">
        <f t="shared" si="6"/>
        <v>1.6842917652539589</v>
      </c>
      <c r="Z46" s="27">
        <f t="shared" si="7"/>
        <v>1.2998131041666666E-2</v>
      </c>
      <c r="AA46" s="27">
        <f t="shared" si="8"/>
        <v>0.14092095170454544</v>
      </c>
      <c r="AB46" s="27">
        <f t="shared" si="9"/>
        <v>9.9166595643939384E-2</v>
      </c>
      <c r="AC46" s="27">
        <f t="shared" si="10"/>
        <v>8.8728006628787867E-2</v>
      </c>
      <c r="AD46" s="30">
        <f t="shared" si="11"/>
        <v>0.4402881245487047</v>
      </c>
      <c r="AE46" s="27">
        <f t="shared" si="12"/>
        <v>1.3048236268939393E-2</v>
      </c>
      <c r="AF46" s="27">
        <f t="shared" si="13"/>
        <v>1.8267530776515151E-2</v>
      </c>
      <c r="AG46" s="27">
        <f t="shared" si="14"/>
        <v>0.13048236268939395</v>
      </c>
      <c r="AH46" s="30">
        <f t="shared" si="15"/>
        <v>0.82554023352882133</v>
      </c>
      <c r="AI46" s="27">
        <f t="shared" si="18"/>
        <v>4.13368125E-2</v>
      </c>
      <c r="AJ46" s="31">
        <f t="shared" si="16"/>
        <v>9.375E-2</v>
      </c>
      <c r="AK46" s="31">
        <f t="shared" si="17"/>
        <v>0.11261575370125658</v>
      </c>
    </row>
    <row r="47" spans="1:37">
      <c r="A47" s="1">
        <v>1876</v>
      </c>
      <c r="B47" s="24">
        <v>133.61111111111111</v>
      </c>
      <c r="C47" s="24">
        <v>0.38554289079824361</v>
      </c>
      <c r="D47" s="24">
        <v>0.95799921868300042</v>
      </c>
      <c r="E47" s="24">
        <v>1.6332920680416116</v>
      </c>
      <c r="F47" s="24">
        <v>16.800303440220407</v>
      </c>
      <c r="G47" s="24">
        <v>1.415</v>
      </c>
      <c r="H47" s="24">
        <v>12.5</v>
      </c>
      <c r="I47" s="24">
        <v>8.5</v>
      </c>
      <c r="J47" s="24">
        <v>5.5</v>
      </c>
      <c r="K47" s="24">
        <v>8.5</v>
      </c>
      <c r="L47" s="24">
        <v>2.5</v>
      </c>
      <c r="M47" s="24">
        <v>3.875</v>
      </c>
      <c r="N47" s="24">
        <v>16.8</v>
      </c>
      <c r="O47" s="24">
        <v>7.5</v>
      </c>
      <c r="P47" s="24">
        <v>4.5</v>
      </c>
      <c r="Q47" s="5">
        <f t="shared" si="1"/>
        <v>25</v>
      </c>
      <c r="R47" s="5">
        <v>88.510924136191491</v>
      </c>
      <c r="S47" s="5">
        <v>28.245101092304239</v>
      </c>
      <c r="U47" s="15">
        <f t="shared" si="2"/>
        <v>0.55671296296296302</v>
      </c>
      <c r="V47" s="15">
        <f t="shared" si="3"/>
        <v>0.35415809305855483</v>
      </c>
      <c r="W47" s="15">
        <f t="shared" si="4"/>
        <v>0.39916634111791688</v>
      </c>
      <c r="X47" s="29">
        <f t="shared" si="5"/>
        <v>1.5003352883194074E-2</v>
      </c>
      <c r="Y47" s="30">
        <f t="shared" si="6"/>
        <v>1.8492435233859486</v>
      </c>
      <c r="Z47" s="27">
        <f t="shared" si="7"/>
        <v>1.2998131041666666E-2</v>
      </c>
      <c r="AA47" s="27">
        <f t="shared" si="8"/>
        <v>0.11482447916666666</v>
      </c>
      <c r="AB47" s="27">
        <f t="shared" si="9"/>
        <v>7.8080645833333337E-2</v>
      </c>
      <c r="AC47" s="27">
        <f t="shared" si="10"/>
        <v>5.0522770833333328E-2</v>
      </c>
      <c r="AD47" s="30">
        <f t="shared" si="11"/>
        <v>0.93561226466599745</v>
      </c>
      <c r="AE47" s="27">
        <f t="shared" si="12"/>
        <v>2.2964895833333332E-2</v>
      </c>
      <c r="AF47" s="27">
        <f t="shared" si="13"/>
        <v>3.5595588541666667E-2</v>
      </c>
      <c r="AG47" s="27">
        <f t="shared" si="14"/>
        <v>0.15432410000000002</v>
      </c>
      <c r="AH47" s="30">
        <f t="shared" si="15"/>
        <v>0.82554023352882133</v>
      </c>
      <c r="AI47" s="27">
        <f t="shared" si="18"/>
        <v>4.13368125E-2</v>
      </c>
      <c r="AJ47" s="31">
        <f t="shared" si="16"/>
        <v>0.10416666666666667</v>
      </c>
      <c r="AK47" s="31">
        <f t="shared" si="17"/>
        <v>0.11768792121793432</v>
      </c>
    </row>
    <row r="48" spans="1:37">
      <c r="A48" s="1">
        <v>1877</v>
      </c>
      <c r="B48" s="24">
        <v>117.57777777777777</v>
      </c>
      <c r="C48" s="24">
        <v>0.45224936223818646</v>
      </c>
      <c r="D48" s="24">
        <v>1.0426168684736672</v>
      </c>
      <c r="E48" s="24">
        <v>1.636711977623913</v>
      </c>
      <c r="F48" s="24">
        <v>18.562197195334093</v>
      </c>
      <c r="G48" s="24">
        <v>1.6950000000000001</v>
      </c>
      <c r="H48" s="24">
        <v>13</v>
      </c>
      <c r="I48" s="24">
        <v>8.5</v>
      </c>
      <c r="J48" s="24">
        <v>7</v>
      </c>
      <c r="K48" s="24">
        <v>8.5</v>
      </c>
      <c r="L48" s="24">
        <v>2.5</v>
      </c>
      <c r="M48" s="24">
        <v>3.25</v>
      </c>
      <c r="N48" s="24">
        <v>21</v>
      </c>
      <c r="O48" s="24">
        <v>10</v>
      </c>
      <c r="P48" s="24">
        <v>4.5</v>
      </c>
      <c r="Q48" s="5">
        <f t="shared" si="1"/>
        <v>22</v>
      </c>
      <c r="R48" s="5">
        <v>88.824163244248211</v>
      </c>
      <c r="S48" s="5">
        <v>24.768035179238915</v>
      </c>
      <c r="U48" s="15">
        <f t="shared" si="2"/>
        <v>0.48990740740740735</v>
      </c>
      <c r="V48" s="15">
        <f t="shared" si="3"/>
        <v>0.41543437977965536</v>
      </c>
      <c r="W48" s="15">
        <f t="shared" si="4"/>
        <v>0.43442369519736135</v>
      </c>
      <c r="X48" s="29">
        <f t="shared" si="5"/>
        <v>1.5034768030120863E-2</v>
      </c>
      <c r="Y48" s="30">
        <f t="shared" si="6"/>
        <v>2.0431787476592183</v>
      </c>
      <c r="Z48" s="27">
        <f t="shared" si="7"/>
        <v>1.5570199375E-2</v>
      </c>
      <c r="AA48" s="27">
        <f t="shared" si="8"/>
        <v>0.11941745833333334</v>
      </c>
      <c r="AB48" s="27">
        <f t="shared" si="9"/>
        <v>7.8080645833333337E-2</v>
      </c>
      <c r="AC48" s="27">
        <f t="shared" si="10"/>
        <v>6.4301708333333332E-2</v>
      </c>
      <c r="AD48" s="30">
        <f t="shared" si="11"/>
        <v>0.93561226466599745</v>
      </c>
      <c r="AE48" s="27">
        <f t="shared" si="12"/>
        <v>2.2964895833333332E-2</v>
      </c>
      <c r="AF48" s="27">
        <f t="shared" si="13"/>
        <v>2.9854364583333334E-2</v>
      </c>
      <c r="AG48" s="27">
        <f t="shared" si="14"/>
        <v>0.19290512499999998</v>
      </c>
      <c r="AH48" s="30">
        <f t="shared" si="15"/>
        <v>1.1007203113717616</v>
      </c>
      <c r="AI48" s="27">
        <f t="shared" si="18"/>
        <v>4.13368125E-2</v>
      </c>
      <c r="AJ48" s="31">
        <f t="shared" si="16"/>
        <v>9.166666666666666E-2</v>
      </c>
      <c r="AK48" s="31">
        <f t="shared" si="17"/>
        <v>0.10320014658016215</v>
      </c>
    </row>
    <row r="49" spans="1:37">
      <c r="A49" s="1">
        <v>1878</v>
      </c>
      <c r="B49" s="24">
        <v>128.26666666666665</v>
      </c>
      <c r="C49" s="24">
        <v>0.50560205156680871</v>
      </c>
      <c r="D49" s="24">
        <v>1.0605875076820368</v>
      </c>
      <c r="E49" s="24">
        <v>1.5921085879125041</v>
      </c>
      <c r="F49" s="24">
        <v>14.662976563508961</v>
      </c>
      <c r="G49" s="24">
        <v>1.375</v>
      </c>
      <c r="H49" s="24">
        <v>13</v>
      </c>
      <c r="I49" s="24">
        <v>7.5</v>
      </c>
      <c r="J49" s="24">
        <v>6.375</v>
      </c>
      <c r="K49" s="24">
        <v>13.5</v>
      </c>
      <c r="L49" s="24">
        <v>2.25</v>
      </c>
      <c r="M49" s="24">
        <v>3</v>
      </c>
      <c r="N49" s="24">
        <v>17</v>
      </c>
      <c r="O49" s="24">
        <v>15</v>
      </c>
      <c r="P49" s="24">
        <v>5.5</v>
      </c>
      <c r="Q49" s="5">
        <f t="shared" si="1"/>
        <v>24</v>
      </c>
      <c r="R49" s="5">
        <v>93.377689535716087</v>
      </c>
      <c r="S49" s="5">
        <v>25.702070932929033</v>
      </c>
      <c r="U49" s="15">
        <f t="shared" si="2"/>
        <v>0.53444444444444439</v>
      </c>
      <c r="V49" s="15">
        <f t="shared" si="3"/>
        <v>0.46444393789405564</v>
      </c>
      <c r="W49" s="15">
        <f t="shared" si="4"/>
        <v>0.44191146153418198</v>
      </c>
      <c r="X49" s="29">
        <f t="shared" si="5"/>
        <v>1.4625043150706431E-2</v>
      </c>
      <c r="Y49" s="30">
        <f t="shared" si="6"/>
        <v>1.6139836128622427</v>
      </c>
      <c r="Z49" s="27">
        <f t="shared" si="7"/>
        <v>1.2630692708333332E-2</v>
      </c>
      <c r="AA49" s="27">
        <f t="shared" si="8"/>
        <v>0.11941745833333334</v>
      </c>
      <c r="AB49" s="27">
        <f t="shared" si="9"/>
        <v>6.8894687499999996E-2</v>
      </c>
      <c r="AC49" s="27">
        <f t="shared" si="10"/>
        <v>5.8560484374999992E-2</v>
      </c>
      <c r="AD49" s="30">
        <f t="shared" si="11"/>
        <v>1.4859724203518783</v>
      </c>
      <c r="AE49" s="27">
        <f t="shared" si="12"/>
        <v>2.066840625E-2</v>
      </c>
      <c r="AF49" s="27">
        <f t="shared" si="13"/>
        <v>2.7557874999999999E-2</v>
      </c>
      <c r="AG49" s="27">
        <f t="shared" si="14"/>
        <v>0.15616129166666667</v>
      </c>
      <c r="AH49" s="30">
        <f t="shared" si="15"/>
        <v>1.6510804670576427</v>
      </c>
      <c r="AI49" s="27">
        <f t="shared" si="18"/>
        <v>5.0522770833333328E-2</v>
      </c>
      <c r="AJ49" s="31">
        <f t="shared" si="16"/>
        <v>0.1</v>
      </c>
      <c r="AK49" s="31">
        <f t="shared" si="17"/>
        <v>0.10709196222053764</v>
      </c>
    </row>
    <row r="50" spans="1:37">
      <c r="A50" s="1">
        <v>1879</v>
      </c>
      <c r="B50" s="24">
        <v>128.26666666666665</v>
      </c>
      <c r="C50" s="24">
        <v>0.56408072686202004</v>
      </c>
      <c r="D50" s="24">
        <v>0.90382221287069398</v>
      </c>
      <c r="E50" s="24">
        <v>1.5024981309110121</v>
      </c>
      <c r="F50" s="24">
        <v>12.477171841967607</v>
      </c>
      <c r="G50" s="24">
        <v>1.5</v>
      </c>
      <c r="H50" s="24">
        <v>17</v>
      </c>
      <c r="I50" s="24">
        <v>13.5</v>
      </c>
      <c r="J50" s="24">
        <v>6.5</v>
      </c>
      <c r="K50" s="24">
        <v>8.5</v>
      </c>
      <c r="L50" s="24">
        <v>1.875</v>
      </c>
      <c r="M50" s="24">
        <v>3.375</v>
      </c>
      <c r="N50" s="24">
        <v>7.25</v>
      </c>
      <c r="O50" s="24">
        <v>16</v>
      </c>
      <c r="P50" s="24">
        <v>4.5</v>
      </c>
      <c r="Q50" s="5">
        <f t="shared" si="1"/>
        <v>24</v>
      </c>
      <c r="R50" s="5">
        <v>89.797379637322621</v>
      </c>
      <c r="S50" s="5">
        <v>26.726837795192015</v>
      </c>
      <c r="U50" s="15">
        <f t="shared" si="2"/>
        <v>0.53444444444444439</v>
      </c>
      <c r="V50" s="15">
        <f t="shared" si="3"/>
        <v>0.51816220535908963</v>
      </c>
      <c r="W50" s="15">
        <f t="shared" si="4"/>
        <v>0.3765925886961225</v>
      </c>
      <c r="X50" s="29">
        <f t="shared" si="5"/>
        <v>1.3801885226459769E-2</v>
      </c>
      <c r="Y50" s="30">
        <f t="shared" si="6"/>
        <v>1.3733876474929561</v>
      </c>
      <c r="Z50" s="27">
        <f t="shared" si="7"/>
        <v>1.37789375E-2</v>
      </c>
      <c r="AA50" s="27">
        <f t="shared" si="8"/>
        <v>0.15616129166666667</v>
      </c>
      <c r="AB50" s="27">
        <f t="shared" si="9"/>
        <v>0.12401043749999999</v>
      </c>
      <c r="AC50" s="27">
        <f t="shared" si="10"/>
        <v>5.9708729166666669E-2</v>
      </c>
      <c r="AD50" s="30">
        <f t="shared" si="11"/>
        <v>0.93561226466599745</v>
      </c>
      <c r="AE50" s="27">
        <f t="shared" si="12"/>
        <v>1.7223671874999999E-2</v>
      </c>
      <c r="AF50" s="27">
        <f t="shared" si="13"/>
        <v>3.1002609374999997E-2</v>
      </c>
      <c r="AG50" s="27">
        <f t="shared" si="14"/>
        <v>6.6598197916666671E-2</v>
      </c>
      <c r="AH50" s="30">
        <f t="shared" si="15"/>
        <v>1.7611524981948188</v>
      </c>
      <c r="AI50" s="27">
        <f t="shared" si="18"/>
        <v>4.13368125E-2</v>
      </c>
      <c r="AJ50" s="31">
        <f t="shared" si="16"/>
        <v>0.1</v>
      </c>
      <c r="AK50" s="31">
        <f t="shared" si="17"/>
        <v>0.1113618241466334</v>
      </c>
    </row>
    <row r="51" spans="1:37">
      <c r="A51" s="1">
        <v>1880</v>
      </c>
      <c r="B51" s="24">
        <v>128.26666666666665</v>
      </c>
      <c r="C51" s="24">
        <v>0.47696677011482957</v>
      </c>
      <c r="D51" s="24">
        <v>0.98344577334512395</v>
      </c>
      <c r="E51" s="24">
        <v>1.5012443303973955</v>
      </c>
      <c r="F51" s="24">
        <v>9.4575420127349812</v>
      </c>
      <c r="G51" s="24">
        <v>1.5</v>
      </c>
      <c r="H51" s="24">
        <v>17</v>
      </c>
      <c r="I51" s="24">
        <v>7</v>
      </c>
      <c r="J51" s="24">
        <v>6.5</v>
      </c>
      <c r="K51" s="24">
        <v>8.5</v>
      </c>
      <c r="L51" s="24">
        <v>1.875</v>
      </c>
      <c r="M51" s="24">
        <v>3</v>
      </c>
      <c r="N51" s="24">
        <v>13.5</v>
      </c>
      <c r="O51" s="24">
        <v>16</v>
      </c>
      <c r="P51" s="24">
        <v>4.5</v>
      </c>
      <c r="Q51" s="5">
        <f t="shared" si="1"/>
        <v>24</v>
      </c>
      <c r="R51" s="5">
        <v>90.59081941285018</v>
      </c>
      <c r="S51" s="5">
        <v>26.49275076166894</v>
      </c>
      <c r="U51" s="15">
        <f t="shared" si="2"/>
        <v>0.53444444444444439</v>
      </c>
      <c r="V51" s="15">
        <f t="shared" si="3"/>
        <v>0.43813968766594019</v>
      </c>
      <c r="W51" s="15">
        <f t="shared" si="4"/>
        <v>0.40976907222713499</v>
      </c>
      <c r="X51" s="29">
        <f t="shared" si="5"/>
        <v>1.3790367867183375E-2</v>
      </c>
      <c r="Y51" s="30">
        <f t="shared" si="6"/>
        <v>1.0410108589069167</v>
      </c>
      <c r="Z51" s="27">
        <f t="shared" si="7"/>
        <v>1.37789375E-2</v>
      </c>
      <c r="AA51" s="27">
        <f t="shared" si="8"/>
        <v>0.15616129166666667</v>
      </c>
      <c r="AB51" s="27">
        <f t="shared" si="9"/>
        <v>6.4301708333333332E-2</v>
      </c>
      <c r="AC51" s="27">
        <f t="shared" si="10"/>
        <v>5.9708729166666669E-2</v>
      </c>
      <c r="AD51" s="30">
        <f t="shared" si="11"/>
        <v>0.93561226466599745</v>
      </c>
      <c r="AE51" s="27">
        <f t="shared" si="12"/>
        <v>1.7223671874999999E-2</v>
      </c>
      <c r="AF51" s="27">
        <f t="shared" si="13"/>
        <v>2.7557874999999999E-2</v>
      </c>
      <c r="AG51" s="27">
        <f t="shared" si="14"/>
        <v>0.12401043749999999</v>
      </c>
      <c r="AH51" s="30">
        <f t="shared" si="15"/>
        <v>1.7611524981948188</v>
      </c>
      <c r="AI51" s="27">
        <f t="shared" si="18"/>
        <v>4.13368125E-2</v>
      </c>
      <c r="AJ51" s="31">
        <f t="shared" si="16"/>
        <v>0.1</v>
      </c>
      <c r="AK51" s="31">
        <f t="shared" si="17"/>
        <v>0.11038646150695391</v>
      </c>
    </row>
    <row r="52" spans="1:37">
      <c r="A52" s="1">
        <v>1881</v>
      </c>
      <c r="B52" s="24">
        <v>128.26666666666665</v>
      </c>
      <c r="C52" s="24">
        <v>0.35368164152349618</v>
      </c>
      <c r="D52" s="24">
        <v>0.90543613148246993</v>
      </c>
      <c r="E52" s="24">
        <v>1.4147265660939849</v>
      </c>
      <c r="F52" s="24">
        <v>9.8823144210635707</v>
      </c>
      <c r="G52" s="24">
        <v>1.5</v>
      </c>
      <c r="H52" s="24">
        <v>15</v>
      </c>
      <c r="I52" s="24">
        <v>8</v>
      </c>
      <c r="J52" s="24">
        <v>7</v>
      </c>
      <c r="K52" s="24">
        <v>8.5</v>
      </c>
      <c r="L52" s="24">
        <v>1.75</v>
      </c>
      <c r="M52" s="24">
        <v>3.5</v>
      </c>
      <c r="N52" s="24">
        <v>16</v>
      </c>
      <c r="O52" s="24">
        <v>16</v>
      </c>
      <c r="P52" s="24">
        <v>4.5</v>
      </c>
      <c r="Q52" s="5">
        <f t="shared" si="1"/>
        <v>24</v>
      </c>
      <c r="R52" s="5">
        <v>91.509210241054106</v>
      </c>
      <c r="S52" s="5">
        <v>26.22686824285671</v>
      </c>
      <c r="U52" s="15">
        <f t="shared" si="2"/>
        <v>0.53444444444444439</v>
      </c>
      <c r="V52" s="15">
        <f t="shared" si="3"/>
        <v>0.3248904822299773</v>
      </c>
      <c r="W52" s="15">
        <f t="shared" si="4"/>
        <v>0.37726505478436245</v>
      </c>
      <c r="X52" s="29">
        <f t="shared" si="5"/>
        <v>1.2995619289199092E-2</v>
      </c>
      <c r="Y52" s="30">
        <f t="shared" si="6"/>
        <v>1.0877664206626745</v>
      </c>
      <c r="Z52" s="27">
        <f t="shared" si="7"/>
        <v>1.37789375E-2</v>
      </c>
      <c r="AA52" s="27">
        <f t="shared" si="8"/>
        <v>0.13778937499999999</v>
      </c>
      <c r="AB52" s="27">
        <f t="shared" si="9"/>
        <v>7.3487666666666659E-2</v>
      </c>
      <c r="AC52" s="27">
        <f t="shared" si="10"/>
        <v>6.4301708333333332E-2</v>
      </c>
      <c r="AD52" s="30">
        <f t="shared" si="11"/>
        <v>0.93561226466599745</v>
      </c>
      <c r="AE52" s="27">
        <f t="shared" si="12"/>
        <v>1.6075427083333333E-2</v>
      </c>
      <c r="AF52" s="27">
        <f t="shared" si="13"/>
        <v>3.2150854166666666E-2</v>
      </c>
      <c r="AG52" s="27">
        <f t="shared" si="14"/>
        <v>0.14697533333333332</v>
      </c>
      <c r="AH52" s="30">
        <f t="shared" si="15"/>
        <v>1.7611524981948188</v>
      </c>
      <c r="AI52" s="27">
        <f t="shared" si="18"/>
        <v>4.13368125E-2</v>
      </c>
      <c r="AJ52" s="31">
        <f t="shared" si="16"/>
        <v>0.1</v>
      </c>
      <c r="AK52" s="31">
        <f t="shared" si="17"/>
        <v>0.10927861767856963</v>
      </c>
    </row>
    <row r="53" spans="1:37">
      <c r="A53" s="1">
        <v>1882</v>
      </c>
      <c r="B53" s="24">
        <v>128.26666666666665</v>
      </c>
      <c r="C53" s="24">
        <v>0.33092458262586072</v>
      </c>
      <c r="D53" s="24">
        <v>0.94748435499821415</v>
      </c>
      <c r="E53" s="24">
        <v>1.4182482112536887</v>
      </c>
      <c r="F53" s="24">
        <v>6.0302956189167567</v>
      </c>
      <c r="G53" s="24">
        <v>1.625</v>
      </c>
      <c r="H53" s="24">
        <v>15</v>
      </c>
      <c r="I53" s="24">
        <v>4.5</v>
      </c>
      <c r="J53" s="24">
        <v>7</v>
      </c>
      <c r="K53" s="24">
        <v>8.5</v>
      </c>
      <c r="L53" s="24">
        <v>1.875</v>
      </c>
      <c r="M53" s="24">
        <v>2.75</v>
      </c>
      <c r="N53" s="24">
        <v>16</v>
      </c>
      <c r="O53" s="24">
        <v>25</v>
      </c>
      <c r="P53" s="24">
        <v>4.5</v>
      </c>
      <c r="Q53" s="5">
        <f t="shared" si="1"/>
        <v>24</v>
      </c>
      <c r="R53" s="5">
        <v>97.039223949539547</v>
      </c>
      <c r="S53" s="5">
        <v>24.732267039233552</v>
      </c>
      <c r="U53" s="15">
        <f t="shared" si="2"/>
        <v>0.53444444444444439</v>
      </c>
      <c r="V53" s="15">
        <f t="shared" si="3"/>
        <v>0.30398594274768803</v>
      </c>
      <c r="W53" s="15">
        <f t="shared" si="4"/>
        <v>0.39478514791592256</v>
      </c>
      <c r="X53" s="29">
        <f t="shared" si="5"/>
        <v>1.3027968974900914E-2</v>
      </c>
      <c r="Y53" s="30">
        <f t="shared" si="6"/>
        <v>0.66376688713178233</v>
      </c>
      <c r="Z53" s="27">
        <f t="shared" si="7"/>
        <v>1.4927182291666667E-2</v>
      </c>
      <c r="AA53" s="27">
        <f t="shared" si="8"/>
        <v>0.13778937499999999</v>
      </c>
      <c r="AB53" s="27">
        <f t="shared" si="9"/>
        <v>4.13368125E-2</v>
      </c>
      <c r="AC53" s="27">
        <f t="shared" si="10"/>
        <v>6.4301708333333332E-2</v>
      </c>
      <c r="AD53" s="30">
        <f t="shared" si="11"/>
        <v>0.93561226466599745</v>
      </c>
      <c r="AE53" s="27">
        <f t="shared" si="12"/>
        <v>1.7223671874999999E-2</v>
      </c>
      <c r="AF53" s="27">
        <f t="shared" si="13"/>
        <v>2.5261385416666664E-2</v>
      </c>
      <c r="AG53" s="27">
        <f t="shared" si="14"/>
        <v>0.14697533333333332</v>
      </c>
      <c r="AH53" s="30">
        <f t="shared" si="15"/>
        <v>2.7518007784294043</v>
      </c>
      <c r="AI53" s="27">
        <f t="shared" si="18"/>
        <v>4.13368125E-2</v>
      </c>
      <c r="AJ53" s="31">
        <f t="shared" si="16"/>
        <v>0.1</v>
      </c>
      <c r="AK53" s="31">
        <f t="shared" si="17"/>
        <v>0.10305111266347314</v>
      </c>
    </row>
    <row r="54" spans="1:37">
      <c r="A54" s="1">
        <v>1883</v>
      </c>
      <c r="B54" s="24">
        <v>128.26666666666665</v>
      </c>
      <c r="C54" s="24">
        <v>0.41501408505669196</v>
      </c>
      <c r="D54" s="24">
        <v>0.98030180592609018</v>
      </c>
      <c r="E54" s="24">
        <v>1.3747878594010503</v>
      </c>
      <c r="F54" s="24">
        <v>6.4587612571105391</v>
      </c>
      <c r="G54" s="24">
        <v>1.5</v>
      </c>
      <c r="H54" s="24">
        <v>15</v>
      </c>
      <c r="I54" s="24">
        <v>6</v>
      </c>
      <c r="J54" s="24">
        <v>7</v>
      </c>
      <c r="K54" s="24">
        <v>8.5</v>
      </c>
      <c r="L54" s="24">
        <v>1.875</v>
      </c>
      <c r="M54" s="24">
        <v>2.75</v>
      </c>
      <c r="N54" s="24">
        <v>16</v>
      </c>
      <c r="O54" s="24">
        <v>25</v>
      </c>
      <c r="P54" s="24">
        <v>2.5</v>
      </c>
      <c r="Q54" s="5">
        <f t="shared" si="1"/>
        <v>24</v>
      </c>
      <c r="R54" s="5">
        <v>96.241710452244789</v>
      </c>
      <c r="S54" s="5">
        <v>24.937212656781302</v>
      </c>
      <c r="U54" s="15">
        <f t="shared" si="2"/>
        <v>0.53444444444444439</v>
      </c>
      <c r="V54" s="15">
        <f t="shared" si="3"/>
        <v>0.38123020930772283</v>
      </c>
      <c r="W54" s="15">
        <f t="shared" si="4"/>
        <v>0.40845908580253754</v>
      </c>
      <c r="X54" s="29">
        <f t="shared" si="5"/>
        <v>1.2628743993630571E-2</v>
      </c>
      <c r="Y54" s="30">
        <f t="shared" si="6"/>
        <v>0.71092897020025836</v>
      </c>
      <c r="Z54" s="27">
        <f t="shared" si="7"/>
        <v>1.37789375E-2</v>
      </c>
      <c r="AA54" s="27">
        <f t="shared" si="8"/>
        <v>0.13778937499999999</v>
      </c>
      <c r="AB54" s="27">
        <f t="shared" si="9"/>
        <v>5.5115749999999998E-2</v>
      </c>
      <c r="AC54" s="27">
        <f t="shared" si="10"/>
        <v>6.4301708333333332E-2</v>
      </c>
      <c r="AD54" s="30">
        <f t="shared" si="11"/>
        <v>0.93561226466599745</v>
      </c>
      <c r="AE54" s="27">
        <f t="shared" si="12"/>
        <v>1.7223671874999999E-2</v>
      </c>
      <c r="AF54" s="27">
        <f t="shared" si="13"/>
        <v>2.5261385416666664E-2</v>
      </c>
      <c r="AG54" s="27">
        <f t="shared" si="14"/>
        <v>0.14697533333333332</v>
      </c>
      <c r="AH54" s="30">
        <f t="shared" si="15"/>
        <v>2.7518007784294043</v>
      </c>
      <c r="AI54" s="27">
        <f t="shared" si="18"/>
        <v>2.2964895833333332E-2</v>
      </c>
      <c r="AJ54" s="31">
        <f t="shared" si="16"/>
        <v>0.1</v>
      </c>
      <c r="AK54" s="31">
        <f t="shared" si="17"/>
        <v>0.10390505273658876</v>
      </c>
    </row>
    <row r="55" spans="1:37">
      <c r="A55" s="1">
        <v>1884</v>
      </c>
      <c r="B55" s="24">
        <v>128.26666666666665</v>
      </c>
      <c r="C55" s="24">
        <v>0.32133970552368102</v>
      </c>
      <c r="D55" s="24">
        <v>1.0018709093554379</v>
      </c>
      <c r="E55" s="24">
        <v>1.3784008816029216</v>
      </c>
      <c r="F55" s="24">
        <v>6.907450939903879</v>
      </c>
      <c r="G55" s="24">
        <v>1.375</v>
      </c>
      <c r="H55" s="24">
        <v>12.5</v>
      </c>
      <c r="I55" s="24">
        <v>5</v>
      </c>
      <c r="J55" s="24">
        <v>7</v>
      </c>
      <c r="K55" s="24">
        <v>11</v>
      </c>
      <c r="L55" s="24">
        <v>1.875</v>
      </c>
      <c r="M55" s="24">
        <v>1.875</v>
      </c>
      <c r="N55" s="24">
        <v>21</v>
      </c>
      <c r="O55" s="24">
        <v>25</v>
      </c>
      <c r="P55" s="24">
        <v>6.5</v>
      </c>
      <c r="Q55" s="5">
        <f t="shared" si="1"/>
        <v>24</v>
      </c>
      <c r="R55" s="5">
        <v>99.08166194040939</v>
      </c>
      <c r="S55" s="5">
        <v>24.222443921494072</v>
      </c>
      <c r="U55" s="15">
        <f t="shared" si="2"/>
        <v>0.53444444444444439</v>
      </c>
      <c r="V55" s="15">
        <f t="shared" si="3"/>
        <v>0.29518131457861368</v>
      </c>
      <c r="W55" s="15">
        <f t="shared" si="4"/>
        <v>0.41744621223143247</v>
      </c>
      <c r="X55" s="29">
        <f t="shared" si="5"/>
        <v>1.266193306503437E-2</v>
      </c>
      <c r="Y55" s="30">
        <f t="shared" si="6"/>
        <v>0.76031715493561658</v>
      </c>
      <c r="Z55" s="27">
        <f t="shared" si="7"/>
        <v>1.2630692708333332E-2</v>
      </c>
      <c r="AA55" s="27">
        <f t="shared" si="8"/>
        <v>0.11482447916666666</v>
      </c>
      <c r="AB55" s="27">
        <f t="shared" si="9"/>
        <v>4.5929791666666664E-2</v>
      </c>
      <c r="AC55" s="27">
        <f t="shared" si="10"/>
        <v>6.4301708333333332E-2</v>
      </c>
      <c r="AD55" s="30">
        <f t="shared" si="11"/>
        <v>1.210792342508938</v>
      </c>
      <c r="AE55" s="27">
        <f t="shared" si="12"/>
        <v>1.7223671874999999E-2</v>
      </c>
      <c r="AF55" s="27">
        <f t="shared" si="13"/>
        <v>1.7223671874999999E-2</v>
      </c>
      <c r="AG55" s="27">
        <f t="shared" si="14"/>
        <v>0.19290512499999998</v>
      </c>
      <c r="AH55" s="30">
        <f t="shared" si="15"/>
        <v>2.7518007784294043</v>
      </c>
      <c r="AI55" s="27">
        <f t="shared" si="18"/>
        <v>5.9708729166666669E-2</v>
      </c>
      <c r="AJ55" s="31">
        <f t="shared" si="16"/>
        <v>0.1</v>
      </c>
      <c r="AK55" s="31">
        <f t="shared" si="17"/>
        <v>0.10092684967289196</v>
      </c>
    </row>
    <row r="56" spans="1:37">
      <c r="A56" s="1">
        <v>1885</v>
      </c>
      <c r="B56" s="24">
        <v>144.29999999999998</v>
      </c>
      <c r="C56" s="24">
        <v>0.24186234330125497</v>
      </c>
      <c r="D56" s="24">
        <v>0.95637059744327968</v>
      </c>
      <c r="E56" s="24">
        <v>1.2050081160916621</v>
      </c>
      <c r="F56" s="24">
        <v>11.214438952655664</v>
      </c>
      <c r="G56" s="24">
        <v>2.75</v>
      </c>
      <c r="H56" s="24">
        <v>16</v>
      </c>
      <c r="I56" s="24">
        <v>7</v>
      </c>
      <c r="J56" s="24">
        <v>6.5</v>
      </c>
      <c r="K56" s="24">
        <v>15.5</v>
      </c>
      <c r="L56" s="24">
        <v>2</v>
      </c>
      <c r="M56" s="24">
        <v>3.25</v>
      </c>
      <c r="N56" s="24">
        <v>25</v>
      </c>
      <c r="O56" s="24">
        <v>24</v>
      </c>
      <c r="P56" s="24">
        <v>9.5</v>
      </c>
      <c r="Q56" s="5">
        <f t="shared" si="1"/>
        <v>27</v>
      </c>
      <c r="R56" s="5">
        <v>114.51977308102541</v>
      </c>
      <c r="S56" s="5">
        <v>23.576714547711223</v>
      </c>
      <c r="U56" s="15">
        <f t="shared" si="2"/>
        <v>0.60124999999999995</v>
      </c>
      <c r="V56" s="15">
        <f t="shared" si="3"/>
        <v>0.22217374079676905</v>
      </c>
      <c r="W56" s="15">
        <f t="shared" si="4"/>
        <v>0.3984877489346999</v>
      </c>
      <c r="X56" s="29">
        <f t="shared" si="5"/>
        <v>1.1069154345746504E-2</v>
      </c>
      <c r="Y56" s="30">
        <f t="shared" si="6"/>
        <v>1.2343960735826756</v>
      </c>
      <c r="Z56" s="27">
        <f t="shared" si="7"/>
        <v>2.5261385416666664E-2</v>
      </c>
      <c r="AA56" s="27">
        <f t="shared" si="8"/>
        <v>0.14697533333333332</v>
      </c>
      <c r="AB56" s="27">
        <f t="shared" si="9"/>
        <v>6.4301708333333332E-2</v>
      </c>
      <c r="AC56" s="27">
        <f t="shared" si="10"/>
        <v>5.9708729166666669E-2</v>
      </c>
      <c r="AD56" s="30">
        <f t="shared" si="11"/>
        <v>1.7061164826262307</v>
      </c>
      <c r="AE56" s="27">
        <f t="shared" si="12"/>
        <v>1.8371916666666665E-2</v>
      </c>
      <c r="AF56" s="27">
        <f t="shared" si="13"/>
        <v>2.9854364583333334E-2</v>
      </c>
      <c r="AG56" s="27">
        <f t="shared" si="14"/>
        <v>0.22964895833333332</v>
      </c>
      <c r="AH56" s="30">
        <f t="shared" si="15"/>
        <v>2.6417287472922282</v>
      </c>
      <c r="AI56" s="27">
        <f t="shared" si="18"/>
        <v>8.7266604166666664E-2</v>
      </c>
      <c r="AJ56" s="31">
        <f t="shared" si="16"/>
        <v>0.1125</v>
      </c>
      <c r="AK56" s="31">
        <f t="shared" si="17"/>
        <v>9.8236310615463424E-2</v>
      </c>
    </row>
    <row r="57" spans="1:37">
      <c r="A57" s="1">
        <v>1886</v>
      </c>
      <c r="B57" s="24">
        <v>144.29999999999998</v>
      </c>
      <c r="C57" s="24">
        <v>0.26740533684563028</v>
      </c>
      <c r="D57" s="24">
        <v>0.8899958320625001</v>
      </c>
      <c r="E57" s="24">
        <v>1.3370266842281513</v>
      </c>
      <c r="F57" s="24">
        <v>9.8195654842273203</v>
      </c>
      <c r="G57" s="24">
        <v>2.75</v>
      </c>
      <c r="H57" s="24">
        <v>12.5</v>
      </c>
      <c r="I57" s="24">
        <v>9</v>
      </c>
      <c r="J57" s="24">
        <v>5.25</v>
      </c>
      <c r="K57" s="24">
        <v>8</v>
      </c>
      <c r="L57" s="24">
        <v>1.75</v>
      </c>
      <c r="M57" s="24">
        <v>2.75</v>
      </c>
      <c r="N57" s="24">
        <v>25</v>
      </c>
      <c r="O57" s="24">
        <v>24</v>
      </c>
      <c r="P57" s="24">
        <v>9</v>
      </c>
      <c r="Q57" s="5">
        <f t="shared" si="1"/>
        <v>27</v>
      </c>
      <c r="R57" s="5">
        <v>110.46853643551553</v>
      </c>
      <c r="S57" s="5">
        <v>24.44134852439262</v>
      </c>
      <c r="U57" s="15">
        <f t="shared" si="2"/>
        <v>0.60124999999999995</v>
      </c>
      <c r="V57" s="15">
        <f t="shared" si="3"/>
        <v>0.24563742823749246</v>
      </c>
      <c r="W57" s="15">
        <f t="shared" si="4"/>
        <v>0.37083159669270838</v>
      </c>
      <c r="X57" s="29">
        <f t="shared" si="5"/>
        <v>1.2281871411874621E-2</v>
      </c>
      <c r="Y57" s="30">
        <f t="shared" si="6"/>
        <v>1.0808595177334099</v>
      </c>
      <c r="Z57" s="27">
        <f t="shared" si="7"/>
        <v>2.5261385416666664E-2</v>
      </c>
      <c r="AA57" s="27">
        <f t="shared" si="8"/>
        <v>0.11482447916666666</v>
      </c>
      <c r="AB57" s="27">
        <f t="shared" si="9"/>
        <v>8.2673625000000001E-2</v>
      </c>
      <c r="AC57" s="27">
        <f t="shared" si="10"/>
        <v>4.8226281249999996E-2</v>
      </c>
      <c r="AD57" s="30">
        <f t="shared" si="11"/>
        <v>0.88057624909740939</v>
      </c>
      <c r="AE57" s="27">
        <f t="shared" si="12"/>
        <v>1.6075427083333333E-2</v>
      </c>
      <c r="AF57" s="27">
        <f t="shared" si="13"/>
        <v>2.5261385416666664E-2</v>
      </c>
      <c r="AG57" s="27">
        <f t="shared" si="14"/>
        <v>0.22964895833333332</v>
      </c>
      <c r="AH57" s="30">
        <f t="shared" si="15"/>
        <v>2.6417287472922282</v>
      </c>
      <c r="AI57" s="27">
        <f t="shared" si="18"/>
        <v>8.2673625000000001E-2</v>
      </c>
      <c r="AJ57" s="31">
        <f t="shared" si="16"/>
        <v>0.1125</v>
      </c>
      <c r="AK57" s="31">
        <f t="shared" si="17"/>
        <v>0.10183895218496924</v>
      </c>
    </row>
    <row r="58" spans="1:37">
      <c r="A58" s="1">
        <v>1887</v>
      </c>
      <c r="B58" s="24">
        <v>144.29999999999998</v>
      </c>
      <c r="C58" s="24">
        <v>0.32634559496389731</v>
      </c>
      <c r="D58" s="24">
        <v>0.83700957388366048</v>
      </c>
      <c r="E58" s="24">
        <v>1.0749196145055908</v>
      </c>
      <c r="F58" s="24">
        <v>9.2740340684369205</v>
      </c>
      <c r="G58" s="24">
        <v>2.75</v>
      </c>
      <c r="H58" s="24">
        <v>16</v>
      </c>
      <c r="I58" s="24">
        <v>8.5</v>
      </c>
      <c r="J58" s="24">
        <v>5.75</v>
      </c>
      <c r="K58" s="24">
        <v>15.5</v>
      </c>
      <c r="L58" s="24">
        <v>1.75</v>
      </c>
      <c r="M58" s="24">
        <v>2.5</v>
      </c>
      <c r="N58" s="24">
        <v>10</v>
      </c>
      <c r="O58" s="24">
        <v>22.5</v>
      </c>
      <c r="P58" s="24">
        <v>9.5</v>
      </c>
      <c r="Q58" s="5">
        <f t="shared" si="1"/>
        <v>27</v>
      </c>
      <c r="R58" s="5">
        <v>106.79302687488345</v>
      </c>
      <c r="S58" s="5">
        <v>25.282549610315524</v>
      </c>
      <c r="U58" s="15">
        <f t="shared" si="2"/>
        <v>0.60124999999999995</v>
      </c>
      <c r="V58" s="15">
        <f t="shared" si="3"/>
        <v>0.29977970376052371</v>
      </c>
      <c r="W58" s="15">
        <f t="shared" si="4"/>
        <v>0.34875398911819189</v>
      </c>
      <c r="X58" s="29">
        <f t="shared" si="5"/>
        <v>9.8741667905310852E-3</v>
      </c>
      <c r="Y58" s="30">
        <f t="shared" si="6"/>
        <v>1.0208117667482213</v>
      </c>
      <c r="Z58" s="27">
        <f t="shared" si="7"/>
        <v>2.5261385416666664E-2</v>
      </c>
      <c r="AA58" s="27">
        <f t="shared" si="8"/>
        <v>0.14697533333333332</v>
      </c>
      <c r="AB58" s="27">
        <f t="shared" si="9"/>
        <v>7.8080645833333337E-2</v>
      </c>
      <c r="AC58" s="27">
        <f t="shared" si="10"/>
        <v>5.2819260416666659E-2</v>
      </c>
      <c r="AD58" s="30">
        <f t="shared" si="11"/>
        <v>1.7061164826262307</v>
      </c>
      <c r="AE58" s="27">
        <f t="shared" si="12"/>
        <v>1.6075427083333333E-2</v>
      </c>
      <c r="AF58" s="27">
        <f t="shared" si="13"/>
        <v>2.2964895833333332E-2</v>
      </c>
      <c r="AG58" s="27">
        <f t="shared" si="14"/>
        <v>9.1859583333333328E-2</v>
      </c>
      <c r="AH58" s="30">
        <f t="shared" si="15"/>
        <v>2.476620700586464</v>
      </c>
      <c r="AI58" s="27">
        <f t="shared" si="18"/>
        <v>8.7266604166666664E-2</v>
      </c>
      <c r="AJ58" s="31">
        <f t="shared" si="16"/>
        <v>0.1125</v>
      </c>
      <c r="AK58" s="31">
        <f t="shared" si="17"/>
        <v>0.10534395670964801</v>
      </c>
    </row>
    <row r="59" spans="1:37">
      <c r="A59" s="1">
        <v>1888</v>
      </c>
      <c r="B59" s="24">
        <v>144.29999999999998</v>
      </c>
      <c r="C59" s="24">
        <v>0.30536238232586466</v>
      </c>
      <c r="D59" s="24">
        <v>0.87327405931367774</v>
      </c>
      <c r="E59" s="24">
        <v>1.0752196560769884</v>
      </c>
      <c r="F59" s="24">
        <v>8.1899839350869534</v>
      </c>
      <c r="G59" s="24">
        <v>1.25</v>
      </c>
      <c r="H59" s="24">
        <v>10.5</v>
      </c>
      <c r="I59" s="24">
        <v>11</v>
      </c>
      <c r="J59" s="24">
        <v>6.75</v>
      </c>
      <c r="K59" s="24">
        <v>15.5</v>
      </c>
      <c r="L59" s="24">
        <v>1.25</v>
      </c>
      <c r="M59" s="24">
        <v>4</v>
      </c>
      <c r="N59" s="24">
        <v>25</v>
      </c>
      <c r="O59" s="24">
        <v>24</v>
      </c>
      <c r="P59" s="24">
        <v>8.25</v>
      </c>
      <c r="Q59" s="5">
        <f t="shared" si="1"/>
        <v>27</v>
      </c>
      <c r="R59" s="5">
        <v>106.88286458009892</v>
      </c>
      <c r="S59" s="5">
        <v>25.261298998742657</v>
      </c>
      <c r="U59" s="15">
        <f t="shared" si="2"/>
        <v>0.60124999999999995</v>
      </c>
      <c r="V59" s="15">
        <f t="shared" si="3"/>
        <v>0.28050461206127958</v>
      </c>
      <c r="W59" s="15">
        <f t="shared" si="4"/>
        <v>0.36386419138069909</v>
      </c>
      <c r="X59" s="29">
        <f t="shared" si="5"/>
        <v>9.8769229599042132E-3</v>
      </c>
      <c r="Y59" s="30">
        <f t="shared" si="6"/>
        <v>0.90148816671586374</v>
      </c>
      <c r="Z59" s="27">
        <f t="shared" si="7"/>
        <v>1.1482447916666666E-2</v>
      </c>
      <c r="AA59" s="27">
        <f t="shared" si="8"/>
        <v>9.6452562499999991E-2</v>
      </c>
      <c r="AB59" s="27">
        <f t="shared" si="9"/>
        <v>0.10104554166666666</v>
      </c>
      <c r="AC59" s="27">
        <f t="shared" si="10"/>
        <v>6.2005218749999993E-2</v>
      </c>
      <c r="AD59" s="30">
        <f t="shared" si="11"/>
        <v>1.7061164826262307</v>
      </c>
      <c r="AE59" s="27">
        <f t="shared" si="12"/>
        <v>1.1482447916666666E-2</v>
      </c>
      <c r="AF59" s="27">
        <f t="shared" si="13"/>
        <v>3.674383333333333E-2</v>
      </c>
      <c r="AG59" s="27">
        <f t="shared" si="14"/>
        <v>0.22964895833333332</v>
      </c>
      <c r="AH59" s="30">
        <f t="shared" si="15"/>
        <v>2.6417287472922282</v>
      </c>
      <c r="AI59" s="27">
        <f t="shared" si="18"/>
        <v>7.5784156249999984E-2</v>
      </c>
      <c r="AJ59" s="31">
        <f t="shared" si="16"/>
        <v>0.1125</v>
      </c>
      <c r="AK59" s="31">
        <f t="shared" si="17"/>
        <v>0.10525541249476107</v>
      </c>
    </row>
    <row r="60" spans="1:37">
      <c r="A60" s="1">
        <v>1889</v>
      </c>
      <c r="B60" s="24">
        <v>128.26666666666665</v>
      </c>
      <c r="C60" s="24">
        <v>0.38530152352342922</v>
      </c>
      <c r="D60" s="24">
        <v>0.87741292406990079</v>
      </c>
      <c r="E60" s="24">
        <v>1.1277117761661346</v>
      </c>
      <c r="F60" s="24">
        <v>7.5349282125250481</v>
      </c>
      <c r="G60" s="24">
        <v>1.585</v>
      </c>
      <c r="H60" s="24">
        <v>11</v>
      </c>
      <c r="I60" s="24">
        <v>8.5</v>
      </c>
      <c r="J60" s="24">
        <v>6.75</v>
      </c>
      <c r="K60" s="24">
        <v>14</v>
      </c>
      <c r="L60" s="24">
        <v>1.75</v>
      </c>
      <c r="M60" s="24">
        <v>2.25</v>
      </c>
      <c r="N60" s="24">
        <v>10.5</v>
      </c>
      <c r="O60" s="24">
        <v>20</v>
      </c>
      <c r="P60" s="24">
        <v>33</v>
      </c>
      <c r="Q60" s="5">
        <f t="shared" si="1"/>
        <v>24</v>
      </c>
      <c r="R60" s="5">
        <v>105.53900238636633</v>
      </c>
      <c r="S60" s="5">
        <v>22.740408244658898</v>
      </c>
      <c r="U60" s="15">
        <f t="shared" si="2"/>
        <v>0.53444444444444439</v>
      </c>
      <c r="V60" s="15">
        <f t="shared" si="3"/>
        <v>0.35393637408560735</v>
      </c>
      <c r="W60" s="15">
        <f t="shared" si="4"/>
        <v>0.36558871836245871</v>
      </c>
      <c r="X60" s="29">
        <f t="shared" si="5"/>
        <v>1.0359113387871438E-2</v>
      </c>
      <c r="Y60" s="30">
        <f t="shared" si="6"/>
        <v>0.82938485282544427</v>
      </c>
      <c r="Z60" s="27">
        <f t="shared" si="7"/>
        <v>1.4559743958333333E-2</v>
      </c>
      <c r="AA60" s="27">
        <f t="shared" si="8"/>
        <v>0.10104554166666666</v>
      </c>
      <c r="AB60" s="27">
        <f t="shared" si="9"/>
        <v>7.8080645833333337E-2</v>
      </c>
      <c r="AC60" s="27">
        <f t="shared" si="10"/>
        <v>6.2005218749999993E-2</v>
      </c>
      <c r="AD60" s="30">
        <f t="shared" si="11"/>
        <v>1.5410084359204663</v>
      </c>
      <c r="AE60" s="27">
        <f t="shared" si="12"/>
        <v>1.6075427083333333E-2</v>
      </c>
      <c r="AF60" s="27">
        <f t="shared" si="13"/>
        <v>2.066840625E-2</v>
      </c>
      <c r="AG60" s="27">
        <f t="shared" si="14"/>
        <v>9.6452562499999991E-2</v>
      </c>
      <c r="AH60" s="30">
        <f t="shared" si="15"/>
        <v>2.2014406227435233</v>
      </c>
      <c r="AI60" s="27">
        <f t="shared" si="18"/>
        <v>0.30313662499999994</v>
      </c>
      <c r="AJ60" s="31">
        <f t="shared" si="16"/>
        <v>0.1</v>
      </c>
      <c r="AK60" s="31">
        <f t="shared" si="17"/>
        <v>9.4751701019412077E-2</v>
      </c>
    </row>
    <row r="61" spans="1:37">
      <c r="A61" s="1">
        <v>1890</v>
      </c>
      <c r="B61" s="24">
        <v>176.36666666666665</v>
      </c>
      <c r="C61" s="24">
        <v>0.24065413778436806</v>
      </c>
      <c r="D61" s="24">
        <v>0.80248204463153106</v>
      </c>
      <c r="E61" s="24">
        <v>1.1213275237264464</v>
      </c>
      <c r="F61" s="24">
        <v>7.7804354138783118</v>
      </c>
      <c r="G61" s="24">
        <v>1.585</v>
      </c>
      <c r="H61" s="24">
        <v>17</v>
      </c>
      <c r="I61" s="24">
        <v>10</v>
      </c>
      <c r="J61" s="24">
        <v>6.75</v>
      </c>
      <c r="K61" s="24">
        <v>19</v>
      </c>
      <c r="L61" s="24">
        <v>2</v>
      </c>
      <c r="M61" s="24">
        <v>2</v>
      </c>
      <c r="N61" s="24">
        <v>12</v>
      </c>
      <c r="O61" s="24">
        <v>20</v>
      </c>
      <c r="P61" s="24">
        <v>33</v>
      </c>
      <c r="Q61" s="5">
        <f t="shared" si="1"/>
        <v>33</v>
      </c>
      <c r="R61" s="5">
        <v>125.07325653114212</v>
      </c>
      <c r="S61" s="5">
        <v>26.384537282583103</v>
      </c>
      <c r="U61" s="15">
        <f t="shared" si="2"/>
        <v>0.73486111111111108</v>
      </c>
      <c r="V61" s="15">
        <f t="shared" si="3"/>
        <v>0.22106388824314641</v>
      </c>
      <c r="W61" s="15">
        <f t="shared" si="4"/>
        <v>0.33436751859647124</v>
      </c>
      <c r="X61" s="29">
        <f t="shared" si="5"/>
        <v>1.030046791097098E-2</v>
      </c>
      <c r="Y61" s="30">
        <f t="shared" si="6"/>
        <v>0.85640832913720166</v>
      </c>
      <c r="Z61" s="27">
        <f t="shared" si="7"/>
        <v>1.4559743958333333E-2</v>
      </c>
      <c r="AA61" s="27">
        <f t="shared" si="8"/>
        <v>0.15616129166666667</v>
      </c>
      <c r="AB61" s="27">
        <f t="shared" si="9"/>
        <v>9.1859583333333328E-2</v>
      </c>
      <c r="AC61" s="27">
        <f t="shared" si="10"/>
        <v>6.2005218749999993E-2</v>
      </c>
      <c r="AD61" s="30">
        <f t="shared" si="11"/>
        <v>2.0913685916063471</v>
      </c>
      <c r="AE61" s="27">
        <f t="shared" si="12"/>
        <v>1.8371916666666665E-2</v>
      </c>
      <c r="AF61" s="27">
        <f t="shared" si="13"/>
        <v>1.8371916666666665E-2</v>
      </c>
      <c r="AG61" s="27">
        <f t="shared" si="14"/>
        <v>0.1102315</v>
      </c>
      <c r="AH61" s="30">
        <f t="shared" si="15"/>
        <v>2.2014406227435233</v>
      </c>
      <c r="AI61" s="27">
        <f t="shared" si="18"/>
        <v>0.30313662499999994</v>
      </c>
      <c r="AJ61" s="31">
        <f t="shared" si="16"/>
        <v>0.13750000000000001</v>
      </c>
      <c r="AK61" s="31">
        <f t="shared" si="17"/>
        <v>0.10993557201076293</v>
      </c>
    </row>
    <row r="62" spans="1:37">
      <c r="A62" s="1">
        <v>1891</v>
      </c>
      <c r="B62" s="24">
        <v>176.36666666666665</v>
      </c>
      <c r="C62" s="24">
        <v>0.29786196565222162</v>
      </c>
      <c r="D62" s="24">
        <v>0.7450523852756894</v>
      </c>
      <c r="E62" s="24">
        <v>1.1207541399360006</v>
      </c>
      <c r="F62" s="24">
        <v>10.800634634817884</v>
      </c>
      <c r="G62" s="24">
        <v>1.75</v>
      </c>
      <c r="H62" s="24">
        <v>26</v>
      </c>
      <c r="I62" s="24">
        <v>9</v>
      </c>
      <c r="J62" s="24">
        <v>7.25</v>
      </c>
      <c r="K62" s="24">
        <v>14</v>
      </c>
      <c r="L62" s="24">
        <v>2.25</v>
      </c>
      <c r="M62" s="24">
        <v>3.5</v>
      </c>
      <c r="N62" s="24">
        <v>24</v>
      </c>
      <c r="O62" s="24">
        <v>13.5</v>
      </c>
      <c r="P62" s="24">
        <v>32.5</v>
      </c>
      <c r="Q62" s="5">
        <f t="shared" si="1"/>
        <v>33</v>
      </c>
      <c r="R62" s="5">
        <v>126.22243277561888</v>
      </c>
      <c r="S62" s="5">
        <v>26.144322585402012</v>
      </c>
      <c r="U62" s="15">
        <f t="shared" si="2"/>
        <v>0.73486111111111108</v>
      </c>
      <c r="V62" s="15">
        <f t="shared" si="3"/>
        <v>0.27361476055660722</v>
      </c>
      <c r="W62" s="15">
        <f t="shared" si="4"/>
        <v>0.31043849386487055</v>
      </c>
      <c r="X62" s="29">
        <f t="shared" si="5"/>
        <v>1.0295200831362936E-2</v>
      </c>
      <c r="Y62" s="30">
        <f t="shared" si="6"/>
        <v>1.1888477918249376</v>
      </c>
      <c r="Z62" s="27">
        <f t="shared" si="7"/>
        <v>1.6075427083333333E-2</v>
      </c>
      <c r="AA62" s="27">
        <f t="shared" si="8"/>
        <v>0.23883491666666667</v>
      </c>
      <c r="AB62" s="27">
        <f t="shared" si="9"/>
        <v>8.2673625000000001E-2</v>
      </c>
      <c r="AC62" s="27">
        <f t="shared" si="10"/>
        <v>6.6598197916666671E-2</v>
      </c>
      <c r="AD62" s="30">
        <f t="shared" si="11"/>
        <v>1.5410084359204663</v>
      </c>
      <c r="AE62" s="27">
        <f t="shared" si="12"/>
        <v>2.066840625E-2</v>
      </c>
      <c r="AF62" s="27">
        <f t="shared" si="13"/>
        <v>3.2150854166666666E-2</v>
      </c>
      <c r="AG62" s="27">
        <f t="shared" si="14"/>
        <v>0.22046299999999999</v>
      </c>
      <c r="AH62" s="30">
        <f t="shared" si="15"/>
        <v>1.4859724203518783</v>
      </c>
      <c r="AI62" s="27">
        <f t="shared" si="18"/>
        <v>0.29854364583333332</v>
      </c>
      <c r="AJ62" s="31">
        <f t="shared" si="16"/>
        <v>0.13750000000000001</v>
      </c>
      <c r="AK62" s="31">
        <f t="shared" si="17"/>
        <v>0.10893467743917505</v>
      </c>
    </row>
    <row r="63" spans="1:37">
      <c r="A63" s="1">
        <v>1892</v>
      </c>
      <c r="B63" s="24">
        <v>176.36666666666665</v>
      </c>
      <c r="C63" s="24">
        <v>0.37842832116958858</v>
      </c>
      <c r="D63" s="24">
        <v>0.7627800186668785</v>
      </c>
      <c r="E63" s="24">
        <v>1.1200000000000001</v>
      </c>
      <c r="F63" s="24">
        <v>10.836470404166022</v>
      </c>
      <c r="G63" s="24">
        <v>0.75</v>
      </c>
      <c r="H63" s="24">
        <v>7.5</v>
      </c>
      <c r="I63" s="24">
        <v>4</v>
      </c>
      <c r="J63" s="24">
        <v>3.5</v>
      </c>
      <c r="K63" s="24">
        <v>16</v>
      </c>
      <c r="L63" s="24">
        <v>1.25</v>
      </c>
      <c r="M63" s="24">
        <v>1</v>
      </c>
      <c r="N63" s="24">
        <v>18</v>
      </c>
      <c r="O63" s="24">
        <v>8</v>
      </c>
      <c r="P63" s="24">
        <v>3</v>
      </c>
      <c r="Q63" s="5">
        <f t="shared" si="1"/>
        <v>33</v>
      </c>
      <c r="R63" s="5">
        <v>95.516287992861677</v>
      </c>
      <c r="S63" s="5">
        <v>34.54908130691409</v>
      </c>
      <c r="U63" s="15">
        <f t="shared" si="2"/>
        <v>0.73486111111111108</v>
      </c>
      <c r="V63" s="15">
        <f t="shared" si="3"/>
        <v>0.34762267904171257</v>
      </c>
      <c r="W63" s="15">
        <f t="shared" si="4"/>
        <v>0.31782500777786604</v>
      </c>
      <c r="X63" s="29">
        <f t="shared" si="5"/>
        <v>1.0288273333333332E-2</v>
      </c>
      <c r="Y63" s="30">
        <f t="shared" si="6"/>
        <v>1.1927923077444502</v>
      </c>
      <c r="Z63" s="27">
        <f t="shared" si="7"/>
        <v>6.8894687499999998E-3</v>
      </c>
      <c r="AA63" s="27">
        <f t="shared" si="8"/>
        <v>6.8894687499999996E-2</v>
      </c>
      <c r="AB63" s="27">
        <f t="shared" si="9"/>
        <v>3.674383333333333E-2</v>
      </c>
      <c r="AC63" s="27">
        <f t="shared" si="10"/>
        <v>3.2150854166666666E-2</v>
      </c>
      <c r="AD63" s="30">
        <f t="shared" si="11"/>
        <v>1.7611524981948188</v>
      </c>
      <c r="AE63" s="27">
        <f t="shared" si="12"/>
        <v>1.1482447916666666E-2</v>
      </c>
      <c r="AF63" s="27">
        <f t="shared" si="13"/>
        <v>9.1859583333333324E-3</v>
      </c>
      <c r="AG63" s="27">
        <f t="shared" si="14"/>
        <v>0.16534725</v>
      </c>
      <c r="AH63" s="30">
        <f t="shared" si="15"/>
        <v>0.88057624909740939</v>
      </c>
      <c r="AI63" s="27">
        <f t="shared" si="18"/>
        <v>2.7557874999999999E-2</v>
      </c>
      <c r="AJ63" s="31">
        <f t="shared" si="16"/>
        <v>0.13750000000000001</v>
      </c>
      <c r="AK63" s="31">
        <f t="shared" si="17"/>
        <v>0.14395450544547536</v>
      </c>
    </row>
    <row r="64" spans="1:37">
      <c r="A64" s="1">
        <v>1893</v>
      </c>
      <c r="B64" s="24">
        <v>181.71111111111111</v>
      </c>
      <c r="C64" s="24">
        <v>0.22159664803811119</v>
      </c>
      <c r="D64" s="24">
        <v>0.68661743856647139</v>
      </c>
      <c r="E64" s="24">
        <v>1.0367094645057835</v>
      </c>
      <c r="F64" s="24">
        <v>5.1951648178578349</v>
      </c>
      <c r="G64" s="24">
        <v>0.75</v>
      </c>
      <c r="H64" s="24">
        <v>7.5</v>
      </c>
      <c r="I64" s="24">
        <v>4</v>
      </c>
      <c r="J64" s="24">
        <v>3.5</v>
      </c>
      <c r="K64" s="24">
        <v>16</v>
      </c>
      <c r="L64" s="24">
        <v>0.75</v>
      </c>
      <c r="M64" s="24">
        <v>1</v>
      </c>
      <c r="N64" s="24">
        <v>18</v>
      </c>
      <c r="O64" s="24">
        <v>8</v>
      </c>
      <c r="P64" s="24">
        <v>3</v>
      </c>
      <c r="Q64" s="5">
        <f t="shared" si="1"/>
        <v>34</v>
      </c>
      <c r="R64" s="5">
        <v>95.676760354486518</v>
      </c>
      <c r="S64" s="5">
        <v>35.536320287213464</v>
      </c>
      <c r="U64" s="15">
        <f t="shared" si="2"/>
        <v>0.7571296296296296</v>
      </c>
      <c r="V64" s="15">
        <f t="shared" si="3"/>
        <v>0.2035577575684421</v>
      </c>
      <c r="W64" s="15">
        <f t="shared" si="4"/>
        <v>0.28609059940269638</v>
      </c>
      <c r="X64" s="29">
        <f t="shared" si="5"/>
        <v>9.5231699447224389E-3</v>
      </c>
      <c r="Y64" s="30">
        <f t="shared" si="6"/>
        <v>0.57184234359400976</v>
      </c>
      <c r="Z64" s="27">
        <f t="shared" si="7"/>
        <v>6.8894687499999998E-3</v>
      </c>
      <c r="AA64" s="27">
        <f t="shared" si="8"/>
        <v>6.8894687499999996E-2</v>
      </c>
      <c r="AB64" s="27">
        <f t="shared" si="9"/>
        <v>3.674383333333333E-2</v>
      </c>
      <c r="AC64" s="27">
        <f t="shared" si="10"/>
        <v>3.2150854166666666E-2</v>
      </c>
      <c r="AD64" s="30">
        <f t="shared" si="11"/>
        <v>1.7611524981948188</v>
      </c>
      <c r="AE64" s="27">
        <f t="shared" si="12"/>
        <v>6.8894687499999998E-3</v>
      </c>
      <c r="AF64" s="27">
        <f t="shared" si="13"/>
        <v>9.1859583333333324E-3</v>
      </c>
      <c r="AG64" s="27">
        <f t="shared" si="14"/>
        <v>0.16534725</v>
      </c>
      <c r="AH64" s="30">
        <f t="shared" si="15"/>
        <v>0.88057624909740939</v>
      </c>
      <c r="AI64" s="27">
        <f t="shared" si="18"/>
        <v>2.7557874999999999E-2</v>
      </c>
      <c r="AJ64" s="31">
        <f t="shared" si="16"/>
        <v>0.14166666666666666</v>
      </c>
      <c r="AK64" s="31">
        <f t="shared" si="17"/>
        <v>0.14806800119672275</v>
      </c>
    </row>
    <row r="65" spans="1:37">
      <c r="A65" s="1">
        <v>1894</v>
      </c>
      <c r="B65" s="24">
        <v>192.39999999999998</v>
      </c>
      <c r="C65" s="24">
        <v>0.2404296281883766</v>
      </c>
      <c r="D65" s="24">
        <v>0.78459723157545003</v>
      </c>
      <c r="E65" s="24">
        <v>1.0378257331872371</v>
      </c>
      <c r="F65" s="24">
        <v>4.3339655585924355</v>
      </c>
      <c r="G65" s="24">
        <v>0.75</v>
      </c>
      <c r="H65" s="24">
        <v>13</v>
      </c>
      <c r="I65" s="24">
        <v>3.5</v>
      </c>
      <c r="J65" s="24">
        <v>3</v>
      </c>
      <c r="K65" s="24">
        <v>18</v>
      </c>
      <c r="L65" s="24">
        <v>1.25</v>
      </c>
      <c r="M65" s="24">
        <v>0.75</v>
      </c>
      <c r="N65" s="24">
        <v>9</v>
      </c>
      <c r="O65" s="24">
        <v>8</v>
      </c>
      <c r="P65" s="24">
        <v>3</v>
      </c>
      <c r="Q65" s="5">
        <f t="shared" si="1"/>
        <v>36</v>
      </c>
      <c r="R65" s="5">
        <v>97.697190505264302</v>
      </c>
      <c r="S65" s="5">
        <v>36.848551953047391</v>
      </c>
      <c r="U65" s="15">
        <f t="shared" si="2"/>
        <v>0.80166666666666653</v>
      </c>
      <c r="V65" s="15">
        <f t="shared" si="3"/>
        <v>0.22085765466372526</v>
      </c>
      <c r="W65" s="15">
        <f t="shared" si="4"/>
        <v>0.32691551315643752</v>
      </c>
      <c r="X65" s="29">
        <f t="shared" si="5"/>
        <v>9.5334239423190761E-3</v>
      </c>
      <c r="Y65" s="30">
        <f t="shared" si="6"/>
        <v>0.47704839191283571</v>
      </c>
      <c r="Z65" s="27">
        <f t="shared" si="7"/>
        <v>6.8894687499999998E-3</v>
      </c>
      <c r="AA65" s="27">
        <f t="shared" si="8"/>
        <v>0.11941745833333334</v>
      </c>
      <c r="AB65" s="27">
        <f t="shared" si="9"/>
        <v>3.2150854166666666E-2</v>
      </c>
      <c r="AC65" s="27">
        <f t="shared" si="10"/>
        <v>2.7557874999999999E-2</v>
      </c>
      <c r="AD65" s="30">
        <f t="shared" si="11"/>
        <v>1.981296560469171</v>
      </c>
      <c r="AE65" s="27">
        <f t="shared" si="12"/>
        <v>1.1482447916666666E-2</v>
      </c>
      <c r="AF65" s="27">
        <f t="shared" si="13"/>
        <v>6.8894687499999998E-3</v>
      </c>
      <c r="AG65" s="27">
        <f t="shared" si="14"/>
        <v>8.2673625000000001E-2</v>
      </c>
      <c r="AH65" s="30">
        <f t="shared" si="15"/>
        <v>0.88057624909740939</v>
      </c>
      <c r="AI65" s="27">
        <f t="shared" si="18"/>
        <v>2.7557874999999999E-2</v>
      </c>
      <c r="AJ65" s="31">
        <f t="shared" si="16"/>
        <v>0.15</v>
      </c>
      <c r="AK65" s="31">
        <f t="shared" si="17"/>
        <v>0.15353563313769747</v>
      </c>
    </row>
    <row r="66" spans="1:37">
      <c r="A66" s="1">
        <v>1895</v>
      </c>
      <c r="B66" s="24">
        <v>192.39999999999998</v>
      </c>
      <c r="C66" s="24">
        <v>0.32141137887101867</v>
      </c>
      <c r="D66" s="24">
        <v>0.73522152283082054</v>
      </c>
      <c r="E66" s="24">
        <v>1.04</v>
      </c>
      <c r="F66" s="24">
        <v>4.3239158933751236</v>
      </c>
      <c r="G66" s="24">
        <v>0.75</v>
      </c>
      <c r="H66" s="24">
        <v>12.5</v>
      </c>
      <c r="I66" s="24">
        <v>3.5</v>
      </c>
      <c r="J66" s="24">
        <v>3</v>
      </c>
      <c r="K66" s="24">
        <v>18</v>
      </c>
      <c r="L66" s="24">
        <v>0.5</v>
      </c>
      <c r="M66" s="24">
        <v>0.75</v>
      </c>
      <c r="N66" s="24">
        <v>9</v>
      </c>
      <c r="O66" s="24">
        <v>8</v>
      </c>
      <c r="P66" s="24">
        <v>3</v>
      </c>
      <c r="Q66" s="5">
        <f t="shared" si="1"/>
        <v>35.999999999999993</v>
      </c>
      <c r="R66" s="5">
        <v>96.098740939102285</v>
      </c>
      <c r="S66" s="5">
        <v>37.461468951828593</v>
      </c>
      <c r="U66" s="15">
        <f t="shared" si="2"/>
        <v>0.80166666666666653</v>
      </c>
      <c r="V66" s="15">
        <f t="shared" si="3"/>
        <v>0.2952471534168391</v>
      </c>
      <c r="W66" s="15">
        <f t="shared" si="4"/>
        <v>0.30634230117950856</v>
      </c>
      <c r="X66" s="29">
        <f t="shared" si="5"/>
        <v>9.553396666666665E-3</v>
      </c>
      <c r="Y66" s="30">
        <f t="shared" si="6"/>
        <v>0.47594220485011751</v>
      </c>
      <c r="Z66" s="27">
        <f t="shared" si="7"/>
        <v>6.8894687499999998E-3</v>
      </c>
      <c r="AA66" s="27">
        <f t="shared" si="8"/>
        <v>0.11482447916666666</v>
      </c>
      <c r="AB66" s="27">
        <f t="shared" si="9"/>
        <v>3.2150854166666666E-2</v>
      </c>
      <c r="AC66" s="27">
        <f t="shared" si="10"/>
        <v>2.7557874999999999E-2</v>
      </c>
      <c r="AD66" s="30">
        <f t="shared" si="11"/>
        <v>1.981296560469171</v>
      </c>
      <c r="AE66" s="27">
        <f t="shared" si="12"/>
        <v>4.5929791666666662E-3</v>
      </c>
      <c r="AF66" s="27">
        <f t="shared" si="13"/>
        <v>6.8894687499999998E-3</v>
      </c>
      <c r="AG66" s="27">
        <f t="shared" si="14"/>
        <v>8.2673625000000001E-2</v>
      </c>
      <c r="AH66" s="30">
        <f t="shared" si="15"/>
        <v>0.88057624909740939</v>
      </c>
      <c r="AI66" s="27">
        <f t="shared" si="18"/>
        <v>2.7557874999999999E-2</v>
      </c>
      <c r="AJ66" s="31">
        <f t="shared" si="16"/>
        <v>0.14999999999999997</v>
      </c>
      <c r="AK66" s="31">
        <f t="shared" si="17"/>
        <v>0.15608945396595247</v>
      </c>
    </row>
    <row r="67" spans="1:37">
      <c r="A67" s="1">
        <v>1896</v>
      </c>
      <c r="B67" s="24">
        <v>181.71111111111111</v>
      </c>
      <c r="C67" s="24">
        <v>0.27379329529573954</v>
      </c>
      <c r="D67" s="24">
        <v>0.6588300329259088</v>
      </c>
      <c r="E67" s="24">
        <v>1</v>
      </c>
      <c r="F67" s="24">
        <v>8.6563699573051878</v>
      </c>
      <c r="G67" s="24">
        <v>1.5</v>
      </c>
      <c r="H67" s="24">
        <v>12.5</v>
      </c>
      <c r="I67" s="24">
        <v>7</v>
      </c>
      <c r="J67" s="24">
        <v>6</v>
      </c>
      <c r="K67" s="24">
        <v>18</v>
      </c>
      <c r="L67" s="24">
        <v>1</v>
      </c>
      <c r="M67" s="24">
        <v>1.5</v>
      </c>
      <c r="N67" s="24">
        <v>18</v>
      </c>
      <c r="O67" s="24">
        <v>16</v>
      </c>
      <c r="P67" s="24">
        <v>6</v>
      </c>
      <c r="Q67" s="5">
        <f t="shared" si="1"/>
        <v>34</v>
      </c>
      <c r="R67" s="5">
        <v>110.01065923378464</v>
      </c>
      <c r="S67" s="5">
        <v>30.906096042699186</v>
      </c>
      <c r="U67" s="15">
        <f t="shared" si="2"/>
        <v>0.7571296296296296</v>
      </c>
      <c r="V67" s="15">
        <f t="shared" si="3"/>
        <v>0.2515053802532693</v>
      </c>
      <c r="W67" s="15">
        <f t="shared" si="4"/>
        <v>0.27451251371912871</v>
      </c>
      <c r="X67" s="29">
        <f t="shared" si="5"/>
        <v>9.1859583333333324E-3</v>
      </c>
      <c r="Y67" s="30">
        <f t="shared" si="6"/>
        <v>0.95282422347541296</v>
      </c>
      <c r="Z67" s="27">
        <f t="shared" si="7"/>
        <v>1.37789375E-2</v>
      </c>
      <c r="AA67" s="27">
        <f t="shared" si="8"/>
        <v>0.11482447916666666</v>
      </c>
      <c r="AB67" s="27">
        <f t="shared" si="9"/>
        <v>6.4301708333333332E-2</v>
      </c>
      <c r="AC67" s="27">
        <f t="shared" si="10"/>
        <v>5.5115749999999998E-2</v>
      </c>
      <c r="AD67" s="30">
        <f t="shared" si="11"/>
        <v>1.981296560469171</v>
      </c>
      <c r="AE67" s="27">
        <f t="shared" si="12"/>
        <v>9.1859583333333324E-3</v>
      </c>
      <c r="AF67" s="27">
        <f t="shared" si="13"/>
        <v>1.37789375E-2</v>
      </c>
      <c r="AG67" s="27">
        <f t="shared" si="14"/>
        <v>0.16534725</v>
      </c>
      <c r="AH67" s="30">
        <f t="shared" si="15"/>
        <v>1.7611524981948188</v>
      </c>
      <c r="AI67" s="27">
        <f t="shared" si="18"/>
        <v>5.5115749999999998E-2</v>
      </c>
      <c r="AJ67" s="31">
        <f t="shared" si="16"/>
        <v>0.14166666666666666</v>
      </c>
      <c r="AK67" s="31">
        <f t="shared" si="17"/>
        <v>0.12877540017791328</v>
      </c>
    </row>
    <row r="68" spans="1:37">
      <c r="A68" s="1">
        <v>1897</v>
      </c>
      <c r="B68" s="24">
        <v>197.74444444444444</v>
      </c>
      <c r="C68" s="24">
        <v>0.28459015429139217</v>
      </c>
      <c r="D68" s="24">
        <v>0.64937738089595809</v>
      </c>
      <c r="E68" s="28">
        <v>0.99628212309010966</v>
      </c>
      <c r="F68" s="28">
        <v>6.077917484992815</v>
      </c>
      <c r="G68" s="28">
        <v>1.5</v>
      </c>
      <c r="H68" s="28">
        <v>13</v>
      </c>
      <c r="I68" s="28">
        <v>7</v>
      </c>
      <c r="J68" s="28">
        <v>7</v>
      </c>
      <c r="K68" s="28">
        <v>18</v>
      </c>
      <c r="L68" s="28">
        <v>1</v>
      </c>
      <c r="M68" s="28">
        <v>1.5</v>
      </c>
      <c r="N68" s="28">
        <v>16</v>
      </c>
      <c r="O68" s="28">
        <v>14</v>
      </c>
      <c r="P68" s="24">
        <v>6</v>
      </c>
      <c r="Q68" s="5">
        <f t="shared" si="1"/>
        <v>37.000000000000007</v>
      </c>
      <c r="R68" s="5">
        <v>114.95954418495482</v>
      </c>
      <c r="S68" s="5">
        <v>32.185235477684095</v>
      </c>
      <c r="U68" s="15">
        <f t="shared" si="2"/>
        <v>0.82393518518518516</v>
      </c>
      <c r="V68" s="15">
        <f t="shared" si="3"/>
        <v>0.2614233299397633</v>
      </c>
      <c r="W68" s="15">
        <f t="shared" si="4"/>
        <v>0.27057390870664921</v>
      </c>
      <c r="X68" s="29">
        <f t="shared" si="5"/>
        <v>9.1518060709506188E-3</v>
      </c>
      <c r="Y68" s="30">
        <f t="shared" si="6"/>
        <v>0.6690087226573167</v>
      </c>
      <c r="Z68" s="27">
        <f t="shared" si="7"/>
        <v>1.37789375E-2</v>
      </c>
      <c r="AA68" s="27">
        <f t="shared" si="8"/>
        <v>0.11941745833333334</v>
      </c>
      <c r="AB68" s="27">
        <f t="shared" si="9"/>
        <v>6.4301708333333332E-2</v>
      </c>
      <c r="AC68" s="27">
        <f t="shared" si="10"/>
        <v>6.4301708333333332E-2</v>
      </c>
      <c r="AD68" s="30">
        <f t="shared" si="11"/>
        <v>1.981296560469171</v>
      </c>
      <c r="AE68" s="27">
        <f t="shared" si="12"/>
        <v>9.1859583333333324E-3</v>
      </c>
      <c r="AF68" s="27">
        <f t="shared" si="13"/>
        <v>1.37789375E-2</v>
      </c>
      <c r="AG68" s="27">
        <f t="shared" si="14"/>
        <v>0.14697533333333332</v>
      </c>
      <c r="AH68" s="30">
        <f t="shared" si="15"/>
        <v>1.5410084359204663</v>
      </c>
      <c r="AI68" s="27">
        <f t="shared" si="18"/>
        <v>5.5115749999999998E-2</v>
      </c>
      <c r="AJ68" s="31">
        <f t="shared" si="16"/>
        <v>0.1541666666666667</v>
      </c>
      <c r="AK68" s="31">
        <f t="shared" si="17"/>
        <v>0.13410514782368374</v>
      </c>
    </row>
    <row r="69" spans="1:37">
      <c r="A69" s="1">
        <v>1898</v>
      </c>
      <c r="B69" s="24">
        <v>208.43333333333331</v>
      </c>
      <c r="C69" s="24">
        <v>0.31179929994098349</v>
      </c>
      <c r="D69" s="24">
        <v>0.6475222366542509</v>
      </c>
      <c r="E69" s="28">
        <v>0.9905226379340637</v>
      </c>
      <c r="F69" s="28">
        <v>6.042781176990105</v>
      </c>
      <c r="G69" s="28">
        <v>1.66</v>
      </c>
      <c r="H69" s="28">
        <v>16</v>
      </c>
      <c r="I69" s="28">
        <v>5</v>
      </c>
      <c r="J69" s="28">
        <v>7</v>
      </c>
      <c r="K69" s="28">
        <v>16</v>
      </c>
      <c r="L69" s="28">
        <v>1.5</v>
      </c>
      <c r="M69" s="28">
        <v>1.5</v>
      </c>
      <c r="N69" s="28">
        <v>17</v>
      </c>
      <c r="O69" s="28">
        <v>15</v>
      </c>
      <c r="P69" s="24">
        <v>6</v>
      </c>
      <c r="Q69" s="5">
        <f t="shared" si="1"/>
        <v>39</v>
      </c>
      <c r="R69" s="5">
        <v>120.87691208607177</v>
      </c>
      <c r="S69" s="5">
        <v>32.264225919528464</v>
      </c>
      <c r="U69" s="15">
        <f t="shared" si="2"/>
        <v>0.86847222222222209</v>
      </c>
      <c r="V69" s="15">
        <f t="shared" si="3"/>
        <v>0.28641753776203766</v>
      </c>
      <c r="W69" s="15">
        <f t="shared" si="4"/>
        <v>0.26980093193927124</v>
      </c>
      <c r="X69" s="29">
        <f t="shared" si="5"/>
        <v>9.0988996802857294E-3</v>
      </c>
      <c r="Y69" s="30">
        <f t="shared" si="6"/>
        <v>0.66514119786879689</v>
      </c>
      <c r="Z69" s="27">
        <f t="shared" si="7"/>
        <v>1.5248690833333332E-2</v>
      </c>
      <c r="AA69" s="27">
        <f t="shared" si="8"/>
        <v>0.14697533333333332</v>
      </c>
      <c r="AB69" s="27">
        <f t="shared" si="9"/>
        <v>4.5929791666666664E-2</v>
      </c>
      <c r="AC69" s="27">
        <f t="shared" si="10"/>
        <v>6.4301708333333332E-2</v>
      </c>
      <c r="AD69" s="30">
        <f t="shared" si="11"/>
        <v>1.7611524981948188</v>
      </c>
      <c r="AE69" s="27">
        <f t="shared" si="12"/>
        <v>1.37789375E-2</v>
      </c>
      <c r="AF69" s="27">
        <f t="shared" si="13"/>
        <v>1.37789375E-2</v>
      </c>
      <c r="AG69" s="27">
        <f t="shared" si="14"/>
        <v>0.15616129166666667</v>
      </c>
      <c r="AH69" s="30">
        <f t="shared" si="15"/>
        <v>1.6510804670576427</v>
      </c>
      <c r="AI69" s="27">
        <f t="shared" si="18"/>
        <v>5.5115749999999998E-2</v>
      </c>
      <c r="AJ69" s="31">
        <f t="shared" si="16"/>
        <v>0.16250000000000001</v>
      </c>
      <c r="AK69" s="31">
        <f t="shared" si="17"/>
        <v>0.13443427466470192</v>
      </c>
    </row>
    <row r="70" spans="1:37">
      <c r="A70" s="1">
        <v>1899</v>
      </c>
      <c r="B70" s="24">
        <v>187.05555555555554</v>
      </c>
      <c r="C70" s="24">
        <v>0.25332432637484875</v>
      </c>
      <c r="D70" s="24">
        <v>0.62318047538364552</v>
      </c>
      <c r="E70" s="28">
        <v>0.9925825394585216</v>
      </c>
      <c r="F70" s="28">
        <v>6.9203974967731092</v>
      </c>
      <c r="G70" s="28">
        <v>1.5</v>
      </c>
      <c r="H70" s="28">
        <v>16</v>
      </c>
      <c r="I70" s="28">
        <v>5</v>
      </c>
      <c r="J70" s="28">
        <v>7.5</v>
      </c>
      <c r="K70" s="28">
        <v>16</v>
      </c>
      <c r="L70" s="28">
        <v>1.5</v>
      </c>
      <c r="M70" s="28">
        <v>1.5</v>
      </c>
      <c r="N70" s="28">
        <v>13</v>
      </c>
      <c r="O70" s="28">
        <v>15</v>
      </c>
      <c r="P70" s="24">
        <v>6</v>
      </c>
      <c r="Q70" s="5">
        <f t="shared" si="1"/>
        <v>35</v>
      </c>
      <c r="R70" s="5">
        <v>111.32506813934499</v>
      </c>
      <c r="S70" s="5">
        <v>31.439459759585045</v>
      </c>
      <c r="U70" s="15">
        <f t="shared" si="2"/>
        <v>0.77939814814814812</v>
      </c>
      <c r="V70" s="15">
        <f t="shared" si="3"/>
        <v>0.23270267068990949</v>
      </c>
      <c r="W70" s="15">
        <f t="shared" si="4"/>
        <v>0.25965853140985229</v>
      </c>
      <c r="X70" s="29">
        <f t="shared" si="5"/>
        <v>9.1178218498601683E-3</v>
      </c>
      <c r="Y70" s="30">
        <f t="shared" si="6"/>
        <v>0.76174220874644571</v>
      </c>
      <c r="Z70" s="27">
        <f t="shared" si="7"/>
        <v>1.37789375E-2</v>
      </c>
      <c r="AA70" s="27">
        <f t="shared" si="8"/>
        <v>0.14697533333333332</v>
      </c>
      <c r="AB70" s="27">
        <f t="shared" si="9"/>
        <v>4.5929791666666664E-2</v>
      </c>
      <c r="AC70" s="27">
        <f t="shared" si="10"/>
        <v>6.8894687499999996E-2</v>
      </c>
      <c r="AD70" s="30">
        <f t="shared" si="11"/>
        <v>1.7611524981948188</v>
      </c>
      <c r="AE70" s="27">
        <f t="shared" si="12"/>
        <v>1.37789375E-2</v>
      </c>
      <c r="AF70" s="27">
        <f t="shared" si="13"/>
        <v>1.37789375E-2</v>
      </c>
      <c r="AG70" s="27">
        <f t="shared" si="14"/>
        <v>0.11941745833333334</v>
      </c>
      <c r="AH70" s="30">
        <f t="shared" si="15"/>
        <v>1.6510804670576427</v>
      </c>
      <c r="AI70" s="27">
        <f t="shared" si="18"/>
        <v>5.5115749999999998E-2</v>
      </c>
      <c r="AJ70" s="31">
        <f t="shared" si="16"/>
        <v>0.14583333333333334</v>
      </c>
      <c r="AK70" s="31">
        <f t="shared" si="17"/>
        <v>0.13099774899827102</v>
      </c>
    </row>
    <row r="71" spans="1:37">
      <c r="A71" s="1">
        <v>1900</v>
      </c>
      <c r="B71" s="24">
        <v>165.67777777777778</v>
      </c>
      <c r="C71" s="24">
        <v>0.26699094518146693</v>
      </c>
      <c r="D71" s="24">
        <v>0.62581929802799563</v>
      </c>
      <c r="E71" s="28">
        <v>0.99526608414485251</v>
      </c>
      <c r="F71" s="28">
        <v>8.6738843415185762</v>
      </c>
      <c r="G71" s="28">
        <v>1.5</v>
      </c>
      <c r="H71" s="28">
        <v>14.25</v>
      </c>
      <c r="I71" s="28">
        <v>5.75</v>
      </c>
      <c r="J71" s="28">
        <v>6.875</v>
      </c>
      <c r="K71" s="28">
        <v>17.5</v>
      </c>
      <c r="L71" s="28">
        <v>1.25</v>
      </c>
      <c r="M71" s="28">
        <v>1.5</v>
      </c>
      <c r="N71" s="28">
        <v>11</v>
      </c>
      <c r="O71" s="28">
        <v>12</v>
      </c>
      <c r="P71" s="24">
        <v>6</v>
      </c>
      <c r="Q71" s="5">
        <f t="shared" si="1"/>
        <v>31</v>
      </c>
      <c r="R71" s="5">
        <v>100.29357705697466</v>
      </c>
      <c r="S71" s="5">
        <v>30.909257511465121</v>
      </c>
      <c r="U71" s="15">
        <f t="shared" si="2"/>
        <v>0.69032407407407403</v>
      </c>
      <c r="V71" s="15">
        <f t="shared" si="3"/>
        <v>0.24525676978142391</v>
      </c>
      <c r="W71" s="15">
        <f t="shared" si="4"/>
        <v>0.26075804084499821</v>
      </c>
      <c r="X71" s="29">
        <f t="shared" si="5"/>
        <v>9.1424727795344427E-3</v>
      </c>
      <c r="Y71" s="30">
        <f t="shared" si="6"/>
        <v>0.95475206731989748</v>
      </c>
      <c r="Z71" s="27">
        <f t="shared" si="7"/>
        <v>1.37789375E-2</v>
      </c>
      <c r="AA71" s="27">
        <f t="shared" si="8"/>
        <v>0.13089990624999998</v>
      </c>
      <c r="AB71" s="27">
        <f t="shared" si="9"/>
        <v>5.2819260416666659E-2</v>
      </c>
      <c r="AC71" s="27">
        <f t="shared" si="10"/>
        <v>6.3153463541666663E-2</v>
      </c>
      <c r="AD71" s="30">
        <f t="shared" si="11"/>
        <v>1.926260544900583</v>
      </c>
      <c r="AE71" s="27">
        <f t="shared" si="12"/>
        <v>1.1482447916666666E-2</v>
      </c>
      <c r="AF71" s="27">
        <f t="shared" si="13"/>
        <v>1.37789375E-2</v>
      </c>
      <c r="AG71" s="27">
        <f t="shared" si="14"/>
        <v>0.10104554166666666</v>
      </c>
      <c r="AH71" s="30">
        <f t="shared" si="15"/>
        <v>1.3208643736461141</v>
      </c>
      <c r="AI71" s="27">
        <f t="shared" si="18"/>
        <v>5.5115749999999998E-2</v>
      </c>
      <c r="AJ71" s="31">
        <f t="shared" si="16"/>
        <v>0.12916666666666668</v>
      </c>
      <c r="AK71" s="31">
        <f t="shared" si="17"/>
        <v>0.12878857296443799</v>
      </c>
    </row>
    <row r="72" spans="1:37">
      <c r="A72" s="1">
        <v>1901</v>
      </c>
      <c r="B72" s="24">
        <v>192.39999999999998</v>
      </c>
      <c r="C72" s="24">
        <v>0.2841847435973191</v>
      </c>
      <c r="D72" s="24">
        <v>0.62651936942952158</v>
      </c>
      <c r="E72" s="28">
        <v>1.3841570464405195</v>
      </c>
      <c r="F72" s="28">
        <v>6.9362962683916773</v>
      </c>
      <c r="G72" s="28">
        <v>1.5</v>
      </c>
      <c r="H72" s="28">
        <v>13</v>
      </c>
      <c r="I72" s="28">
        <v>5.5</v>
      </c>
      <c r="J72" s="28">
        <v>7</v>
      </c>
      <c r="K72" s="28">
        <v>13.775</v>
      </c>
      <c r="L72" s="28">
        <v>1.415</v>
      </c>
      <c r="M72" s="28">
        <v>1.66</v>
      </c>
      <c r="N72" s="28">
        <v>12</v>
      </c>
      <c r="O72" s="28">
        <v>12</v>
      </c>
      <c r="P72" s="24">
        <v>6.625</v>
      </c>
      <c r="Q72" s="5">
        <f t="shared" ref="Q72:Q85" si="19">S72*R72/100</f>
        <v>36</v>
      </c>
      <c r="R72" s="5">
        <v>110.17340795542975</v>
      </c>
      <c r="S72" s="5">
        <v>32.675761481902846</v>
      </c>
      <c r="U72" s="15">
        <f t="shared" ref="U72:U85" si="20">B72/240</f>
        <v>0.80166666666666653</v>
      </c>
      <c r="V72" s="15">
        <f t="shared" ref="V72:V85" si="21">100*C72*2.20463/240</f>
        <v>0.26105092136539898</v>
      </c>
      <c r="W72" s="15">
        <f t="shared" ref="W72:W85" si="22">100*D72/240</f>
        <v>0.26104973726230063</v>
      </c>
      <c r="X72" s="29">
        <f t="shared" ref="X72:X85" si="23">E72*2.20463/240</f>
        <v>1.2714808955392343E-2</v>
      </c>
      <c r="Y72" s="30">
        <f t="shared" ref="Y72:Y85" si="24">F72*100/(3.7854*240)</f>
        <v>0.76349221883108753</v>
      </c>
      <c r="Z72" s="27">
        <f t="shared" ref="Z72:Z85" si="25">G72*2.20463/240</f>
        <v>1.37789375E-2</v>
      </c>
      <c r="AA72" s="27">
        <f t="shared" ref="AA72:AA85" si="26">H72*2.20463/240</f>
        <v>0.11941745833333334</v>
      </c>
      <c r="AB72" s="27">
        <f t="shared" ref="AB72:AB85" si="27">I72*2.20463/240</f>
        <v>5.0522770833333328E-2</v>
      </c>
      <c r="AC72" s="27">
        <f t="shared" ref="AC72:AC85" si="28">J72*2.20463/240</f>
        <v>6.4301708333333332E-2</v>
      </c>
      <c r="AD72" s="30">
        <f t="shared" ref="AD72:AD85" si="29">K72*100/(3.7854*240)</f>
        <v>1.5162422289146018</v>
      </c>
      <c r="AE72" s="27">
        <f t="shared" ref="AE72:AE85" si="30">L72*2.20463/240</f>
        <v>1.2998131041666666E-2</v>
      </c>
      <c r="AF72" s="27">
        <f t="shared" ref="AF72:AF85" si="31">M72*2.20463/240</f>
        <v>1.5248690833333332E-2</v>
      </c>
      <c r="AG72" s="27">
        <f t="shared" ref="AG72:AG85" si="32">N72*2.20463/240</f>
        <v>0.1102315</v>
      </c>
      <c r="AH72" s="30">
        <f t="shared" ref="AH72:AH85" si="33">O72*100/(3.7854*240)</f>
        <v>1.3208643736461141</v>
      </c>
      <c r="AI72" s="27">
        <f t="shared" si="18"/>
        <v>6.0856973958333331E-2</v>
      </c>
      <c r="AJ72" s="31">
        <f t="shared" ref="AJ72:AJ85" si="34">Q72/240</f>
        <v>0.15</v>
      </c>
      <c r="AK72" s="31">
        <f t="shared" ref="AK72:AK85" si="35">S72/240</f>
        <v>0.13614900617459519</v>
      </c>
    </row>
    <row r="73" spans="1:37">
      <c r="A73" s="1">
        <v>1902</v>
      </c>
      <c r="B73" s="24">
        <v>192.39999999999998</v>
      </c>
      <c r="C73" s="24">
        <v>0.25264581585674173</v>
      </c>
      <c r="D73" s="24">
        <v>0.62470402765912481</v>
      </c>
      <c r="E73" s="28">
        <v>1.2113155554775292</v>
      </c>
      <c r="F73" s="28">
        <v>6.5037342110467913</v>
      </c>
      <c r="G73" s="28">
        <v>1.5</v>
      </c>
      <c r="H73" s="28">
        <v>13</v>
      </c>
      <c r="I73" s="28">
        <v>5.5</v>
      </c>
      <c r="J73" s="28">
        <v>8</v>
      </c>
      <c r="K73" s="28">
        <v>13.775</v>
      </c>
      <c r="L73" s="28">
        <v>1.5</v>
      </c>
      <c r="M73" s="28">
        <v>1.5</v>
      </c>
      <c r="N73" s="28">
        <v>12</v>
      </c>
      <c r="O73" s="28">
        <v>12</v>
      </c>
      <c r="P73" s="24">
        <v>8</v>
      </c>
      <c r="Q73" s="5">
        <f t="shared" si="19"/>
        <v>36</v>
      </c>
      <c r="R73" s="5">
        <v>111.89949237265202</v>
      </c>
      <c r="S73" s="5">
        <v>32.171727714466662</v>
      </c>
      <c r="U73" s="15">
        <f t="shared" si="20"/>
        <v>0.80166666666666653</v>
      </c>
      <c r="V73" s="15">
        <f t="shared" si="21"/>
        <v>0.2320793937551035</v>
      </c>
      <c r="W73" s="15">
        <f t="shared" si="22"/>
        <v>0.26029334485796868</v>
      </c>
      <c r="X73" s="29">
        <f t="shared" si="23"/>
        <v>1.1127094221135106E-2</v>
      </c>
      <c r="Y73" s="30">
        <f t="shared" si="24"/>
        <v>0.71587923458626024</v>
      </c>
      <c r="Z73" s="27">
        <f t="shared" si="25"/>
        <v>1.37789375E-2</v>
      </c>
      <c r="AA73" s="27">
        <f t="shared" si="26"/>
        <v>0.11941745833333334</v>
      </c>
      <c r="AB73" s="27">
        <f t="shared" si="27"/>
        <v>5.0522770833333328E-2</v>
      </c>
      <c r="AC73" s="27">
        <f t="shared" si="28"/>
        <v>7.3487666666666659E-2</v>
      </c>
      <c r="AD73" s="30">
        <f t="shared" si="29"/>
        <v>1.5162422289146018</v>
      </c>
      <c r="AE73" s="27">
        <f t="shared" si="30"/>
        <v>1.37789375E-2</v>
      </c>
      <c r="AF73" s="27">
        <f t="shared" si="31"/>
        <v>1.37789375E-2</v>
      </c>
      <c r="AG73" s="27">
        <f t="shared" si="32"/>
        <v>0.1102315</v>
      </c>
      <c r="AH73" s="30">
        <f t="shared" si="33"/>
        <v>1.3208643736461141</v>
      </c>
      <c r="AI73" s="27">
        <f t="shared" si="18"/>
        <v>7.3487666666666659E-2</v>
      </c>
      <c r="AJ73" s="31">
        <f t="shared" si="34"/>
        <v>0.15</v>
      </c>
      <c r="AK73" s="31">
        <f t="shared" si="35"/>
        <v>0.13404886547694442</v>
      </c>
    </row>
    <row r="74" spans="1:37">
      <c r="A74" s="1">
        <v>1903</v>
      </c>
      <c r="B74" s="24">
        <v>219.12222222222221</v>
      </c>
      <c r="C74" s="24">
        <v>0.37910553259856067</v>
      </c>
      <c r="D74" s="24">
        <v>0.64114909314433655</v>
      </c>
      <c r="E74" s="28">
        <v>1.1251990693564589</v>
      </c>
      <c r="F74" s="28">
        <v>6.5060820780462318</v>
      </c>
      <c r="G74" s="28">
        <v>1.5</v>
      </c>
      <c r="H74" s="28">
        <v>13</v>
      </c>
      <c r="I74" s="28">
        <v>5.5</v>
      </c>
      <c r="J74" s="28">
        <v>7.375</v>
      </c>
      <c r="K74" s="28">
        <v>13.775</v>
      </c>
      <c r="L74" s="28">
        <v>1.5</v>
      </c>
      <c r="M74" s="28">
        <v>1.5</v>
      </c>
      <c r="N74" s="28">
        <v>12</v>
      </c>
      <c r="O74" s="28">
        <v>12</v>
      </c>
      <c r="P74" s="24">
        <v>8</v>
      </c>
      <c r="Q74" s="5">
        <f t="shared" si="19"/>
        <v>41</v>
      </c>
      <c r="R74" s="5">
        <v>121.29592862259464</v>
      </c>
      <c r="S74" s="5">
        <v>33.801629177158254</v>
      </c>
      <c r="U74" s="15">
        <f t="shared" si="20"/>
        <v>0.91300925925925924</v>
      </c>
      <c r="V74" s="15">
        <f t="shared" si="21"/>
        <v>0.34824476263865195</v>
      </c>
      <c r="W74" s="15">
        <f t="shared" si="22"/>
        <v>0.2671454554768069</v>
      </c>
      <c r="X74" s="29">
        <f t="shared" si="23"/>
        <v>1.0336031767813874E-2</v>
      </c>
      <c r="Y74" s="30">
        <f t="shared" si="24"/>
        <v>0.71613766907572862</v>
      </c>
      <c r="Z74" s="27">
        <f t="shared" si="25"/>
        <v>1.37789375E-2</v>
      </c>
      <c r="AA74" s="27">
        <f t="shared" si="26"/>
        <v>0.11941745833333334</v>
      </c>
      <c r="AB74" s="27">
        <f t="shared" si="27"/>
        <v>5.0522770833333328E-2</v>
      </c>
      <c r="AC74" s="27">
        <f t="shared" si="28"/>
        <v>6.774644270833334E-2</v>
      </c>
      <c r="AD74" s="30">
        <f t="shared" si="29"/>
        <v>1.5162422289146018</v>
      </c>
      <c r="AE74" s="27">
        <f t="shared" si="30"/>
        <v>1.37789375E-2</v>
      </c>
      <c r="AF74" s="27">
        <f t="shared" si="31"/>
        <v>1.37789375E-2</v>
      </c>
      <c r="AG74" s="27">
        <f t="shared" si="32"/>
        <v>0.1102315</v>
      </c>
      <c r="AH74" s="30">
        <f t="shared" si="33"/>
        <v>1.3208643736461141</v>
      </c>
      <c r="AI74" s="27">
        <f t="shared" si="18"/>
        <v>7.3487666666666659E-2</v>
      </c>
      <c r="AJ74" s="31">
        <f t="shared" si="34"/>
        <v>0.17083333333333334</v>
      </c>
      <c r="AK74" s="31">
        <f t="shared" si="35"/>
        <v>0.14084012157149273</v>
      </c>
    </row>
    <row r="75" spans="1:37">
      <c r="A75" s="1">
        <v>1904</v>
      </c>
      <c r="B75" s="24">
        <v>219.12222222222221</v>
      </c>
      <c r="C75" s="24">
        <v>0.32057809753288186</v>
      </c>
      <c r="D75" s="24">
        <v>0.64761836595818834</v>
      </c>
      <c r="E75" s="28">
        <v>0.99504672648532833</v>
      </c>
      <c r="F75" s="28">
        <v>6.5039794564256308</v>
      </c>
      <c r="G75" s="28">
        <v>1.5</v>
      </c>
      <c r="H75" s="28">
        <v>13</v>
      </c>
      <c r="I75" s="28">
        <v>5.5</v>
      </c>
      <c r="J75" s="28">
        <v>7.375</v>
      </c>
      <c r="K75" s="28">
        <v>13.775</v>
      </c>
      <c r="L75" s="28">
        <v>1.5</v>
      </c>
      <c r="M75" s="28">
        <v>2</v>
      </c>
      <c r="N75" s="28">
        <v>12</v>
      </c>
      <c r="O75" s="28">
        <v>12</v>
      </c>
      <c r="P75" s="24">
        <v>8</v>
      </c>
      <c r="Q75" s="5">
        <f t="shared" si="19"/>
        <v>41</v>
      </c>
      <c r="R75" s="5">
        <v>121.327592958274</v>
      </c>
      <c r="S75" s="5">
        <v>33.792807555409418</v>
      </c>
      <c r="U75" s="15">
        <f t="shared" si="20"/>
        <v>0.91300925925925924</v>
      </c>
      <c r="V75" s="15">
        <f t="shared" si="21"/>
        <v>0.2944817046516322</v>
      </c>
      <c r="W75" s="15">
        <f t="shared" si="22"/>
        <v>0.26984098581591182</v>
      </c>
      <c r="X75" s="29">
        <f t="shared" si="23"/>
        <v>9.1404577692139558E-3</v>
      </c>
      <c r="Y75" s="30">
        <f t="shared" si="24"/>
        <v>0.7159062292432361</v>
      </c>
      <c r="Z75" s="27">
        <f t="shared" si="25"/>
        <v>1.37789375E-2</v>
      </c>
      <c r="AA75" s="27">
        <f t="shared" si="26"/>
        <v>0.11941745833333334</v>
      </c>
      <c r="AB75" s="27">
        <f t="shared" si="27"/>
        <v>5.0522770833333328E-2</v>
      </c>
      <c r="AC75" s="27">
        <f t="shared" si="28"/>
        <v>6.774644270833334E-2</v>
      </c>
      <c r="AD75" s="30">
        <f t="shared" si="29"/>
        <v>1.5162422289146018</v>
      </c>
      <c r="AE75" s="27">
        <f t="shared" si="30"/>
        <v>1.37789375E-2</v>
      </c>
      <c r="AF75" s="27">
        <f t="shared" si="31"/>
        <v>1.8371916666666665E-2</v>
      </c>
      <c r="AG75" s="27">
        <f t="shared" si="32"/>
        <v>0.1102315</v>
      </c>
      <c r="AH75" s="30">
        <f t="shared" si="33"/>
        <v>1.3208643736461141</v>
      </c>
      <c r="AI75" s="27">
        <f t="shared" si="18"/>
        <v>7.3487666666666659E-2</v>
      </c>
      <c r="AJ75" s="31">
        <f t="shared" si="34"/>
        <v>0.17083333333333334</v>
      </c>
      <c r="AK75" s="31">
        <f t="shared" si="35"/>
        <v>0.14080336481420591</v>
      </c>
    </row>
    <row r="76" spans="1:37">
      <c r="A76" s="1">
        <v>1905</v>
      </c>
      <c r="B76" s="24">
        <v>219.12222222222221</v>
      </c>
      <c r="C76" s="24">
        <v>0.28343414996591049</v>
      </c>
      <c r="D76" s="24">
        <v>0.65730031516918419</v>
      </c>
      <c r="E76" s="28">
        <v>0.95199256477099736</v>
      </c>
      <c r="F76" s="28">
        <v>6.5054058696249211</v>
      </c>
      <c r="G76" s="28">
        <v>1.5</v>
      </c>
      <c r="H76" s="28">
        <v>13</v>
      </c>
      <c r="I76" s="28">
        <v>5.5</v>
      </c>
      <c r="J76" s="28">
        <v>8</v>
      </c>
      <c r="K76" s="28">
        <v>15.5</v>
      </c>
      <c r="L76" s="28">
        <v>1.75</v>
      </c>
      <c r="M76" s="28">
        <v>2</v>
      </c>
      <c r="N76" s="28">
        <v>12</v>
      </c>
      <c r="O76" s="28">
        <v>15</v>
      </c>
      <c r="P76" s="24">
        <v>8</v>
      </c>
      <c r="Q76" s="5">
        <f t="shared" si="19"/>
        <v>41</v>
      </c>
      <c r="R76" s="5">
        <v>124.80133148994197</v>
      </c>
      <c r="S76" s="5">
        <v>32.852213602628339</v>
      </c>
      <c r="U76" s="15">
        <f t="shared" si="20"/>
        <v>0.91300925925925924</v>
      </c>
      <c r="V76" s="15">
        <f t="shared" si="21"/>
        <v>0.26036142918306049</v>
      </c>
      <c r="W76" s="15">
        <f t="shared" si="22"/>
        <v>0.2738751313204934</v>
      </c>
      <c r="X76" s="29">
        <f t="shared" si="23"/>
        <v>8.744964033629515E-3</v>
      </c>
      <c r="Y76" s="30">
        <f t="shared" si="24"/>
        <v>0.71606323744132283</v>
      </c>
      <c r="Z76" s="27">
        <f t="shared" si="25"/>
        <v>1.37789375E-2</v>
      </c>
      <c r="AA76" s="27">
        <f t="shared" si="26"/>
        <v>0.11941745833333334</v>
      </c>
      <c r="AB76" s="27">
        <f t="shared" si="27"/>
        <v>5.0522770833333328E-2</v>
      </c>
      <c r="AC76" s="27">
        <f t="shared" si="28"/>
        <v>7.3487666666666659E-2</v>
      </c>
      <c r="AD76" s="30">
        <f t="shared" si="29"/>
        <v>1.7061164826262307</v>
      </c>
      <c r="AE76" s="27">
        <f t="shared" si="30"/>
        <v>1.6075427083333333E-2</v>
      </c>
      <c r="AF76" s="27">
        <f t="shared" si="31"/>
        <v>1.8371916666666665E-2</v>
      </c>
      <c r="AG76" s="27">
        <f t="shared" si="32"/>
        <v>0.1102315</v>
      </c>
      <c r="AH76" s="30">
        <f t="shared" si="33"/>
        <v>1.6510804670576427</v>
      </c>
      <c r="AI76" s="27">
        <f t="shared" si="18"/>
        <v>7.3487666666666659E-2</v>
      </c>
      <c r="AJ76" s="31">
        <f t="shared" si="34"/>
        <v>0.17083333333333334</v>
      </c>
      <c r="AK76" s="31">
        <f t="shared" si="35"/>
        <v>0.13688422334428474</v>
      </c>
    </row>
    <row r="77" spans="1:37">
      <c r="A77" s="1">
        <v>1906</v>
      </c>
      <c r="B77" s="24">
        <v>192.39999999999998</v>
      </c>
      <c r="C77" s="24">
        <v>0.28888275536106284</v>
      </c>
      <c r="D77" s="24">
        <v>0.66643235536938683</v>
      </c>
      <c r="E77" s="28">
        <v>0.95141027214721308</v>
      </c>
      <c r="F77" s="28">
        <v>6.5014267945850692</v>
      </c>
      <c r="G77" s="28">
        <v>1.5</v>
      </c>
      <c r="H77" s="28">
        <v>13</v>
      </c>
      <c r="I77" s="28">
        <v>5.5</v>
      </c>
      <c r="J77" s="28">
        <v>8</v>
      </c>
      <c r="K77" s="28">
        <v>15.15</v>
      </c>
      <c r="L77" s="28">
        <v>1.75</v>
      </c>
      <c r="M77" s="28">
        <v>2</v>
      </c>
      <c r="N77" s="28">
        <v>12</v>
      </c>
      <c r="O77" s="28">
        <v>15</v>
      </c>
      <c r="P77" s="24">
        <v>8</v>
      </c>
      <c r="Q77" s="5">
        <f t="shared" si="19"/>
        <v>36</v>
      </c>
      <c r="R77" s="5">
        <v>115.07972445759036</v>
      </c>
      <c r="S77" s="5">
        <v>31.282660928917036</v>
      </c>
      <c r="U77" s="15">
        <f t="shared" si="20"/>
        <v>0.80166666666666653</v>
      </c>
      <c r="V77" s="15">
        <f t="shared" si="21"/>
        <v>0.26536649539652502</v>
      </c>
      <c r="W77" s="15">
        <f t="shared" si="22"/>
        <v>0.27768014807057789</v>
      </c>
      <c r="X77" s="29">
        <f t="shared" si="23"/>
        <v>8.7396151178496251E-3</v>
      </c>
      <c r="Y77" s="30">
        <f t="shared" si="24"/>
        <v>0.71562525256963916</v>
      </c>
      <c r="Z77" s="27">
        <f t="shared" si="25"/>
        <v>1.37789375E-2</v>
      </c>
      <c r="AA77" s="27">
        <f t="shared" si="26"/>
        <v>0.11941745833333334</v>
      </c>
      <c r="AB77" s="27">
        <f t="shared" si="27"/>
        <v>5.0522770833333328E-2</v>
      </c>
      <c r="AC77" s="27">
        <f t="shared" si="28"/>
        <v>7.3487666666666659E-2</v>
      </c>
      <c r="AD77" s="30">
        <f t="shared" si="29"/>
        <v>1.6675912717282191</v>
      </c>
      <c r="AE77" s="27">
        <f t="shared" si="30"/>
        <v>1.6075427083333333E-2</v>
      </c>
      <c r="AF77" s="27">
        <f t="shared" si="31"/>
        <v>1.8371916666666665E-2</v>
      </c>
      <c r="AG77" s="27">
        <f t="shared" si="32"/>
        <v>0.1102315</v>
      </c>
      <c r="AH77" s="30">
        <f t="shared" si="33"/>
        <v>1.6510804670576427</v>
      </c>
      <c r="AI77" s="27">
        <f t="shared" si="18"/>
        <v>7.3487666666666659E-2</v>
      </c>
      <c r="AJ77" s="31">
        <f t="shared" si="34"/>
        <v>0.15</v>
      </c>
      <c r="AK77" s="31">
        <f t="shared" si="35"/>
        <v>0.13034442053715431</v>
      </c>
    </row>
    <row r="78" spans="1:37">
      <c r="A78" s="1">
        <v>1907</v>
      </c>
      <c r="B78" s="24">
        <v>171.02222222222221</v>
      </c>
      <c r="C78" s="24">
        <v>0.37798516138794291</v>
      </c>
      <c r="D78" s="24">
        <v>0.70158709069510716</v>
      </c>
      <c r="E78" s="28">
        <v>0.9958371949510525</v>
      </c>
      <c r="F78" s="28">
        <v>6.5091462395777961</v>
      </c>
      <c r="G78" s="28">
        <v>9.875</v>
      </c>
      <c r="H78" s="28">
        <v>13</v>
      </c>
      <c r="I78" s="28">
        <v>5.5</v>
      </c>
      <c r="J78" s="28">
        <v>8</v>
      </c>
      <c r="K78" s="28">
        <v>15.5</v>
      </c>
      <c r="L78" s="28">
        <v>1.75</v>
      </c>
      <c r="M78" s="28">
        <v>2</v>
      </c>
      <c r="N78" s="28">
        <v>12</v>
      </c>
      <c r="O78" s="28">
        <v>15</v>
      </c>
      <c r="P78" s="24">
        <v>8</v>
      </c>
      <c r="Q78" s="5">
        <f t="shared" si="19"/>
        <v>32.000000000000007</v>
      </c>
      <c r="R78" s="5">
        <v>144.32420987768427</v>
      </c>
      <c r="S78" s="5">
        <v>22.172302226438806</v>
      </c>
      <c r="U78" s="15">
        <f t="shared" si="20"/>
        <v>0.71259259259259256</v>
      </c>
      <c r="V78" s="15">
        <f t="shared" si="21"/>
        <v>0.34721559431279192</v>
      </c>
      <c r="W78" s="15">
        <f t="shared" si="22"/>
        <v>0.29232795445629467</v>
      </c>
      <c r="X78" s="29">
        <f t="shared" si="23"/>
        <v>9.1477189796039127E-3</v>
      </c>
      <c r="Y78" s="30">
        <f t="shared" si="24"/>
        <v>0.71647494755924046</v>
      </c>
      <c r="Z78" s="27">
        <f t="shared" si="25"/>
        <v>9.0711338541666658E-2</v>
      </c>
      <c r="AA78" s="27">
        <f t="shared" si="26"/>
        <v>0.11941745833333334</v>
      </c>
      <c r="AB78" s="27">
        <f t="shared" si="27"/>
        <v>5.0522770833333328E-2</v>
      </c>
      <c r="AC78" s="27">
        <f t="shared" si="28"/>
        <v>7.3487666666666659E-2</v>
      </c>
      <c r="AD78" s="30">
        <f t="shared" si="29"/>
        <v>1.7061164826262307</v>
      </c>
      <c r="AE78" s="27">
        <f t="shared" si="30"/>
        <v>1.6075427083333333E-2</v>
      </c>
      <c r="AF78" s="27">
        <f t="shared" si="31"/>
        <v>1.8371916666666665E-2</v>
      </c>
      <c r="AG78" s="27">
        <f t="shared" si="32"/>
        <v>0.1102315</v>
      </c>
      <c r="AH78" s="30">
        <f t="shared" si="33"/>
        <v>1.6510804670576427</v>
      </c>
      <c r="AI78" s="27">
        <f t="shared" si="18"/>
        <v>7.3487666666666659E-2</v>
      </c>
      <c r="AJ78" s="31">
        <f t="shared" si="34"/>
        <v>0.13333333333333336</v>
      </c>
      <c r="AK78" s="31">
        <f t="shared" si="35"/>
        <v>9.2384592610161687E-2</v>
      </c>
    </row>
    <row r="79" spans="1:37">
      <c r="A79" s="1">
        <v>1908</v>
      </c>
      <c r="B79" s="24">
        <v>138.95555555555555</v>
      </c>
      <c r="C79" s="24">
        <v>0.34444365901958046</v>
      </c>
      <c r="D79" s="24">
        <v>0.71638432032806354</v>
      </c>
      <c r="E79" s="28">
        <v>1.2131348996916043</v>
      </c>
      <c r="F79" s="28">
        <v>6.5135025419769486</v>
      </c>
      <c r="G79" s="28">
        <v>1.625</v>
      </c>
      <c r="H79" s="28">
        <v>13</v>
      </c>
      <c r="I79" s="28">
        <v>5.5</v>
      </c>
      <c r="J79" s="28">
        <v>8</v>
      </c>
      <c r="K79" s="28">
        <v>15.5</v>
      </c>
      <c r="L79" s="28">
        <v>1.75</v>
      </c>
      <c r="M79" s="28">
        <v>2</v>
      </c>
      <c r="N79" s="28">
        <v>12</v>
      </c>
      <c r="O79" s="28">
        <v>15</v>
      </c>
      <c r="P79" s="24">
        <v>6.8</v>
      </c>
      <c r="Q79" s="5">
        <f t="shared" si="19"/>
        <v>26</v>
      </c>
      <c r="R79" s="5">
        <v>96.140196804570564</v>
      </c>
      <c r="S79" s="5">
        <v>27.043838960358716</v>
      </c>
      <c r="U79" s="15">
        <f t="shared" si="20"/>
        <v>0.57898148148148143</v>
      </c>
      <c r="V79" s="15">
        <f t="shared" si="21"/>
        <v>0.31640450999347397</v>
      </c>
      <c r="W79" s="15">
        <f t="shared" si="22"/>
        <v>0.29849346680335981</v>
      </c>
      <c r="X79" s="29">
        <f t="shared" si="23"/>
        <v>1.1143806641279589E-2</v>
      </c>
      <c r="Y79" s="30">
        <f t="shared" si="24"/>
        <v>0.7169544546125628</v>
      </c>
      <c r="Z79" s="27">
        <f t="shared" si="25"/>
        <v>1.4927182291666667E-2</v>
      </c>
      <c r="AA79" s="27">
        <f t="shared" si="26"/>
        <v>0.11941745833333334</v>
      </c>
      <c r="AB79" s="27">
        <f t="shared" si="27"/>
        <v>5.0522770833333328E-2</v>
      </c>
      <c r="AC79" s="27">
        <f t="shared" si="28"/>
        <v>7.3487666666666659E-2</v>
      </c>
      <c r="AD79" s="30">
        <f t="shared" si="29"/>
        <v>1.7061164826262307</v>
      </c>
      <c r="AE79" s="27">
        <f t="shared" si="30"/>
        <v>1.6075427083333333E-2</v>
      </c>
      <c r="AF79" s="27">
        <f t="shared" si="31"/>
        <v>1.8371916666666665E-2</v>
      </c>
      <c r="AG79" s="27">
        <f t="shared" si="32"/>
        <v>0.1102315</v>
      </c>
      <c r="AH79" s="30">
        <f t="shared" si="33"/>
        <v>1.6510804670576427</v>
      </c>
      <c r="AI79" s="27">
        <f t="shared" si="18"/>
        <v>6.2464516666666657E-2</v>
      </c>
      <c r="AJ79" s="31">
        <f t="shared" si="34"/>
        <v>0.10833333333333334</v>
      </c>
      <c r="AK79" s="31">
        <f t="shared" si="35"/>
        <v>0.11268266233482799</v>
      </c>
    </row>
    <row r="80" spans="1:37">
      <c r="A80" s="1">
        <v>1909</v>
      </c>
      <c r="B80" s="24">
        <v>128.26666666666665</v>
      </c>
      <c r="C80" s="24">
        <v>0.32942836182763302</v>
      </c>
      <c r="D80" s="24">
        <v>0.72435814939613052</v>
      </c>
      <c r="E80" s="28">
        <v>1.1672658489955501</v>
      </c>
      <c r="F80" s="28">
        <v>6.4993441904504961</v>
      </c>
      <c r="G80" s="28">
        <v>1.75</v>
      </c>
      <c r="H80" s="28">
        <v>13</v>
      </c>
      <c r="I80" s="28">
        <v>5.5</v>
      </c>
      <c r="J80" s="28">
        <v>8</v>
      </c>
      <c r="K80" s="28">
        <v>15.5</v>
      </c>
      <c r="L80" s="28">
        <v>1.5</v>
      </c>
      <c r="M80" s="28">
        <v>2.25</v>
      </c>
      <c r="N80" s="28">
        <v>12</v>
      </c>
      <c r="O80" s="28">
        <v>15</v>
      </c>
      <c r="P80" s="24">
        <v>8</v>
      </c>
      <c r="Q80" s="5">
        <f t="shared" si="19"/>
        <v>24</v>
      </c>
      <c r="R80" s="5">
        <v>92.848625934976567</v>
      </c>
      <c r="S80" s="5">
        <v>25.848524690938987</v>
      </c>
      <c r="U80" s="15">
        <f t="shared" si="20"/>
        <v>0.53444444444444439</v>
      </c>
      <c r="V80" s="15">
        <f t="shared" si="21"/>
        <v>0.30261152055668938</v>
      </c>
      <c r="W80" s="15">
        <f t="shared" si="22"/>
        <v>0.30181589558172106</v>
      </c>
      <c r="X80" s="29">
        <f t="shared" si="23"/>
        <v>1.0722455452796081E-2</v>
      </c>
      <c r="Y80" s="30">
        <f t="shared" si="24"/>
        <v>0.71539601610249204</v>
      </c>
      <c r="Z80" s="27">
        <f t="shared" si="25"/>
        <v>1.6075427083333333E-2</v>
      </c>
      <c r="AA80" s="27">
        <f t="shared" si="26"/>
        <v>0.11941745833333334</v>
      </c>
      <c r="AB80" s="27">
        <f t="shared" si="27"/>
        <v>5.0522770833333328E-2</v>
      </c>
      <c r="AC80" s="27">
        <f t="shared" si="28"/>
        <v>7.3487666666666659E-2</v>
      </c>
      <c r="AD80" s="30">
        <f t="shared" si="29"/>
        <v>1.7061164826262307</v>
      </c>
      <c r="AE80" s="27">
        <f t="shared" si="30"/>
        <v>1.37789375E-2</v>
      </c>
      <c r="AF80" s="27">
        <f t="shared" si="31"/>
        <v>2.066840625E-2</v>
      </c>
      <c r="AG80" s="27">
        <f t="shared" si="32"/>
        <v>0.1102315</v>
      </c>
      <c r="AH80" s="30">
        <f t="shared" si="33"/>
        <v>1.6510804670576427</v>
      </c>
      <c r="AI80" s="27">
        <f t="shared" si="18"/>
        <v>7.3487666666666659E-2</v>
      </c>
      <c r="AJ80" s="31">
        <f t="shared" si="34"/>
        <v>0.1</v>
      </c>
      <c r="AK80" s="31">
        <f t="shared" si="35"/>
        <v>0.10770218621224578</v>
      </c>
    </row>
    <row r="81" spans="1:37">
      <c r="A81" s="1">
        <v>1910</v>
      </c>
      <c r="B81" s="24">
        <v>112.23333333333332</v>
      </c>
      <c r="C81" s="24">
        <v>0.32877563136449028</v>
      </c>
      <c r="D81" s="24">
        <v>0.75145933413495813</v>
      </c>
      <c r="E81" s="28">
        <v>1.2080994328353973</v>
      </c>
      <c r="F81" s="28">
        <v>6.918897459233083</v>
      </c>
      <c r="G81" s="28">
        <v>1.75</v>
      </c>
      <c r="H81" s="28">
        <v>13</v>
      </c>
      <c r="I81" s="28">
        <v>5.5</v>
      </c>
      <c r="J81" s="28">
        <v>8</v>
      </c>
      <c r="K81" s="28">
        <v>15.5</v>
      </c>
      <c r="L81" s="28">
        <v>1.5</v>
      </c>
      <c r="M81" s="28">
        <v>2.25</v>
      </c>
      <c r="N81" s="28">
        <v>12</v>
      </c>
      <c r="O81" s="28">
        <v>17</v>
      </c>
      <c r="P81" s="24">
        <v>8</v>
      </c>
      <c r="Q81" s="5">
        <f t="shared" si="19"/>
        <v>21</v>
      </c>
      <c r="R81" s="5">
        <v>88.363277713331868</v>
      </c>
      <c r="S81" s="5">
        <v>23.765528558286618</v>
      </c>
      <c r="U81" s="15">
        <f t="shared" si="20"/>
        <v>0.46763888888888883</v>
      </c>
      <c r="V81" s="15">
        <f t="shared" si="21"/>
        <v>0.30201192507295677</v>
      </c>
      <c r="W81" s="15">
        <f t="shared" si="22"/>
        <v>0.31310805588956586</v>
      </c>
      <c r="X81" s="29">
        <f t="shared" si="23"/>
        <v>1.109755105254959E-2</v>
      </c>
      <c r="Y81" s="30">
        <f t="shared" si="24"/>
        <v>0.76157709656763295</v>
      </c>
      <c r="Z81" s="27">
        <f t="shared" si="25"/>
        <v>1.6075427083333333E-2</v>
      </c>
      <c r="AA81" s="27">
        <f t="shared" si="26"/>
        <v>0.11941745833333334</v>
      </c>
      <c r="AB81" s="27">
        <f t="shared" si="27"/>
        <v>5.0522770833333328E-2</v>
      </c>
      <c r="AC81" s="27">
        <f t="shared" si="28"/>
        <v>7.3487666666666659E-2</v>
      </c>
      <c r="AD81" s="30">
        <f t="shared" si="29"/>
        <v>1.7061164826262307</v>
      </c>
      <c r="AE81" s="27">
        <f t="shared" si="30"/>
        <v>1.37789375E-2</v>
      </c>
      <c r="AF81" s="27">
        <f t="shared" si="31"/>
        <v>2.066840625E-2</v>
      </c>
      <c r="AG81" s="27">
        <f t="shared" si="32"/>
        <v>0.1102315</v>
      </c>
      <c r="AH81" s="30">
        <f t="shared" si="33"/>
        <v>1.8712245293319949</v>
      </c>
      <c r="AI81" s="27">
        <f t="shared" si="18"/>
        <v>7.3487666666666659E-2</v>
      </c>
      <c r="AJ81" s="31">
        <f t="shared" si="34"/>
        <v>8.7499999999999994E-2</v>
      </c>
      <c r="AK81" s="31">
        <f t="shared" si="35"/>
        <v>9.9023035659527581E-2</v>
      </c>
    </row>
    <row r="82" spans="1:37">
      <c r="A82" s="1">
        <v>1911</v>
      </c>
      <c r="B82" s="24">
        <v>112.23333333333332</v>
      </c>
      <c r="C82" s="24">
        <v>0.40213828060968149</v>
      </c>
      <c r="D82" s="24">
        <v>0.75543072505593156</v>
      </c>
      <c r="E82" s="28">
        <v>1.3792524093794005</v>
      </c>
      <c r="F82" s="28">
        <v>6.9117181211125516</v>
      </c>
      <c r="G82" s="28">
        <v>1.75</v>
      </c>
      <c r="H82" s="28">
        <v>13</v>
      </c>
      <c r="I82" s="28">
        <v>6</v>
      </c>
      <c r="J82" s="28">
        <v>8</v>
      </c>
      <c r="K82" s="28">
        <v>15.5</v>
      </c>
      <c r="L82" s="28">
        <v>1.5</v>
      </c>
      <c r="M82" s="28">
        <v>2.375</v>
      </c>
      <c r="N82" s="28">
        <v>12</v>
      </c>
      <c r="O82" s="28">
        <v>17.5</v>
      </c>
      <c r="P82" s="24">
        <v>8</v>
      </c>
      <c r="Q82" s="5">
        <f t="shared" si="19"/>
        <v>21</v>
      </c>
      <c r="R82" s="5">
        <v>89.037447953475365</v>
      </c>
      <c r="S82" s="5">
        <v>23.585581665562906</v>
      </c>
      <c r="U82" s="15">
        <f t="shared" si="20"/>
        <v>0.46763888888888883</v>
      </c>
      <c r="V82" s="15">
        <f t="shared" si="21"/>
        <v>0.36940254899188418</v>
      </c>
      <c r="W82" s="15">
        <f t="shared" si="22"/>
        <v>0.31476280210663815</v>
      </c>
      <c r="X82" s="29">
        <f t="shared" si="23"/>
        <v>1.266975516370878E-2</v>
      </c>
      <c r="Y82" s="30">
        <f t="shared" si="24"/>
        <v>0.76078685223848552</v>
      </c>
      <c r="Z82" s="27">
        <f t="shared" si="25"/>
        <v>1.6075427083333333E-2</v>
      </c>
      <c r="AA82" s="27">
        <f t="shared" si="26"/>
        <v>0.11941745833333334</v>
      </c>
      <c r="AB82" s="27">
        <f t="shared" si="27"/>
        <v>5.5115749999999998E-2</v>
      </c>
      <c r="AC82" s="27">
        <f t="shared" si="28"/>
        <v>7.3487666666666659E-2</v>
      </c>
      <c r="AD82" s="30">
        <f t="shared" si="29"/>
        <v>1.7061164826262307</v>
      </c>
      <c r="AE82" s="27">
        <f t="shared" si="30"/>
        <v>1.37789375E-2</v>
      </c>
      <c r="AF82" s="27">
        <f t="shared" si="31"/>
        <v>2.1816651041666666E-2</v>
      </c>
      <c r="AG82" s="27">
        <f t="shared" si="32"/>
        <v>0.1102315</v>
      </c>
      <c r="AH82" s="30">
        <f t="shared" si="33"/>
        <v>1.926260544900583</v>
      </c>
      <c r="AI82" s="27">
        <f t="shared" si="18"/>
        <v>7.3487666666666659E-2</v>
      </c>
      <c r="AJ82" s="31">
        <f t="shared" si="34"/>
        <v>8.7499999999999994E-2</v>
      </c>
      <c r="AK82" s="31">
        <f t="shared" si="35"/>
        <v>9.8273256939845441E-2</v>
      </c>
    </row>
    <row r="83" spans="1:37">
      <c r="A83" s="1">
        <v>1912</v>
      </c>
      <c r="B83" s="24">
        <v>106.88888888888889</v>
      </c>
      <c r="C83" s="24">
        <v>0.29545258172531452</v>
      </c>
      <c r="D83" s="24">
        <v>0.77687834741738071</v>
      </c>
      <c r="E83" s="28">
        <v>1.3802164401766519</v>
      </c>
      <c r="F83" s="28">
        <v>6.916549078147944</v>
      </c>
      <c r="G83" s="28">
        <v>1.75</v>
      </c>
      <c r="H83" s="28">
        <v>13</v>
      </c>
      <c r="I83" s="28">
        <v>8</v>
      </c>
      <c r="J83" s="28">
        <v>8.25</v>
      </c>
      <c r="K83" s="28">
        <v>15.5</v>
      </c>
      <c r="L83" s="28">
        <v>1.5</v>
      </c>
      <c r="M83" s="28">
        <v>2.375</v>
      </c>
      <c r="N83" s="28">
        <v>12</v>
      </c>
      <c r="O83" s="28">
        <v>17.5</v>
      </c>
      <c r="P83" s="24">
        <v>8</v>
      </c>
      <c r="Q83" s="5">
        <f t="shared" si="19"/>
        <v>19.999999999999996</v>
      </c>
      <c r="R83" s="5">
        <v>87.519194999009017</v>
      </c>
      <c r="S83" s="5">
        <v>22.852129753051841</v>
      </c>
      <c r="U83" s="15">
        <f t="shared" si="20"/>
        <v>0.44537037037037036</v>
      </c>
      <c r="V83" s="15">
        <f t="shared" si="21"/>
        <v>0.27140151052045003</v>
      </c>
      <c r="W83" s="15">
        <f t="shared" si="22"/>
        <v>0.32369931142390862</v>
      </c>
      <c r="X83" s="29">
        <f t="shared" si="23"/>
        <v>1.2678610710444382E-2</v>
      </c>
      <c r="Y83" s="30">
        <f t="shared" si="24"/>
        <v>0.7613186054917076</v>
      </c>
      <c r="Z83" s="27">
        <f t="shared" si="25"/>
        <v>1.6075427083333333E-2</v>
      </c>
      <c r="AA83" s="27">
        <f t="shared" si="26"/>
        <v>0.11941745833333334</v>
      </c>
      <c r="AB83" s="27">
        <f t="shared" si="27"/>
        <v>7.3487666666666659E-2</v>
      </c>
      <c r="AC83" s="27">
        <f t="shared" si="28"/>
        <v>7.5784156249999984E-2</v>
      </c>
      <c r="AD83" s="30">
        <f t="shared" si="29"/>
        <v>1.7061164826262307</v>
      </c>
      <c r="AE83" s="27">
        <f t="shared" si="30"/>
        <v>1.37789375E-2</v>
      </c>
      <c r="AF83" s="27">
        <f t="shared" si="31"/>
        <v>2.1816651041666666E-2</v>
      </c>
      <c r="AG83" s="27">
        <f t="shared" si="32"/>
        <v>0.1102315</v>
      </c>
      <c r="AH83" s="30">
        <f t="shared" si="33"/>
        <v>1.926260544900583</v>
      </c>
      <c r="AI83" s="27">
        <f t="shared" si="18"/>
        <v>7.3487666666666659E-2</v>
      </c>
      <c r="AJ83" s="31">
        <f t="shared" si="34"/>
        <v>8.3333333333333315E-2</v>
      </c>
      <c r="AK83" s="31">
        <f t="shared" si="35"/>
        <v>9.521720730438267E-2</v>
      </c>
    </row>
    <row r="84" spans="1:37">
      <c r="A84" s="1">
        <v>1913</v>
      </c>
      <c r="B84" s="24">
        <v>101.54444444444444</v>
      </c>
      <c r="C84" s="24">
        <v>0.23285044931466164</v>
      </c>
      <c r="D84" s="24">
        <v>0.8147003171034306</v>
      </c>
      <c r="E84" s="28">
        <v>1.3798545144572543</v>
      </c>
      <c r="F84" s="28">
        <v>7.3469063558766781</v>
      </c>
      <c r="G84" s="28">
        <v>1.75</v>
      </c>
      <c r="H84" s="28">
        <v>13</v>
      </c>
      <c r="I84" s="28">
        <v>8</v>
      </c>
      <c r="J84" s="28">
        <v>9.75</v>
      </c>
      <c r="K84" s="28">
        <v>15.5</v>
      </c>
      <c r="L84" s="28">
        <v>1.5</v>
      </c>
      <c r="M84" s="28">
        <v>2.375</v>
      </c>
      <c r="N84" s="28">
        <v>12</v>
      </c>
      <c r="O84" s="28">
        <v>17.5</v>
      </c>
      <c r="P84" s="24">
        <v>8</v>
      </c>
      <c r="Q84" s="5">
        <f t="shared" si="19"/>
        <v>19.000000000000004</v>
      </c>
      <c r="R84" s="5">
        <v>87.140374681167856</v>
      </c>
      <c r="S84" s="5">
        <v>21.80389982200311</v>
      </c>
      <c r="U84" s="15">
        <f t="shared" si="20"/>
        <v>0.42310185185185184</v>
      </c>
      <c r="V84" s="15">
        <f t="shared" si="21"/>
        <v>0.21389545253024267</v>
      </c>
      <c r="W84" s="15">
        <f t="shared" si="22"/>
        <v>0.33945846545976277</v>
      </c>
      <c r="X84" s="29">
        <f t="shared" si="23"/>
        <v>1.2675286075866234E-2</v>
      </c>
      <c r="Y84" s="30">
        <f t="shared" si="24"/>
        <v>0.80868890516597514</v>
      </c>
      <c r="Z84" s="27">
        <f t="shared" si="25"/>
        <v>1.6075427083333333E-2</v>
      </c>
      <c r="AA84" s="27">
        <f t="shared" si="26"/>
        <v>0.11941745833333334</v>
      </c>
      <c r="AB84" s="27">
        <f t="shared" si="27"/>
        <v>7.3487666666666659E-2</v>
      </c>
      <c r="AC84" s="27">
        <f t="shared" si="28"/>
        <v>8.9563093750000003E-2</v>
      </c>
      <c r="AD84" s="30">
        <f t="shared" si="29"/>
        <v>1.7061164826262307</v>
      </c>
      <c r="AE84" s="27">
        <f t="shared" si="30"/>
        <v>1.37789375E-2</v>
      </c>
      <c r="AF84" s="27">
        <f t="shared" si="31"/>
        <v>2.1816651041666666E-2</v>
      </c>
      <c r="AG84" s="27">
        <f t="shared" si="32"/>
        <v>0.1102315</v>
      </c>
      <c r="AH84" s="30">
        <f t="shared" si="33"/>
        <v>1.926260544900583</v>
      </c>
      <c r="AI84" s="27">
        <f t="shared" si="18"/>
        <v>7.3487666666666659E-2</v>
      </c>
      <c r="AJ84" s="31">
        <f t="shared" si="34"/>
        <v>7.9166666666666677E-2</v>
      </c>
      <c r="AK84" s="31">
        <f t="shared" si="35"/>
        <v>9.084958259167962E-2</v>
      </c>
    </row>
    <row r="85" spans="1:37">
      <c r="A85" s="1">
        <v>1914</v>
      </c>
      <c r="B85" s="24">
        <v>117.57777777777777</v>
      </c>
      <c r="C85" s="24">
        <v>0.29957405836240009</v>
      </c>
      <c r="D85" s="24">
        <v>0.94349565792416346</v>
      </c>
      <c r="E85" s="28">
        <v>1.2968573955082254</v>
      </c>
      <c r="F85" s="28">
        <v>6.4988197229731099</v>
      </c>
      <c r="G85" s="28">
        <v>2.25</v>
      </c>
      <c r="H85" s="28">
        <v>13</v>
      </c>
      <c r="I85" s="28">
        <v>8</v>
      </c>
      <c r="J85" s="28">
        <v>10.5</v>
      </c>
      <c r="K85" s="28">
        <v>17.25</v>
      </c>
      <c r="L85" s="28">
        <v>1.875</v>
      </c>
      <c r="M85" s="28">
        <v>21.25</v>
      </c>
      <c r="N85" s="28">
        <v>12</v>
      </c>
      <c r="O85" s="28">
        <v>17.5</v>
      </c>
      <c r="P85" s="24">
        <v>8</v>
      </c>
      <c r="Q85" s="5">
        <f t="shared" si="19"/>
        <v>22</v>
      </c>
      <c r="R85" s="5">
        <v>104.6001934741972</v>
      </c>
      <c r="S85" s="5">
        <v>21.032465877251905</v>
      </c>
      <c r="U85" s="15">
        <f t="shared" si="20"/>
        <v>0.48990740740740735</v>
      </c>
      <c r="V85" s="15">
        <f t="shared" si="21"/>
        <v>0.27518748178645758</v>
      </c>
      <c r="W85" s="15">
        <f t="shared" si="22"/>
        <v>0.39312319080173475</v>
      </c>
      <c r="X85" s="29">
        <f t="shared" si="23"/>
        <v>1.1912877999413745E-2</v>
      </c>
      <c r="Y85" s="30">
        <f t="shared" si="24"/>
        <v>0.71533828690199075</v>
      </c>
      <c r="Z85" s="27">
        <f t="shared" si="25"/>
        <v>2.066840625E-2</v>
      </c>
      <c r="AA85" s="27">
        <f t="shared" si="26"/>
        <v>0.11941745833333334</v>
      </c>
      <c r="AB85" s="27">
        <f t="shared" si="27"/>
        <v>7.3487666666666659E-2</v>
      </c>
      <c r="AC85" s="27">
        <f t="shared" si="28"/>
        <v>9.6452562499999991E-2</v>
      </c>
      <c r="AD85" s="30">
        <f t="shared" si="29"/>
        <v>1.8987425371162889</v>
      </c>
      <c r="AE85" s="27">
        <f t="shared" si="30"/>
        <v>1.7223671874999999E-2</v>
      </c>
      <c r="AF85" s="27">
        <f t="shared" si="31"/>
        <v>0.19520161458333332</v>
      </c>
      <c r="AG85" s="27">
        <f t="shared" si="32"/>
        <v>0.1102315</v>
      </c>
      <c r="AH85" s="30">
        <f t="shared" si="33"/>
        <v>1.926260544900583</v>
      </c>
      <c r="AI85" s="27">
        <f t="shared" si="18"/>
        <v>7.3487666666666659E-2</v>
      </c>
      <c r="AJ85" s="31">
        <f t="shared" si="34"/>
        <v>9.166666666666666E-2</v>
      </c>
      <c r="AK85" s="31">
        <f t="shared" si="35"/>
        <v>8.7635274488549603E-2</v>
      </c>
    </row>
    <row r="86" spans="1:37">
      <c r="E86" s="32"/>
      <c r="F86" s="32"/>
      <c r="G86" s="35"/>
      <c r="H86" s="35"/>
      <c r="I86" s="35"/>
      <c r="J86" s="35"/>
      <c r="K86" s="35"/>
      <c r="L86" s="35"/>
      <c r="M86" s="35"/>
      <c r="N86" s="35"/>
      <c r="O86" s="35"/>
    </row>
  </sheetData>
  <phoneticPr fontId="1" type="noConversion"/>
  <pageMargins left="0.75" right="0.75" top="1" bottom="1" header="0.5" footer="0.5"/>
  <pageSetup paperSize="0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Info</vt:lpstr>
      <vt:lpstr>Data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Caruana Galizia</dc:creator>
  <cp:lastModifiedBy>Leticia Arroyo Abad</cp:lastModifiedBy>
  <dcterms:created xsi:type="dcterms:W3CDTF">2012-10-20T11:43:49Z</dcterms:created>
  <dcterms:modified xsi:type="dcterms:W3CDTF">2012-10-23T13:00:13Z</dcterms:modified>
</cp:coreProperties>
</file>