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2880" windowWidth="15195" windowHeight="8955" activeTab="1"/>
  </bookViews>
  <sheets>
    <sheet name="1837" sheetId="1" r:id="rId1"/>
    <sheet name="1869" sheetId="2" r:id="rId2"/>
    <sheet name="19th century" sheetId="3" r:id="rId3"/>
    <sheet name="1957" sheetId="4" r:id="rId4"/>
  </sheets>
  <definedNames/>
  <calcPr fullCalcOnLoad="1"/>
</workbook>
</file>

<file path=xl/sharedStrings.xml><?xml version="1.0" encoding="utf-8"?>
<sst xmlns="http://schemas.openxmlformats.org/spreadsheetml/2006/main" count="123" uniqueCount="84">
  <si>
    <r>
      <t xml:space="preserve">Source: Based on Córdoba and Urrutia. </t>
    </r>
    <r>
      <rPr>
        <i/>
        <sz val="12"/>
        <rFont val="Times New Roman"/>
        <family val="1"/>
      </rPr>
      <t>Estadística histórica de Lima</t>
    </r>
    <r>
      <rPr>
        <sz val="12"/>
        <rFont val="Times New Roman"/>
        <family val="0"/>
      </rPr>
      <t>. Ch. 9, p. 131.</t>
    </r>
  </si>
  <si>
    <t>Based on consumption expenditures of the city of Lima.</t>
  </si>
  <si>
    <t>Based on a typical artisan family.</t>
  </si>
  <si>
    <r>
      <t xml:space="preserve">Source: based on Dirección Nacional de Estadística y Censos, </t>
    </r>
    <r>
      <rPr>
        <i/>
        <sz val="12"/>
        <rFont val="Times New Roman"/>
        <family val="1"/>
      </rPr>
      <t>Boletín de Estadística Peruana</t>
    </r>
    <r>
      <rPr>
        <sz val="12"/>
        <rFont val="Times New Roman"/>
        <family val="0"/>
      </rPr>
      <t>, 5 (1962), 23-25.</t>
    </r>
  </si>
  <si>
    <t>Leticia Arroyo Abad</t>
  </si>
  <si>
    <t>Beef</t>
  </si>
  <si>
    <t>Mutton</t>
  </si>
  <si>
    <t>Sugar</t>
  </si>
  <si>
    <t>Rice</t>
  </si>
  <si>
    <t>Noodles</t>
  </si>
  <si>
    <t>Beans</t>
  </si>
  <si>
    <t>Percentage of budget</t>
  </si>
  <si>
    <t>Percentage of food</t>
  </si>
  <si>
    <t>Food</t>
  </si>
  <si>
    <t>(Meat)</t>
  </si>
  <si>
    <t>Poultry</t>
  </si>
  <si>
    <t>Bread</t>
  </si>
  <si>
    <t>Lard</t>
  </si>
  <si>
    <t>Fuel</t>
  </si>
  <si>
    <t>Others</t>
  </si>
  <si>
    <t>Textile clothing</t>
  </si>
  <si>
    <t>Housing</t>
  </si>
  <si>
    <t>Diverse</t>
  </si>
  <si>
    <t>Total</t>
  </si>
  <si>
    <t>Jun.2008</t>
  </si>
  <si>
    <t>Market foods</t>
  </si>
  <si>
    <t>Liquor</t>
  </si>
  <si>
    <t>Tobacco</t>
  </si>
  <si>
    <t>Ice</t>
  </si>
  <si>
    <t>Total food</t>
  </si>
  <si>
    <t>Clothing (and household textiles)</t>
  </si>
  <si>
    <t>Housing (imputed rents)</t>
  </si>
  <si>
    <t>Footwear</t>
  </si>
  <si>
    <t>Furniture</t>
  </si>
  <si>
    <t>Lighting (candles, etc.)</t>
  </si>
  <si>
    <t>Transport (animal care/carts)</t>
  </si>
  <si>
    <t>Government (taxes)</t>
  </si>
  <si>
    <t>Private services (lawyers, scribes)</t>
  </si>
  <si>
    <t>Recreation (gambling, etc)</t>
  </si>
  <si>
    <t>Health care (doctors' fees)</t>
  </si>
  <si>
    <t>Total diverse goods/services</t>
  </si>
  <si>
    <t>Outlays (1,000 pesos)</t>
  </si>
  <si>
    <t>Peru consumption basket, 19th century</t>
  </si>
  <si>
    <t>Source:</t>
  </si>
  <si>
    <r>
      <t xml:space="preserve">Gootenberg, Paul. 1990. "Carneros y Chuno: Price Levels in Nineteenth-Century Peru". </t>
    </r>
  </si>
  <si>
    <t>Lima consumption basket, 1837</t>
  </si>
  <si>
    <t>Shares of total expenditures</t>
  </si>
  <si>
    <t>Artisan Diet Weights, 1869</t>
  </si>
  <si>
    <t>Meats</t>
  </si>
  <si>
    <t>Dried beans</t>
  </si>
  <si>
    <t>White sugar</t>
  </si>
  <si>
    <t>Brown sugar</t>
  </si>
  <si>
    <t>Milk</t>
  </si>
  <si>
    <t>Tea</t>
  </si>
  <si>
    <t>Vinegar</t>
  </si>
  <si>
    <t>Salt</t>
  </si>
  <si>
    <t>in grams</t>
  </si>
  <si>
    <t>Totals 1,705 grams at 35.5 cents</t>
  </si>
  <si>
    <t>as expenditures (%)</t>
  </si>
  <si>
    <t>Meat</t>
  </si>
  <si>
    <t>Sugars</t>
  </si>
  <si>
    <t>Peru consumption basket, 1957 (Lima/Callao, 1957)</t>
  </si>
  <si>
    <t>All Food</t>
  </si>
  <si>
    <t>Pork</t>
  </si>
  <si>
    <t>Oils/lard</t>
  </si>
  <si>
    <t>Potatoes</t>
  </si>
  <si>
    <t>Corn</t>
  </si>
  <si>
    <t>Flour</t>
  </si>
  <si>
    <t>Coffee</t>
  </si>
  <si>
    <t>Transport</t>
  </si>
  <si>
    <t>Furnishings</t>
  </si>
  <si>
    <t>Health</t>
  </si>
  <si>
    <t>Recreation</t>
  </si>
  <si>
    <t>Liquor and tobacco</t>
  </si>
  <si>
    <t>Education/culture</t>
  </si>
  <si>
    <t>Totals</t>
  </si>
  <si>
    <t>Percentage of family budgets</t>
  </si>
  <si>
    <t>Workers</t>
  </si>
  <si>
    <t>Percentage of food budget</t>
  </si>
  <si>
    <t>White collar</t>
  </si>
  <si>
    <t>Clothing</t>
  </si>
  <si>
    <t>Based on aggregate consumption expenditure for the city of Lima.</t>
  </si>
  <si>
    <r>
      <t>Hispanic American Historical Review</t>
    </r>
    <r>
      <rPr>
        <sz val="12"/>
        <rFont val="Times New Roman"/>
        <family val="0"/>
      </rPr>
      <t>, Vol. 70, 1, 1-56.</t>
    </r>
  </si>
  <si>
    <t xml:space="preserve">The 19th century basket is based on the 1837 and 1869 calculations.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</si>
</sst>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000"/>
    <numFmt numFmtId="167" formatCode="0.00000"/>
    <numFmt numFmtId="168" formatCode="0.000"/>
    <numFmt numFmtId="169" formatCode="#,##0.0000"/>
    <numFmt numFmtId="170" formatCode="#,##0.00000"/>
    <numFmt numFmtId="171" formatCode="[$-409]d\-mmm\-yy;@"/>
    <numFmt numFmtId="172" formatCode="[$-409]dddd\,\ mmmm\ dd\,\ 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2"/>
      <name val="Verdana"/>
      <family val="0"/>
    </font>
    <font>
      <sz val="12"/>
      <name val="Times New Roman"/>
      <family val="0"/>
    </font>
    <font>
      <u val="single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6" fillId="0" borderId="0" xfId="21" applyNumberFormat="1" applyFo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1" xfId="21" applyFont="1" applyBorder="1">
      <alignment/>
      <protection/>
    </xf>
    <xf numFmtId="164" fontId="8" fillId="0" borderId="2" xfId="21" applyFont="1" applyBorder="1">
      <alignment/>
      <protection/>
    </xf>
    <xf numFmtId="164" fontId="9" fillId="0" borderId="0" xfId="21" applyFont="1">
      <alignment/>
      <protection/>
    </xf>
    <xf numFmtId="164" fontId="8" fillId="0" borderId="0" xfId="21" applyFont="1">
      <alignment/>
      <protection/>
    </xf>
    <xf numFmtId="164" fontId="10" fillId="0" borderId="0" xfId="21" applyFont="1">
      <alignment/>
      <protection/>
    </xf>
    <xf numFmtId="0" fontId="8" fillId="0" borderId="3" xfId="0" applyFont="1" applyBorder="1" applyAlignment="1">
      <alignment horizontal="center"/>
    </xf>
    <xf numFmtId="173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16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vertical="justify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xico_1701-181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B3" sqref="B3"/>
    </sheetView>
  </sheetViews>
  <sheetFormatPr defaultColWidth="9.140625" defaultRowHeight="12.75"/>
  <cols>
    <col min="1" max="1" width="29.7109375" style="3" customWidth="1"/>
    <col min="2" max="16384" width="8.8515625" style="3" customWidth="1"/>
  </cols>
  <sheetData>
    <row r="1" spans="1:2" ht="15.75">
      <c r="A1" s="4" t="s">
        <v>4</v>
      </c>
      <c r="B1" s="1" t="s">
        <v>45</v>
      </c>
    </row>
    <row r="2" spans="1:3" ht="15.75">
      <c r="A2" s="5" t="s">
        <v>24</v>
      </c>
      <c r="B2" s="7" t="s">
        <v>0</v>
      </c>
      <c r="C2" s="7"/>
    </row>
    <row r="3" ht="15.75">
      <c r="B3" s="3" t="s">
        <v>1</v>
      </c>
    </row>
    <row r="5" spans="2:5" ht="15.75">
      <c r="B5" s="3" t="s">
        <v>41</v>
      </c>
      <c r="E5" s="3" t="s">
        <v>46</v>
      </c>
    </row>
    <row r="6" spans="1:5" ht="15.75">
      <c r="A6" s="3" t="s">
        <v>25</v>
      </c>
      <c r="B6" s="15">
        <v>4986</v>
      </c>
      <c r="E6" s="10">
        <f>100*B6/14255</f>
        <v>34.97720098211154</v>
      </c>
    </row>
    <row r="7" spans="1:5" ht="15.75">
      <c r="A7" s="3" t="s">
        <v>16</v>
      </c>
      <c r="B7" s="15">
        <v>1246</v>
      </c>
      <c r="E7" s="10">
        <f aca="true" t="shared" si="0" ref="E7:E27">100*B7/14255</f>
        <v>8.740792704314275</v>
      </c>
    </row>
    <row r="8" spans="1:5" ht="15.75">
      <c r="A8" s="3" t="s">
        <v>26</v>
      </c>
      <c r="B8" s="15">
        <v>764</v>
      </c>
      <c r="E8" s="10">
        <f t="shared" si="0"/>
        <v>5.359522974394949</v>
      </c>
    </row>
    <row r="9" spans="1:5" ht="15.75">
      <c r="A9" s="3" t="s">
        <v>27</v>
      </c>
      <c r="B9" s="15">
        <v>623</v>
      </c>
      <c r="E9" s="10">
        <f t="shared" si="0"/>
        <v>4.370396352157138</v>
      </c>
    </row>
    <row r="10" spans="1:5" ht="15.75">
      <c r="A10" s="3" t="s">
        <v>28</v>
      </c>
      <c r="B10" s="15">
        <v>156</v>
      </c>
      <c r="E10" s="10">
        <f t="shared" si="0"/>
        <v>1.094352858646089</v>
      </c>
    </row>
    <row r="11" spans="1:5" ht="15.75">
      <c r="A11" s="3" t="s">
        <v>29</v>
      </c>
      <c r="B11" s="15">
        <f>SUM(B6:B10)</f>
        <v>7775</v>
      </c>
      <c r="E11" s="10">
        <f t="shared" si="0"/>
        <v>54.54226587162399</v>
      </c>
    </row>
    <row r="12" spans="2:5" ht="15.75">
      <c r="B12" s="15"/>
      <c r="E12" s="10"/>
    </row>
    <row r="13" spans="1:5" ht="15.75">
      <c r="A13" s="3" t="s">
        <v>30</v>
      </c>
      <c r="B13" s="15">
        <v>1639</v>
      </c>
      <c r="E13" s="10">
        <f t="shared" si="0"/>
        <v>11.497720098211154</v>
      </c>
    </row>
    <row r="14" spans="2:5" ht="15.75">
      <c r="B14" s="15"/>
      <c r="E14" s="10"/>
    </row>
    <row r="15" spans="1:5" ht="15.75">
      <c r="A15" s="3" t="s">
        <v>31</v>
      </c>
      <c r="B15" s="15">
        <v>1108</v>
      </c>
      <c r="E15" s="10">
        <f t="shared" si="0"/>
        <v>7.77271132935812</v>
      </c>
    </row>
    <row r="16" spans="2:5" ht="15.75">
      <c r="B16" s="15"/>
      <c r="E16" s="10"/>
    </row>
    <row r="17" spans="1:5" ht="15.75">
      <c r="A17" s="3" t="s">
        <v>32</v>
      </c>
      <c r="B17" s="15">
        <v>983</v>
      </c>
      <c r="E17" s="10">
        <f t="shared" si="0"/>
        <v>6.895826025955805</v>
      </c>
    </row>
    <row r="18" spans="1:5" ht="15.75">
      <c r="A18" s="3" t="s">
        <v>33</v>
      </c>
      <c r="B18" s="15">
        <v>541</v>
      </c>
      <c r="E18" s="10">
        <f t="shared" si="0"/>
        <v>3.795159593125219</v>
      </c>
    </row>
    <row r="19" spans="1:5" ht="15.75">
      <c r="A19" s="3" t="s">
        <v>34</v>
      </c>
      <c r="B19" s="15">
        <v>154</v>
      </c>
      <c r="E19" s="10">
        <f t="shared" si="0"/>
        <v>1.0803226937916521</v>
      </c>
    </row>
    <row r="20" spans="1:5" ht="15.75">
      <c r="A20" s="3" t="s">
        <v>35</v>
      </c>
      <c r="B20" s="15">
        <v>574</v>
      </c>
      <c r="E20" s="10">
        <f t="shared" si="0"/>
        <v>4.0266573132234305</v>
      </c>
    </row>
    <row r="21" spans="1:5" ht="15.75">
      <c r="A21" s="3" t="s">
        <v>36</v>
      </c>
      <c r="B21" s="15">
        <v>884</v>
      </c>
      <c r="E21" s="10">
        <f t="shared" si="0"/>
        <v>6.201332865661172</v>
      </c>
    </row>
    <row r="22" spans="1:5" ht="15.75">
      <c r="A22" s="3" t="s">
        <v>37</v>
      </c>
      <c r="B22" s="15">
        <v>294</v>
      </c>
      <c r="E22" s="10">
        <f t="shared" si="0"/>
        <v>2.0624342336022448</v>
      </c>
    </row>
    <row r="23" spans="1:5" ht="15.75">
      <c r="A23" s="3" t="s">
        <v>38</v>
      </c>
      <c r="B23" s="15">
        <v>218</v>
      </c>
      <c r="E23" s="10">
        <f t="shared" si="0"/>
        <v>1.5292879691336374</v>
      </c>
    </row>
    <row r="24" spans="1:5" ht="15.75">
      <c r="A24" s="3" t="s">
        <v>39</v>
      </c>
      <c r="B24" s="15">
        <v>85</v>
      </c>
      <c r="E24" s="10">
        <f t="shared" si="0"/>
        <v>0.5962820063135742</v>
      </c>
    </row>
    <row r="25" spans="1:5" ht="15.75">
      <c r="A25" s="3" t="s">
        <v>40</v>
      </c>
      <c r="B25" s="15">
        <f>SUM(B17:B24)</f>
        <v>3733</v>
      </c>
      <c r="E25" s="10">
        <f t="shared" si="0"/>
        <v>26.187302700806736</v>
      </c>
    </row>
    <row r="26" spans="2:5" ht="15.75">
      <c r="B26" s="15"/>
      <c r="E26" s="10"/>
    </row>
    <row r="27" spans="1:5" ht="15.75">
      <c r="A27" s="3" t="s">
        <v>23</v>
      </c>
      <c r="B27" s="15">
        <f>B25+B15+B13+B11</f>
        <v>14255</v>
      </c>
      <c r="E27" s="10">
        <f t="shared" si="0"/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4">
      <selection activeCell="B10" sqref="B10"/>
    </sheetView>
  </sheetViews>
  <sheetFormatPr defaultColWidth="9.140625" defaultRowHeight="12.75"/>
  <cols>
    <col min="1" max="1" width="19.421875" style="3" customWidth="1"/>
    <col min="2" max="16384" width="8.8515625" style="3" customWidth="1"/>
  </cols>
  <sheetData>
    <row r="1" spans="1:2" ht="15.75">
      <c r="A1" s="4" t="s">
        <v>4</v>
      </c>
      <c r="B1" s="1" t="s">
        <v>42</v>
      </c>
    </row>
    <row r="2" spans="1:2" ht="15.75">
      <c r="A2" s="5" t="s">
        <v>24</v>
      </c>
      <c r="B2" s="6" t="s">
        <v>43</v>
      </c>
    </row>
    <row r="3" ht="15.75">
      <c r="B3" s="7" t="s">
        <v>44</v>
      </c>
    </row>
    <row r="4" ht="15.75">
      <c r="B4" s="8" t="s">
        <v>82</v>
      </c>
    </row>
    <row r="5" ht="15.75">
      <c r="B5" s="7" t="s">
        <v>2</v>
      </c>
    </row>
    <row r="7" ht="15.75">
      <c r="A7" s="16" t="s">
        <v>47</v>
      </c>
    </row>
    <row r="8" spans="2:5" ht="15.75">
      <c r="B8" s="17" t="s">
        <v>56</v>
      </c>
      <c r="D8" s="21" t="s">
        <v>58</v>
      </c>
      <c r="E8" s="21"/>
    </row>
    <row r="9" spans="1:5" ht="15.75">
      <c r="A9" s="3" t="s">
        <v>48</v>
      </c>
      <c r="B9" s="3">
        <v>460</v>
      </c>
      <c r="D9" s="3" t="s">
        <v>59</v>
      </c>
      <c r="E9" s="18">
        <v>34.25</v>
      </c>
    </row>
    <row r="10" spans="1:5" ht="15.75">
      <c r="A10" s="3" t="s">
        <v>16</v>
      </c>
      <c r="B10" s="3">
        <v>287</v>
      </c>
      <c r="D10" s="3" t="s">
        <v>16</v>
      </c>
      <c r="E10" s="18">
        <v>10.53</v>
      </c>
    </row>
    <row r="11" spans="1:5" ht="15.75">
      <c r="A11" s="3" t="s">
        <v>8</v>
      </c>
      <c r="B11" s="3">
        <v>172</v>
      </c>
      <c r="D11" s="3" t="s">
        <v>8</v>
      </c>
      <c r="E11" s="18">
        <v>8.02</v>
      </c>
    </row>
    <row r="12" spans="1:5" ht="15.75">
      <c r="A12" s="3" t="s">
        <v>49</v>
      </c>
      <c r="B12" s="3">
        <v>115</v>
      </c>
      <c r="D12" s="3" t="s">
        <v>10</v>
      </c>
      <c r="E12" s="18">
        <v>8.02</v>
      </c>
    </row>
    <row r="13" spans="1:5" ht="15.75">
      <c r="A13" s="3" t="s">
        <v>50</v>
      </c>
      <c r="B13" s="3">
        <v>57</v>
      </c>
      <c r="D13" s="3" t="s">
        <v>60</v>
      </c>
      <c r="E13" s="18">
        <v>5.15</v>
      </c>
    </row>
    <row r="14" spans="1:5" ht="15.75">
      <c r="A14" s="3" t="s">
        <v>51</v>
      </c>
      <c r="B14" s="3">
        <v>41</v>
      </c>
      <c r="E14" s="18"/>
    </row>
    <row r="15" spans="1:5" ht="15.75">
      <c r="A15" s="3" t="s">
        <v>17</v>
      </c>
      <c r="B15" s="3">
        <v>57</v>
      </c>
      <c r="D15" s="3" t="s">
        <v>17</v>
      </c>
      <c r="E15" s="18">
        <v>4.95</v>
      </c>
    </row>
    <row r="16" spans="1:5" ht="15.75">
      <c r="A16" s="3" t="s">
        <v>9</v>
      </c>
      <c r="B16" s="3">
        <v>24</v>
      </c>
      <c r="D16" s="3" t="s">
        <v>9</v>
      </c>
      <c r="E16" s="18">
        <v>1.77</v>
      </c>
    </row>
    <row r="17" spans="1:5" ht="15.75">
      <c r="A17" s="3" t="s">
        <v>18</v>
      </c>
      <c r="B17" s="3">
        <v>460</v>
      </c>
      <c r="D17" s="3" t="s">
        <v>18</v>
      </c>
      <c r="E17" s="18">
        <v>21.69</v>
      </c>
    </row>
    <row r="18" spans="1:5" ht="15.75">
      <c r="A18" s="3" t="s">
        <v>52</v>
      </c>
      <c r="B18" s="3">
        <v>3</v>
      </c>
      <c r="D18" s="3" t="s">
        <v>19</v>
      </c>
      <c r="E18" s="18">
        <v>5.62</v>
      </c>
    </row>
    <row r="19" spans="1:5" ht="15.75">
      <c r="A19" s="3" t="s">
        <v>53</v>
      </c>
      <c r="B19" s="3">
        <v>3</v>
      </c>
      <c r="D19" s="3" t="s">
        <v>23</v>
      </c>
      <c r="E19" s="18">
        <f>SUM(E9:E18)</f>
        <v>100</v>
      </c>
    </row>
    <row r="20" spans="1:2" ht="15.75">
      <c r="A20" s="3" t="s">
        <v>54</v>
      </c>
      <c r="B20" s="3">
        <v>2</v>
      </c>
    </row>
    <row r="21" spans="1:2" ht="15.75">
      <c r="A21" s="3" t="s">
        <v>55</v>
      </c>
      <c r="B21" s="3">
        <v>24</v>
      </c>
    </row>
    <row r="23" ht="15.75">
      <c r="A23" s="3" t="s">
        <v>57</v>
      </c>
    </row>
    <row r="26" ht="15.75">
      <c r="A26" s="3" t="s">
        <v>81</v>
      </c>
    </row>
  </sheetData>
  <mergeCells count="1">
    <mergeCell ref="D8:E8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1">
      <selection activeCell="G15" sqref="G15"/>
    </sheetView>
  </sheetViews>
  <sheetFormatPr defaultColWidth="9.140625" defaultRowHeight="12.75"/>
  <cols>
    <col min="1" max="1" width="18.421875" style="3" customWidth="1"/>
    <col min="2" max="2" width="9.140625" style="3" customWidth="1"/>
    <col min="3" max="3" width="16.8515625" style="3" customWidth="1"/>
    <col min="4" max="16384" width="9.140625" style="3" customWidth="1"/>
  </cols>
  <sheetData>
    <row r="1" spans="1:2" ht="15.75">
      <c r="A1" s="4" t="s">
        <v>4</v>
      </c>
      <c r="B1" s="1" t="s">
        <v>42</v>
      </c>
    </row>
    <row r="2" spans="1:2" ht="15.75">
      <c r="A2" s="5" t="s">
        <v>24</v>
      </c>
      <c r="B2" s="6" t="s">
        <v>43</v>
      </c>
    </row>
    <row r="3" ht="15.75">
      <c r="B3" s="7" t="s">
        <v>44</v>
      </c>
    </row>
    <row r="4" ht="15.75">
      <c r="B4" s="8" t="s">
        <v>82</v>
      </c>
    </row>
    <row r="5" ht="15.75">
      <c r="B5" s="3" t="s">
        <v>83</v>
      </c>
    </row>
    <row r="6" ht="15.75">
      <c r="B6" s="2"/>
    </row>
    <row r="7" spans="2:3" ht="15.75">
      <c r="B7" s="22" t="s">
        <v>11</v>
      </c>
      <c r="C7" s="22"/>
    </row>
    <row r="8" ht="15.75">
      <c r="C8" s="9" t="s">
        <v>12</v>
      </c>
    </row>
    <row r="9" spans="1:2" ht="15.75">
      <c r="A9" s="3" t="s">
        <v>13</v>
      </c>
      <c r="B9" s="3">
        <f>+B10+SUM(B14:B21)</f>
        <v>54.50000000000001</v>
      </c>
    </row>
    <row r="10" spans="1:3" ht="15.75">
      <c r="A10" s="3" t="s">
        <v>14</v>
      </c>
      <c r="B10" s="3">
        <f>SUM(B11:B13)</f>
        <v>18.6</v>
      </c>
      <c r="C10" s="10">
        <f>+B10/B$9*100</f>
        <v>34.12844036697248</v>
      </c>
    </row>
    <row r="11" spans="1:3" ht="15.75">
      <c r="A11" s="11" t="s">
        <v>6</v>
      </c>
      <c r="B11" s="3">
        <v>6.2</v>
      </c>
      <c r="C11" s="10">
        <f aca="true" t="shared" si="0" ref="C11:C21">+B11/B$9*100</f>
        <v>11.376146788990825</v>
      </c>
    </row>
    <row r="12" spans="1:10" ht="15.75">
      <c r="A12" s="11" t="s">
        <v>5</v>
      </c>
      <c r="B12" s="3">
        <v>6.2</v>
      </c>
      <c r="C12" s="10">
        <f t="shared" si="0"/>
        <v>11.376146788990825</v>
      </c>
      <c r="D12" s="12"/>
      <c r="J12" s="10"/>
    </row>
    <row r="13" spans="1:3" ht="15.75">
      <c r="A13" s="11" t="s">
        <v>15</v>
      </c>
      <c r="B13" s="3">
        <v>6.2</v>
      </c>
      <c r="C13" s="10">
        <f t="shared" si="0"/>
        <v>11.376146788990825</v>
      </c>
    </row>
    <row r="14" spans="1:10" ht="15.75">
      <c r="A14" s="3" t="s">
        <v>16</v>
      </c>
      <c r="B14" s="3">
        <v>11.4</v>
      </c>
      <c r="C14" s="10">
        <f t="shared" si="0"/>
        <v>20.917431192660548</v>
      </c>
      <c r="J14" s="10"/>
    </row>
    <row r="15" spans="1:10" ht="15.75">
      <c r="A15" s="3" t="s">
        <v>8</v>
      </c>
      <c r="B15" s="3">
        <v>4.4</v>
      </c>
      <c r="C15" s="10">
        <f t="shared" si="0"/>
        <v>8.073394495412844</v>
      </c>
      <c r="D15" s="12"/>
      <c r="J15" s="10"/>
    </row>
    <row r="16" spans="1:10" ht="15.75">
      <c r="A16" s="3" t="s">
        <v>10</v>
      </c>
      <c r="B16" s="3">
        <v>4.4</v>
      </c>
      <c r="C16" s="10">
        <f t="shared" si="0"/>
        <v>8.073394495412844</v>
      </c>
      <c r="D16" s="13"/>
      <c r="J16" s="10"/>
    </row>
    <row r="17" spans="1:10" ht="15.75">
      <c r="A17" s="3" t="s">
        <v>7</v>
      </c>
      <c r="B17" s="3">
        <v>2.8</v>
      </c>
      <c r="C17" s="10">
        <f t="shared" si="0"/>
        <v>5.137614678899081</v>
      </c>
      <c r="D17" s="12"/>
      <c r="J17" s="10"/>
    </row>
    <row r="18" spans="1:3" ht="15.75">
      <c r="A18" s="3" t="s">
        <v>17</v>
      </c>
      <c r="B18" s="3">
        <v>2.7</v>
      </c>
      <c r="C18" s="10">
        <f t="shared" si="0"/>
        <v>4.954128440366972</v>
      </c>
    </row>
    <row r="19" spans="1:10" ht="15.75">
      <c r="A19" s="3" t="s">
        <v>9</v>
      </c>
      <c r="B19" s="3">
        <v>1</v>
      </c>
      <c r="C19" s="10">
        <f t="shared" si="0"/>
        <v>1.8348623853211006</v>
      </c>
      <c r="D19" s="12"/>
      <c r="J19" s="10"/>
    </row>
    <row r="20" spans="1:10" ht="15.75">
      <c r="A20" s="3" t="s">
        <v>18</v>
      </c>
      <c r="B20" s="3">
        <v>5.7</v>
      </c>
      <c r="C20" s="10">
        <f t="shared" si="0"/>
        <v>10.458715596330274</v>
      </c>
      <c r="D20" s="12"/>
      <c r="J20" s="10"/>
    </row>
    <row r="21" spans="1:9" ht="15.75">
      <c r="A21" s="3" t="s">
        <v>19</v>
      </c>
      <c r="B21" s="3">
        <v>3.5</v>
      </c>
      <c r="C21" s="10">
        <f t="shared" si="0"/>
        <v>6.422018348623852</v>
      </c>
      <c r="D21" s="12"/>
      <c r="E21" s="12"/>
      <c r="I21" s="12"/>
    </row>
    <row r="22" spans="4:11" ht="15.75">
      <c r="D22" s="12"/>
      <c r="J22" s="10"/>
      <c r="K22" s="14"/>
    </row>
    <row r="23" spans="1:2" ht="15.75">
      <c r="A23" s="3" t="s">
        <v>20</v>
      </c>
      <c r="B23" s="3">
        <v>11.5</v>
      </c>
    </row>
    <row r="25" spans="1:2" ht="15.75">
      <c r="A25" s="3" t="s">
        <v>21</v>
      </c>
      <c r="B25" s="3">
        <v>7.8</v>
      </c>
    </row>
    <row r="27" spans="1:2" ht="15.75">
      <c r="A27" s="3" t="s">
        <v>22</v>
      </c>
      <c r="B27" s="3">
        <v>26.2</v>
      </c>
    </row>
    <row r="29" spans="1:3" ht="15.75">
      <c r="A29" s="3" t="s">
        <v>23</v>
      </c>
      <c r="B29" s="3">
        <f>+SUM(B11:B27)</f>
        <v>100</v>
      </c>
      <c r="C29" s="3">
        <f>+SUM(C11:C27)</f>
        <v>100</v>
      </c>
    </row>
  </sheetData>
  <mergeCells count="1">
    <mergeCell ref="B7:C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J13" sqref="J13"/>
    </sheetView>
  </sheetViews>
  <sheetFormatPr defaultColWidth="9.140625" defaultRowHeight="12.75"/>
  <cols>
    <col min="1" max="1" width="19.421875" style="3" customWidth="1"/>
    <col min="2" max="2" width="8.8515625" style="3" customWidth="1"/>
    <col min="3" max="3" width="14.00390625" style="3" customWidth="1"/>
    <col min="4" max="4" width="8.8515625" style="3" customWidth="1"/>
    <col min="5" max="5" width="12.421875" style="3" customWidth="1"/>
    <col min="6" max="16384" width="8.8515625" style="3" customWidth="1"/>
  </cols>
  <sheetData>
    <row r="1" spans="1:2" ht="15.75">
      <c r="A1" s="4" t="s">
        <v>4</v>
      </c>
      <c r="B1" s="1" t="s">
        <v>61</v>
      </c>
    </row>
    <row r="2" spans="1:2" ht="15.75">
      <c r="A2" s="5" t="s">
        <v>24</v>
      </c>
      <c r="B2" s="6" t="s">
        <v>43</v>
      </c>
    </row>
    <row r="3" ht="15.75">
      <c r="B3" s="7" t="s">
        <v>44</v>
      </c>
    </row>
    <row r="4" ht="15.75">
      <c r="B4" s="8" t="s">
        <v>82</v>
      </c>
    </row>
    <row r="5" ht="15.75">
      <c r="B5" s="8"/>
    </row>
    <row r="6" spans="2:5" ht="15.75">
      <c r="B6" s="22" t="s">
        <v>76</v>
      </c>
      <c r="C6" s="22"/>
      <c r="D6" s="22"/>
      <c r="E6" s="22"/>
    </row>
    <row r="7" spans="2:5" ht="15.75">
      <c r="B7" s="23" t="s">
        <v>77</v>
      </c>
      <c r="C7" s="23"/>
      <c r="E7" s="9" t="s">
        <v>79</v>
      </c>
    </row>
    <row r="8" ht="31.5">
      <c r="C8" s="19" t="s">
        <v>78</v>
      </c>
    </row>
    <row r="9" spans="1:5" ht="15.75">
      <c r="A9" s="3" t="s">
        <v>62</v>
      </c>
      <c r="B9" s="18">
        <v>55.61</v>
      </c>
      <c r="C9" s="18"/>
      <c r="D9" s="18"/>
      <c r="E9" s="18">
        <v>47.04</v>
      </c>
    </row>
    <row r="10" spans="1:5" ht="15.75">
      <c r="A10" s="11" t="s">
        <v>16</v>
      </c>
      <c r="B10" s="18">
        <v>5.17</v>
      </c>
      <c r="C10" s="18">
        <f>+B10/SUM(B$10,B$12:B$24)*100</f>
        <v>9.29521754764473</v>
      </c>
      <c r="D10" s="18"/>
      <c r="E10" s="18"/>
    </row>
    <row r="11" spans="1:5" ht="15.75">
      <c r="A11" s="11" t="s">
        <v>14</v>
      </c>
      <c r="B11" s="18">
        <v>22.92</v>
      </c>
      <c r="C11" s="18">
        <f aca="true" t="shared" si="0" ref="C11:C24">+B11/SUM(B$10,B$12:B$24)*100</f>
        <v>41.20819848975189</v>
      </c>
      <c r="D11" s="18"/>
      <c r="E11" s="18"/>
    </row>
    <row r="12" spans="1:5" ht="15.75">
      <c r="A12" s="20" t="s">
        <v>5</v>
      </c>
      <c r="B12" s="18">
        <v>12.15</v>
      </c>
      <c r="C12" s="18">
        <f t="shared" si="0"/>
        <v>21.844660194174757</v>
      </c>
      <c r="D12" s="18"/>
      <c r="E12" s="18"/>
    </row>
    <row r="13" spans="1:5" ht="15.75">
      <c r="A13" s="20" t="s">
        <v>6</v>
      </c>
      <c r="B13" s="18">
        <v>3.44</v>
      </c>
      <c r="C13" s="18">
        <f t="shared" si="0"/>
        <v>6.18482560230133</v>
      </c>
      <c r="D13" s="18"/>
      <c r="E13" s="18"/>
    </row>
    <row r="14" spans="1:5" ht="15.75">
      <c r="A14" s="20" t="s">
        <v>63</v>
      </c>
      <c r="B14" s="18">
        <v>7.33</v>
      </c>
      <c r="C14" s="18">
        <f t="shared" si="0"/>
        <v>13.178712693275799</v>
      </c>
      <c r="D14" s="18"/>
      <c r="E14" s="18"/>
    </row>
    <row r="15" spans="1:5" ht="15.75">
      <c r="A15" s="11" t="s">
        <v>64</v>
      </c>
      <c r="B15" s="18">
        <v>2.52</v>
      </c>
      <c r="C15" s="18">
        <f t="shared" si="0"/>
        <v>4.530744336569579</v>
      </c>
      <c r="D15" s="18"/>
      <c r="E15" s="18"/>
    </row>
    <row r="16" spans="1:5" ht="15.75">
      <c r="A16" s="11" t="s">
        <v>8</v>
      </c>
      <c r="B16" s="18">
        <v>5.17</v>
      </c>
      <c r="C16" s="18">
        <f t="shared" si="0"/>
        <v>9.29521754764473</v>
      </c>
      <c r="D16" s="18"/>
      <c r="E16" s="18"/>
    </row>
    <row r="17" spans="1:5" ht="15.75">
      <c r="A17" s="11" t="s">
        <v>10</v>
      </c>
      <c r="B17" s="18">
        <v>4.24</v>
      </c>
      <c r="C17" s="18">
        <f t="shared" si="0"/>
        <v>7.623157137720245</v>
      </c>
      <c r="D17" s="18"/>
      <c r="E17" s="18"/>
    </row>
    <row r="18" spans="1:5" ht="15.75">
      <c r="A18" s="11" t="s">
        <v>7</v>
      </c>
      <c r="B18" s="18">
        <v>3.25</v>
      </c>
      <c r="C18" s="18">
        <f t="shared" si="0"/>
        <v>5.8432218626393375</v>
      </c>
      <c r="D18" s="18"/>
      <c r="E18" s="18"/>
    </row>
    <row r="19" spans="1:5" ht="15.75">
      <c r="A19" s="11" t="s">
        <v>9</v>
      </c>
      <c r="B19" s="18">
        <v>1.38</v>
      </c>
      <c r="C19" s="18">
        <f t="shared" si="0"/>
        <v>2.481121898597626</v>
      </c>
      <c r="D19" s="18"/>
      <c r="E19" s="18"/>
    </row>
    <row r="20" spans="1:5" ht="15.75">
      <c r="A20" s="11" t="s">
        <v>65</v>
      </c>
      <c r="B20" s="18">
        <v>5.03</v>
      </c>
      <c r="C20" s="18">
        <f t="shared" si="0"/>
        <v>9.043509528946423</v>
      </c>
      <c r="D20" s="18"/>
      <c r="E20" s="18"/>
    </row>
    <row r="21" spans="1:5" ht="15.75">
      <c r="A21" s="11" t="s">
        <v>66</v>
      </c>
      <c r="B21" s="18">
        <v>0.69</v>
      </c>
      <c r="C21" s="18">
        <f t="shared" si="0"/>
        <v>1.240560949298813</v>
      </c>
      <c r="D21" s="18"/>
      <c r="E21" s="18"/>
    </row>
    <row r="22" spans="1:5" ht="15.75">
      <c r="A22" s="11" t="s">
        <v>67</v>
      </c>
      <c r="B22" s="18">
        <v>0.44</v>
      </c>
      <c r="C22" s="18">
        <f t="shared" si="0"/>
        <v>0.7910823444804026</v>
      </c>
      <c r="D22" s="18"/>
      <c r="E22" s="18"/>
    </row>
    <row r="23" spans="1:5" ht="15.75">
      <c r="A23" s="11" t="s">
        <v>52</v>
      </c>
      <c r="B23" s="18">
        <v>2.47</v>
      </c>
      <c r="C23" s="18">
        <f t="shared" si="0"/>
        <v>4.440848615605897</v>
      </c>
      <c r="D23" s="18"/>
      <c r="E23" s="18"/>
    </row>
    <row r="24" spans="1:5" ht="15.75">
      <c r="A24" s="11" t="s">
        <v>68</v>
      </c>
      <c r="B24" s="18">
        <v>2.34</v>
      </c>
      <c r="C24" s="18">
        <f t="shared" si="0"/>
        <v>4.207119741100323</v>
      </c>
      <c r="D24" s="18"/>
      <c r="E24" s="18"/>
    </row>
    <row r="25" spans="1:5" ht="15.75">
      <c r="A25" s="3" t="s">
        <v>21</v>
      </c>
      <c r="B25" s="18">
        <v>12.65</v>
      </c>
      <c r="C25" s="18"/>
      <c r="D25" s="18"/>
      <c r="E25" s="18">
        <v>15.92</v>
      </c>
    </row>
    <row r="26" spans="1:5" ht="15.75">
      <c r="A26" s="3" t="s">
        <v>80</v>
      </c>
      <c r="B26" s="18">
        <v>10.07</v>
      </c>
      <c r="C26" s="18"/>
      <c r="D26" s="18"/>
      <c r="E26" s="18">
        <v>12.32</v>
      </c>
    </row>
    <row r="27" spans="1:5" ht="15.75">
      <c r="A27" s="3" t="s">
        <v>22</v>
      </c>
      <c r="B27" s="18">
        <v>21.67</v>
      </c>
      <c r="C27" s="18"/>
      <c r="D27" s="18"/>
      <c r="E27" s="18">
        <v>24.72</v>
      </c>
    </row>
    <row r="28" spans="1:5" ht="15.75">
      <c r="A28" s="11" t="s">
        <v>69</v>
      </c>
      <c r="B28" s="18">
        <v>7.47</v>
      </c>
      <c r="C28" s="18"/>
      <c r="D28" s="18"/>
      <c r="E28" s="18">
        <v>8.55</v>
      </c>
    </row>
    <row r="29" spans="1:5" ht="15.75">
      <c r="A29" s="11" t="s">
        <v>70</v>
      </c>
      <c r="B29" s="18">
        <v>5.86</v>
      </c>
      <c r="C29" s="18"/>
      <c r="D29" s="18"/>
      <c r="E29" s="18">
        <v>5.39</v>
      </c>
    </row>
    <row r="30" spans="1:5" ht="15.75">
      <c r="A30" s="11" t="s">
        <v>71</v>
      </c>
      <c r="B30" s="18">
        <v>3.73</v>
      </c>
      <c r="C30" s="18"/>
      <c r="D30" s="18"/>
      <c r="E30" s="18">
        <v>4.4</v>
      </c>
    </row>
    <row r="31" spans="1:5" ht="15.75">
      <c r="A31" s="11" t="s">
        <v>72</v>
      </c>
      <c r="B31" s="18">
        <v>1.79</v>
      </c>
      <c r="C31" s="18"/>
      <c r="D31" s="18"/>
      <c r="E31" s="18">
        <v>2.67</v>
      </c>
    </row>
    <row r="32" spans="1:5" ht="15.75">
      <c r="A32" s="11" t="s">
        <v>73</v>
      </c>
      <c r="B32" s="18">
        <v>1.86</v>
      </c>
      <c r="C32" s="18"/>
      <c r="D32" s="18"/>
      <c r="E32" s="18">
        <v>2.38</v>
      </c>
    </row>
    <row r="33" spans="1:5" ht="15.75">
      <c r="A33" s="11" t="s">
        <v>74</v>
      </c>
      <c r="B33" s="18">
        <v>0.96</v>
      </c>
      <c r="C33" s="18"/>
      <c r="D33" s="18"/>
      <c r="E33" s="18">
        <v>1.33</v>
      </c>
    </row>
    <row r="34" spans="1:5" ht="15.75">
      <c r="A34" s="3" t="s">
        <v>75</v>
      </c>
      <c r="B34" s="18">
        <f>SUM(B27,B26,B25,B9)</f>
        <v>100</v>
      </c>
      <c r="C34" s="18"/>
      <c r="D34" s="18"/>
      <c r="E34" s="18">
        <f>SUM(E27,E26,E25,E9)</f>
        <v>100</v>
      </c>
    </row>
    <row r="36" ht="15.75">
      <c r="A36" s="12" t="s">
        <v>3</v>
      </c>
    </row>
  </sheetData>
  <mergeCells count="2">
    <mergeCell ref="B6:E6"/>
    <mergeCell ref="B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Lety</dc:creator>
  <cp:keywords/>
  <dc:description/>
  <cp:lastModifiedBy>Lety</cp:lastModifiedBy>
  <dcterms:created xsi:type="dcterms:W3CDTF">2007-05-04T21:57:39Z</dcterms:created>
  <dcterms:modified xsi:type="dcterms:W3CDTF">2008-06-20T06:39:29Z</dcterms:modified>
  <cp:category/>
  <cp:version/>
  <cp:contentType/>
  <cp:contentStatus/>
</cp:coreProperties>
</file>