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Notes" sheetId="1" r:id="rId1"/>
    <sheet name="Prices" sheetId="2" r:id="rId2"/>
    <sheet name="Wages" sheetId="3" r:id="rId3"/>
    <sheet name="Silver content" sheetId="4" r:id="rId4"/>
  </sheets>
  <definedNames>
    <definedName name="_xlnm.Print_Area" localSheetId="3">'Silver content'!$A$5:$E$57</definedName>
  </definedNames>
  <calcPr fullCalcOnLoad="1"/>
</workbook>
</file>

<file path=xl/sharedStrings.xml><?xml version="1.0" encoding="utf-8"?>
<sst xmlns="http://schemas.openxmlformats.org/spreadsheetml/2006/main" count="187" uniqueCount="88">
  <si>
    <r>
      <t xml:space="preserve">De Maddalena, A. 1974. </t>
    </r>
    <r>
      <rPr>
        <i/>
        <sz val="12"/>
        <rFont val="Times New Roman"/>
        <family val="1"/>
      </rPr>
      <t>Prezzi e mercedi a Milano dal 1701 al 1860</t>
    </r>
    <r>
      <rPr>
        <sz val="12"/>
        <rFont val="Times New Roman"/>
        <family val="0"/>
      </rPr>
      <t>. Milan: Università Bocconi.</t>
    </r>
  </si>
  <si>
    <r>
      <t xml:space="preserve">De Maddalena, A.. 1949. </t>
    </r>
    <r>
      <rPr>
        <i/>
        <sz val="12"/>
        <rFont val="Times New Roman"/>
        <family val="1"/>
      </rPr>
      <t>Prezzi e aspetti di mercato in Milano durante il secolo XVII.</t>
    </r>
    <r>
      <rPr>
        <sz val="12"/>
        <rFont val="Times New Roman"/>
        <family val="0"/>
      </rPr>
      <t xml:space="preserve">  Milan: Università Bocconi.</t>
    </r>
  </si>
  <si>
    <r>
      <t xml:space="preserve">De La Roncière, M. 1982. </t>
    </r>
    <r>
      <rPr>
        <i/>
        <sz val="12"/>
        <rFont val="Times New Roman"/>
        <family val="1"/>
      </rPr>
      <t>Prix et salaires à Florence au XIV siècle.</t>
    </r>
    <r>
      <rPr>
        <sz val="12"/>
        <rFont val="Times New Roman"/>
        <family val="0"/>
      </rPr>
      <t xml:space="preserve"> Rome: École Française de Rome.</t>
    </r>
  </si>
  <si>
    <t>Lire milanese</t>
  </si>
  <si>
    <t>Table A.27 &amp; A.42</t>
  </si>
  <si>
    <t>100 kilograms</t>
  </si>
  <si>
    <t>Tuscany*</t>
  </si>
  <si>
    <t>(*) Prices from 1285-1380 were reconstructed from index numbers from Table A.27</t>
  </si>
  <si>
    <t xml:space="preserve">From </t>
  </si>
  <si>
    <t>To</t>
  </si>
  <si>
    <t>From</t>
  </si>
  <si>
    <t>Notes on Italy - north 1285-1850</t>
  </si>
  <si>
    <t>Malaniman drew data from the following sources:</t>
  </si>
  <si>
    <t>1312-1325</t>
  </si>
  <si>
    <t>1390-1400</t>
  </si>
  <si>
    <t>1615-1625</t>
  </si>
  <si>
    <t>Florence</t>
  </si>
  <si>
    <t>Milan</t>
  </si>
  <si>
    <t>Genoa</t>
  </si>
  <si>
    <t>Venice</t>
  </si>
  <si>
    <t>Leticia Arroyo Abad</t>
  </si>
  <si>
    <t>Silver weight of the lira</t>
  </si>
  <si>
    <t>Last revision date:</t>
  </si>
  <si>
    <t>Sources:</t>
  </si>
  <si>
    <t>Types of transactions:</t>
  </si>
  <si>
    <t>Underlying frequency:</t>
  </si>
  <si>
    <t>Special caveats:</t>
  </si>
  <si>
    <t>File preparers: Arroyo Abad, 2005</t>
  </si>
  <si>
    <r>
      <t xml:space="preserve">Malanima, Paolo. 2002. </t>
    </r>
    <r>
      <rPr>
        <i/>
        <sz val="12"/>
        <rFont val="Times New Roman"/>
        <family val="1"/>
      </rPr>
      <t>L'economia italiana: dalla crescita medievale alla crescita contemporanea.</t>
    </r>
    <r>
      <rPr>
        <sz val="12"/>
        <rFont val="Times New Roman"/>
        <family val="1"/>
      </rPr>
      <t xml:space="preserve"> Bologna: Società editrice il Mulino.</t>
    </r>
  </si>
  <si>
    <t>Location:</t>
  </si>
  <si>
    <t>Monetary Unit:</t>
  </si>
  <si>
    <t>Silver grams</t>
  </si>
  <si>
    <t>1400-1410</t>
  </si>
  <si>
    <t>1410-1420</t>
  </si>
  <si>
    <t>1420-1430</t>
  </si>
  <si>
    <t>1430-1440</t>
  </si>
  <si>
    <t>1460-1470</t>
  </si>
  <si>
    <t>1470-1480</t>
  </si>
  <si>
    <t>1480-1490</t>
  </si>
  <si>
    <t>1490-1500</t>
  </si>
  <si>
    <t>1530-1540</t>
  </si>
  <si>
    <t>1540-1550</t>
  </si>
  <si>
    <t>Prices in Northern Italy</t>
  </si>
  <si>
    <t>10-year averages</t>
  </si>
  <si>
    <t>Tuscany</t>
  </si>
  <si>
    <t>Lombardia</t>
  </si>
  <si>
    <t>Veneto</t>
  </si>
  <si>
    <t>Physical Unit:</t>
  </si>
  <si>
    <t>Lire fiorentine</t>
  </si>
  <si>
    <t>Lire milanesi</t>
  </si>
  <si>
    <t>Lire veneziane</t>
  </si>
  <si>
    <t>100 kg</t>
  </si>
  <si>
    <r>
      <t>Metric</t>
    </r>
    <r>
      <rPr>
        <sz val="12"/>
        <rFont val="Times New Roman"/>
        <family val="1"/>
      </rPr>
      <t xml:space="preserve"> Physical &amp; </t>
    </r>
    <r>
      <rPr>
        <u val="single"/>
        <sz val="12"/>
        <rFont val="Times New Roman"/>
        <family val="1"/>
      </rPr>
      <t>Local</t>
    </r>
    <r>
      <rPr>
        <sz val="12"/>
        <rFont val="Times New Roman"/>
        <family val="1"/>
      </rPr>
      <t xml:space="preserve"> Monetary Units</t>
    </r>
  </si>
  <si>
    <t>kilogram</t>
  </si>
  <si>
    <t>Grains</t>
  </si>
  <si>
    <t>Commodity:</t>
  </si>
  <si>
    <t>Conversions:</t>
  </si>
  <si>
    <t>The author provides prices already in metric and silver grams, for the evolution of the silver content of the different currencies, see "Silver content" worksheet.</t>
  </si>
  <si>
    <t>Table A.45 &amp; A.46</t>
  </si>
  <si>
    <t>1260-1270</t>
  </si>
  <si>
    <t>1270-1280</t>
  </si>
  <si>
    <t>1280-1290</t>
  </si>
  <si>
    <t>1290-1300</t>
  </si>
  <si>
    <t>1300-1310</t>
  </si>
  <si>
    <t>1310-1320</t>
  </si>
  <si>
    <t>1320-1330</t>
  </si>
  <si>
    <t>1330-1340</t>
  </si>
  <si>
    <t>1340-1350</t>
  </si>
  <si>
    <t>1350-1360</t>
  </si>
  <si>
    <t>1360-1370</t>
  </si>
  <si>
    <t>1370-1380</t>
  </si>
  <si>
    <t>1380-1390</t>
  </si>
  <si>
    <t>1440-1460</t>
  </si>
  <si>
    <t>1500-1530</t>
  </si>
  <si>
    <t>1550-1710</t>
  </si>
  <si>
    <t>Occupation:</t>
  </si>
  <si>
    <t>Bricklayer</t>
  </si>
  <si>
    <t>260 days</t>
  </si>
  <si>
    <t>day</t>
  </si>
  <si>
    <t>Laborer</t>
  </si>
  <si>
    <t>Lire veneziana</t>
  </si>
  <si>
    <t>Table A.42 &amp; A.51</t>
  </si>
  <si>
    <t>Lire genovese</t>
  </si>
  <si>
    <r>
      <t xml:space="preserve">Series used for silver conversions: </t>
    </r>
    <r>
      <rPr>
        <i/>
        <sz val="12"/>
        <rFont val="Times New Roman"/>
        <family val="1"/>
      </rPr>
      <t>assumption: the years between observations have the same silver content as the previous one.</t>
    </r>
  </si>
  <si>
    <t>Agricultural Laborer</t>
  </si>
  <si>
    <t>Also available in this volume: various indices for different commodities.</t>
  </si>
  <si>
    <r>
      <t xml:space="preserve">Malanima, P. </t>
    </r>
    <r>
      <rPr>
        <sz val="12"/>
        <rFont val="Times New Roman"/>
        <family val="1"/>
      </rPr>
      <t>Aspetti di mercato e prezzi del grano e della segale a Pisa dal 1548 al 1818</t>
    </r>
    <r>
      <rPr>
        <sz val="12"/>
        <rFont val="Times New Roman"/>
        <family val="0"/>
      </rPr>
      <t xml:space="preserve">. </t>
    </r>
    <r>
      <rPr>
        <i/>
        <sz val="12"/>
        <rFont val="Times New Roman"/>
        <family val="1"/>
      </rPr>
      <t>Richerche di storia moderna,</t>
    </r>
    <r>
      <rPr>
        <sz val="12"/>
        <rFont val="Times New Roman"/>
        <family val="0"/>
      </rPr>
      <t xml:space="preserve"> I, pp. 288-327.</t>
    </r>
  </si>
  <si>
    <r>
      <t xml:space="preserve">Goldthwaite, R.A. 1975. I prezzi del grano a Firenze dal XIV al XVI secolo, </t>
    </r>
    <r>
      <rPr>
        <i/>
        <sz val="12"/>
        <rFont val="Times New Roman"/>
        <family val="1"/>
      </rPr>
      <t>Quaderni storici,</t>
    </r>
    <r>
      <rPr>
        <sz val="12"/>
        <rFont val="Times New Roman"/>
        <family val="0"/>
      </rPr>
      <t xml:space="preserve"> 28.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</si>
</sst>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00"/>
    <numFmt numFmtId="167" formatCode="dd\-mmm\-yy"/>
    <numFmt numFmtId="168" formatCode="[$-409]dddd\,\ mmmm\ dd\,\ yyyy"/>
    <numFmt numFmtId="169" formatCode="[$-409]d\-mmm\-yy;@"/>
    <numFmt numFmtId="170" formatCode="0.000000"/>
    <numFmt numFmtId="171" formatCode="0.00000"/>
    <numFmt numFmtId="172" formatCode="0.0000"/>
    <numFmt numFmtId="173" formatCode="0.0000000"/>
    <numFmt numFmtId="174" formatCode="0.000000000"/>
    <numFmt numFmtId="175" formatCode="0.00000000"/>
  </numFmts>
  <fonts count="13">
    <font>
      <sz val="10"/>
      <name val="Arial"/>
      <family val="0"/>
    </font>
    <font>
      <sz val="8"/>
      <name val="Arial"/>
      <family val="0"/>
    </font>
    <font>
      <sz val="12"/>
      <name val="Times New Roman"/>
      <family val="0"/>
    </font>
    <font>
      <b/>
      <u val="single"/>
      <sz val="12"/>
      <name val="Times New Roman"/>
      <family val="1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12"/>
      <name val="Palatino"/>
      <family val="0"/>
    </font>
    <font>
      <u val="single"/>
      <sz val="12"/>
      <name val="Times New Roman"/>
      <family val="0"/>
    </font>
    <font>
      <i/>
      <sz val="12"/>
      <name val="Times New Roman"/>
      <family val="1"/>
    </font>
    <font>
      <sz val="11"/>
      <name val="Times New Roman"/>
      <family val="1"/>
    </font>
    <font>
      <i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8" fillId="0" borderId="0" xfId="21" applyFont="1">
      <alignment/>
      <protection/>
    </xf>
    <xf numFmtId="169" fontId="2" fillId="0" borderId="0" xfId="21" applyNumberFormat="1" applyFont="1">
      <alignment/>
      <protection/>
    </xf>
    <xf numFmtId="0" fontId="9" fillId="0" borderId="0" xfId="21" applyFont="1">
      <alignment/>
      <protection/>
    </xf>
    <xf numFmtId="0" fontId="2" fillId="0" borderId="0" xfId="21" applyFont="1">
      <alignment/>
      <protection/>
    </xf>
    <xf numFmtId="2" fontId="2" fillId="0" borderId="0" xfId="21" applyNumberFormat="1" applyFont="1" applyAlignment="1">
      <alignment horizontal="center"/>
      <protection/>
    </xf>
    <xf numFmtId="2" fontId="11" fillId="0" borderId="0" xfId="21" applyNumberFormat="1" applyFont="1" applyAlignment="1">
      <alignment horizontal="center"/>
      <protection/>
    </xf>
    <xf numFmtId="0" fontId="11" fillId="0" borderId="0" xfId="21" applyFont="1">
      <alignment/>
      <protection/>
    </xf>
    <xf numFmtId="0" fontId="12" fillId="0" borderId="0" xfId="21" applyFont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10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17" fontId="2" fillId="0" borderId="4" xfId="0" applyNumberFormat="1" applyFont="1" applyBorder="1" applyAlignment="1">
      <alignment/>
    </xf>
    <xf numFmtId="0" fontId="2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enos_Aires_1810-60_loca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D5" sqref="D5"/>
    </sheetView>
  </sheetViews>
  <sheetFormatPr defaultColWidth="9.140625" defaultRowHeight="12.75"/>
  <cols>
    <col min="1" max="2" width="9.421875" style="9" customWidth="1"/>
    <col min="3" max="3" width="12.28125" style="9" customWidth="1"/>
    <col min="4" max="4" width="9.421875" style="9" customWidth="1"/>
    <col min="5" max="5" width="10.00390625" style="9" bestFit="1" customWidth="1"/>
    <col min="6" max="16384" width="9.421875" style="9" customWidth="1"/>
  </cols>
  <sheetData>
    <row r="1" ht="15.75">
      <c r="A1" s="8" t="s">
        <v>11</v>
      </c>
    </row>
    <row r="2" ht="15.75">
      <c r="A2" s="10" t="s">
        <v>27</v>
      </c>
    </row>
    <row r="3" spans="1:3" ht="15.75">
      <c r="A3" s="10" t="s">
        <v>22</v>
      </c>
      <c r="C3" s="11">
        <v>38476</v>
      </c>
    </row>
    <row r="4" ht="15.75">
      <c r="C4" s="10"/>
    </row>
    <row r="5" ht="15.75">
      <c r="A5" s="12" t="s">
        <v>23</v>
      </c>
    </row>
    <row r="6" ht="15.75">
      <c r="A6" s="13" t="s">
        <v>28</v>
      </c>
    </row>
    <row r="7" spans="1:11" ht="15.75">
      <c r="A7" s="13"/>
      <c r="B7" s="14"/>
      <c r="C7" s="14"/>
      <c r="D7" s="15"/>
      <c r="E7" s="15"/>
      <c r="F7" s="15"/>
      <c r="G7" s="15"/>
      <c r="H7" s="15"/>
      <c r="I7" s="15"/>
      <c r="J7" s="16"/>
      <c r="K7" s="16"/>
    </row>
    <row r="8" spans="1:11" ht="15.75">
      <c r="A8" s="17"/>
      <c r="B8" s="14"/>
      <c r="C8" s="14"/>
      <c r="D8" s="15"/>
      <c r="E8" s="15"/>
      <c r="F8" s="15"/>
      <c r="G8" s="15"/>
      <c r="H8" s="15"/>
      <c r="I8" s="15"/>
      <c r="J8" s="16"/>
      <c r="K8" s="16"/>
    </row>
    <row r="9" ht="15.75">
      <c r="A9" s="12" t="s">
        <v>24</v>
      </c>
    </row>
    <row r="10" ht="15.75">
      <c r="A10" s="9" t="s">
        <v>12</v>
      </c>
    </row>
    <row r="11" ht="15.75">
      <c r="A11" s="9" t="s">
        <v>2</v>
      </c>
    </row>
    <row r="12" ht="15.75">
      <c r="A12" s="9" t="s">
        <v>1</v>
      </c>
    </row>
    <row r="13" ht="15.75">
      <c r="A13" s="9" t="s">
        <v>0</v>
      </c>
    </row>
    <row r="14" ht="15.75">
      <c r="A14" s="9" t="s">
        <v>87</v>
      </c>
    </row>
    <row r="15" ht="15.75">
      <c r="A15" s="9" t="s">
        <v>86</v>
      </c>
    </row>
    <row r="17" ht="15.75">
      <c r="A17" s="12" t="s">
        <v>25</v>
      </c>
    </row>
    <row r="18" ht="15.75">
      <c r="A18" s="9" t="s">
        <v>43</v>
      </c>
    </row>
    <row r="20" ht="15.75">
      <c r="A20" s="12" t="s">
        <v>26</v>
      </c>
    </row>
    <row r="21" ht="15.75">
      <c r="A21" s="9" t="s">
        <v>85</v>
      </c>
    </row>
    <row r="24" ht="15.75">
      <c r="A24" s="12" t="s">
        <v>56</v>
      </c>
    </row>
    <row r="25" ht="15.75">
      <c r="A25" s="9" t="s">
        <v>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97"/>
  <sheetViews>
    <sheetView showZeros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3" sqref="A3"/>
    </sheetView>
  </sheetViews>
  <sheetFormatPr defaultColWidth="9.140625" defaultRowHeight="12.75"/>
  <cols>
    <col min="1" max="1" width="9.140625" style="4" customWidth="1"/>
    <col min="2" max="2" width="10.00390625" style="4" customWidth="1"/>
    <col min="3" max="13" width="12.7109375" style="4" customWidth="1"/>
    <col min="14" max="16384" width="9.140625" style="4" customWidth="1"/>
  </cols>
  <sheetData>
    <row r="1" spans="1:3" ht="15.75">
      <c r="A1" s="1" t="s">
        <v>20</v>
      </c>
      <c r="B1" s="2"/>
      <c r="C1" s="7" t="s">
        <v>42</v>
      </c>
    </row>
    <row r="2" spans="1:3" ht="15.75">
      <c r="A2" s="25">
        <v>38473</v>
      </c>
      <c r="B2" s="3"/>
      <c r="C2" s="4" t="s">
        <v>43</v>
      </c>
    </row>
    <row r="3" ht="15.75">
      <c r="C3" s="4" t="s">
        <v>4</v>
      </c>
    </row>
    <row r="4" ht="15.75">
      <c r="C4" s="4" t="s">
        <v>7</v>
      </c>
    </row>
    <row r="5" spans="3:7" ht="15.75">
      <c r="C5" s="21" t="s">
        <v>52</v>
      </c>
      <c r="G5" s="21" t="s">
        <v>52</v>
      </c>
    </row>
    <row r="6" spans="2:13" s="18" customFormat="1" ht="15.75">
      <c r="B6" s="19" t="s">
        <v>55</v>
      </c>
      <c r="C6" s="18" t="s">
        <v>54</v>
      </c>
      <c r="D6" s="18" t="s">
        <v>54</v>
      </c>
      <c r="E6" s="18" t="s">
        <v>54</v>
      </c>
      <c r="G6" s="18" t="s">
        <v>54</v>
      </c>
      <c r="H6" s="18" t="s">
        <v>54</v>
      </c>
      <c r="I6" s="18" t="s">
        <v>54</v>
      </c>
      <c r="K6" s="18" t="s">
        <v>54</v>
      </c>
      <c r="L6" s="18" t="s">
        <v>54</v>
      </c>
      <c r="M6" s="18" t="s">
        <v>54</v>
      </c>
    </row>
    <row r="7" spans="1:13" ht="15.75">
      <c r="A7" s="19"/>
      <c r="B7" s="19" t="s">
        <v>29</v>
      </c>
      <c r="C7" s="18" t="s">
        <v>6</v>
      </c>
      <c r="D7" s="18" t="s">
        <v>45</v>
      </c>
      <c r="E7" s="18" t="s">
        <v>46</v>
      </c>
      <c r="G7" s="18" t="s">
        <v>44</v>
      </c>
      <c r="H7" s="18" t="s">
        <v>45</v>
      </c>
      <c r="I7" s="18" t="s">
        <v>46</v>
      </c>
      <c r="K7" s="18" t="s">
        <v>44</v>
      </c>
      <c r="L7" s="18" t="s">
        <v>45</v>
      </c>
      <c r="M7" s="18" t="s">
        <v>46</v>
      </c>
    </row>
    <row r="8" spans="1:13" ht="15.75">
      <c r="A8" s="26" t="s">
        <v>30</v>
      </c>
      <c r="B8" s="26"/>
      <c r="C8" s="18" t="s">
        <v>48</v>
      </c>
      <c r="D8" s="18" t="s">
        <v>49</v>
      </c>
      <c r="E8" s="18" t="s">
        <v>50</v>
      </c>
      <c r="G8" s="18" t="s">
        <v>31</v>
      </c>
      <c r="H8" s="18" t="s">
        <v>31</v>
      </c>
      <c r="I8" s="18" t="s">
        <v>31</v>
      </c>
      <c r="K8" s="18" t="s">
        <v>31</v>
      </c>
      <c r="L8" s="18" t="s">
        <v>31</v>
      </c>
      <c r="M8" s="18" t="s">
        <v>31</v>
      </c>
    </row>
    <row r="9" spans="1:13" ht="15.75">
      <c r="A9" s="19"/>
      <c r="B9" s="19" t="s">
        <v>47</v>
      </c>
      <c r="C9" s="18" t="s">
        <v>51</v>
      </c>
      <c r="D9" s="18" t="s">
        <v>51</v>
      </c>
      <c r="E9" s="18" t="s">
        <v>51</v>
      </c>
      <c r="G9" s="18" t="s">
        <v>5</v>
      </c>
      <c r="H9" s="18" t="s">
        <v>5</v>
      </c>
      <c r="I9" s="18" t="s">
        <v>5</v>
      </c>
      <c r="K9" s="18" t="s">
        <v>53</v>
      </c>
      <c r="L9" s="18" t="s">
        <v>53</v>
      </c>
      <c r="M9" s="18" t="s">
        <v>53</v>
      </c>
    </row>
    <row r="10" spans="1:13" ht="15.75">
      <c r="A10" s="19" t="s">
        <v>8</v>
      </c>
      <c r="B10" s="19" t="s">
        <v>9</v>
      </c>
      <c r="C10" s="18"/>
      <c r="D10" s="18"/>
      <c r="E10" s="18"/>
      <c r="G10" s="18"/>
      <c r="H10" s="18"/>
      <c r="I10" s="18"/>
      <c r="K10" s="18"/>
      <c r="L10" s="18"/>
      <c r="M10" s="18"/>
    </row>
    <row r="11" spans="1:13" ht="15.75">
      <c r="A11" s="19">
        <v>1285</v>
      </c>
      <c r="B11" s="19">
        <v>1295</v>
      </c>
      <c r="C11" s="24">
        <v>2.209</v>
      </c>
      <c r="D11" s="18"/>
      <c r="E11" s="18"/>
      <c r="G11" s="24"/>
      <c r="H11" s="18"/>
      <c r="I11" s="18"/>
      <c r="K11" s="24">
        <f>+C11/100*'Silver content'!B11</f>
        <v>0.47272600000000004</v>
      </c>
      <c r="L11" s="18"/>
      <c r="M11" s="18"/>
    </row>
    <row r="12" spans="1:13" ht="15.75">
      <c r="A12" s="19">
        <v>1310</v>
      </c>
      <c r="B12" s="19">
        <v>1320</v>
      </c>
      <c r="C12" s="24">
        <v>3.431</v>
      </c>
      <c r="D12" s="18"/>
      <c r="E12" s="18"/>
      <c r="G12" s="18"/>
      <c r="H12" s="18"/>
      <c r="I12" s="18"/>
      <c r="K12" s="24">
        <f>+C12/100*'Silver content'!B13</f>
        <v>0.5558219999999999</v>
      </c>
      <c r="L12" s="18"/>
      <c r="M12" s="18"/>
    </row>
    <row r="13" spans="1:13" ht="15.75">
      <c r="A13" s="19">
        <v>1320</v>
      </c>
      <c r="B13" s="19">
        <v>1330</v>
      </c>
      <c r="C13" s="24">
        <v>4.512</v>
      </c>
      <c r="D13" s="18"/>
      <c r="E13" s="18"/>
      <c r="G13" s="18"/>
      <c r="H13" s="18"/>
      <c r="I13" s="18"/>
      <c r="K13" s="24">
        <f>+C13/100*'Silver content'!B14</f>
        <v>0.5775359999999999</v>
      </c>
      <c r="L13" s="18"/>
      <c r="M13" s="18"/>
    </row>
    <row r="14" spans="1:13" ht="15.75">
      <c r="A14" s="19">
        <v>1330</v>
      </c>
      <c r="B14" s="19">
        <v>1340</v>
      </c>
      <c r="C14" s="24">
        <v>4.888000000000001</v>
      </c>
      <c r="D14" s="18"/>
      <c r="E14" s="18"/>
      <c r="G14" s="18"/>
      <c r="H14" s="18"/>
      <c r="I14" s="18"/>
      <c r="K14" s="24">
        <f>+C14/100*'Silver content'!B16</f>
        <v>0.7038720000000002</v>
      </c>
      <c r="L14" s="18"/>
      <c r="M14" s="18"/>
    </row>
    <row r="15" spans="1:13" ht="15.75">
      <c r="A15" s="19">
        <v>1340</v>
      </c>
      <c r="B15" s="19">
        <v>1350</v>
      </c>
      <c r="C15" s="24">
        <v>5.546</v>
      </c>
      <c r="D15" s="18"/>
      <c r="E15" s="18"/>
      <c r="G15" s="18"/>
      <c r="H15" s="18"/>
      <c r="I15" s="18"/>
      <c r="K15" s="24">
        <f>+C15/100*'Silver content'!B17</f>
        <v>0.676612</v>
      </c>
      <c r="L15" s="18"/>
      <c r="M15" s="18"/>
    </row>
    <row r="16" spans="1:13" ht="15.75">
      <c r="A16" s="19">
        <v>1350</v>
      </c>
      <c r="B16" s="19">
        <v>1360</v>
      </c>
      <c r="C16" s="24">
        <v>5.969</v>
      </c>
      <c r="D16" s="18"/>
      <c r="E16" s="18"/>
      <c r="G16" s="18"/>
      <c r="H16" s="18"/>
      <c r="I16" s="18"/>
      <c r="K16" s="24">
        <f>+C16/100*'Silver content'!B18</f>
        <v>0.686435</v>
      </c>
      <c r="L16" s="18"/>
      <c r="M16" s="18"/>
    </row>
    <row r="17" spans="1:13" ht="15.75">
      <c r="A17" s="19">
        <v>1360</v>
      </c>
      <c r="B17" s="19">
        <v>1370</v>
      </c>
      <c r="C17" s="24">
        <v>5.546</v>
      </c>
      <c r="D17" s="18"/>
      <c r="E17" s="18"/>
      <c r="G17" s="18"/>
      <c r="H17" s="18"/>
      <c r="I17" s="18"/>
      <c r="K17" s="24">
        <f>+C17/100*'Silver content'!B19</f>
        <v>0.643336</v>
      </c>
      <c r="L17" s="18"/>
      <c r="M17" s="18"/>
    </row>
    <row r="18" spans="1:13" ht="15.75">
      <c r="A18" s="19">
        <v>1370</v>
      </c>
      <c r="B18" s="19">
        <v>1380</v>
      </c>
      <c r="C18" s="24">
        <v>6.909</v>
      </c>
      <c r="D18" s="18"/>
      <c r="E18" s="18"/>
      <c r="G18" s="18"/>
      <c r="H18" s="18"/>
      <c r="I18" s="18"/>
      <c r="K18" s="24">
        <f>+C18/100*'Silver content'!B20</f>
        <v>0.766899</v>
      </c>
      <c r="L18" s="18"/>
      <c r="M18" s="18"/>
    </row>
    <row r="19" spans="1:13" ht="15.75">
      <c r="A19" s="19">
        <v>1380</v>
      </c>
      <c r="B19" s="19">
        <v>1390</v>
      </c>
      <c r="C19" s="24">
        <v>8.037</v>
      </c>
      <c r="D19" s="18"/>
      <c r="E19" s="18"/>
      <c r="G19" s="18"/>
      <c r="H19" s="18"/>
      <c r="I19" s="18"/>
      <c r="K19" s="24">
        <f>+C19/100*'Silver content'!B21</f>
        <v>0.8519220000000001</v>
      </c>
      <c r="L19" s="18"/>
      <c r="M19" s="18"/>
    </row>
    <row r="20" spans="1:13" ht="15.75">
      <c r="A20" s="4">
        <v>1390</v>
      </c>
      <c r="B20" s="4">
        <v>1400</v>
      </c>
      <c r="C20" s="22">
        <v>7.8</v>
      </c>
      <c r="D20" s="22">
        <v>4.4</v>
      </c>
      <c r="E20" s="22"/>
      <c r="F20" s="22"/>
      <c r="G20" s="22">
        <v>72.3</v>
      </c>
      <c r="H20" s="22">
        <v>89.9</v>
      </c>
      <c r="I20" s="22">
        <f aca="true" t="shared" si="0" ref="I20:I30">+E20/100</f>
        <v>0</v>
      </c>
      <c r="J20" s="22"/>
      <c r="K20" s="22">
        <f>+G20/100</f>
        <v>0.723</v>
      </c>
      <c r="L20" s="22">
        <f>+H20/100</f>
        <v>0.899</v>
      </c>
      <c r="M20" s="22">
        <f>+I20/100</f>
        <v>0</v>
      </c>
    </row>
    <row r="21" spans="1:13" ht="15.75">
      <c r="A21" s="4">
        <v>1400</v>
      </c>
      <c r="B21" s="4">
        <v>1410</v>
      </c>
      <c r="C21" s="22">
        <v>5.7</v>
      </c>
      <c r="D21" s="22">
        <v>4.9</v>
      </c>
      <c r="E21" s="22"/>
      <c r="F21" s="22"/>
      <c r="G21" s="22">
        <v>52.6</v>
      </c>
      <c r="H21" s="22">
        <v>97.1</v>
      </c>
      <c r="I21" s="22">
        <f t="shared" si="0"/>
        <v>0</v>
      </c>
      <c r="J21" s="22"/>
      <c r="K21" s="22">
        <f aca="true" t="shared" si="1" ref="K21:K66">+G21/100</f>
        <v>0.526</v>
      </c>
      <c r="L21" s="22">
        <f aca="true" t="shared" si="2" ref="L21:L66">+H21/100</f>
        <v>0.971</v>
      </c>
      <c r="M21" s="22">
        <f aca="true" t="shared" si="3" ref="M21:M66">+I21/100</f>
        <v>0</v>
      </c>
    </row>
    <row r="22" spans="1:13" ht="15.75">
      <c r="A22" s="4">
        <v>1410</v>
      </c>
      <c r="B22" s="4">
        <v>1420</v>
      </c>
      <c r="C22" s="22">
        <v>6.1</v>
      </c>
      <c r="D22" s="22">
        <v>3.3</v>
      </c>
      <c r="E22" s="22"/>
      <c r="F22" s="22"/>
      <c r="G22" s="22">
        <v>53.3</v>
      </c>
      <c r="H22" s="22">
        <v>64.2</v>
      </c>
      <c r="I22" s="22">
        <f t="shared" si="0"/>
        <v>0</v>
      </c>
      <c r="J22" s="22"/>
      <c r="K22" s="22">
        <f t="shared" si="1"/>
        <v>0.5329999999999999</v>
      </c>
      <c r="L22" s="22">
        <f t="shared" si="2"/>
        <v>0.642</v>
      </c>
      <c r="M22" s="22">
        <f t="shared" si="3"/>
        <v>0</v>
      </c>
    </row>
    <row r="23" spans="1:13" ht="15.75">
      <c r="A23" s="4">
        <v>1420</v>
      </c>
      <c r="B23" s="4">
        <v>1430</v>
      </c>
      <c r="C23" s="22">
        <v>4.7</v>
      </c>
      <c r="D23" s="22">
        <v>2.4</v>
      </c>
      <c r="E23" s="22"/>
      <c r="F23" s="22"/>
      <c r="G23" s="22">
        <v>41.1</v>
      </c>
      <c r="H23" s="22">
        <v>46.3</v>
      </c>
      <c r="I23" s="22">
        <f t="shared" si="0"/>
        <v>0</v>
      </c>
      <c r="J23" s="22"/>
      <c r="K23" s="22">
        <f t="shared" si="1"/>
        <v>0.41100000000000003</v>
      </c>
      <c r="L23" s="22">
        <f t="shared" si="2"/>
        <v>0.46299999999999997</v>
      </c>
      <c r="M23" s="22">
        <f t="shared" si="3"/>
        <v>0</v>
      </c>
    </row>
    <row r="24" spans="1:13" ht="15.75">
      <c r="A24" s="4">
        <v>1430</v>
      </c>
      <c r="B24" s="4">
        <v>1440</v>
      </c>
      <c r="C24" s="22">
        <v>5.4</v>
      </c>
      <c r="D24" s="22">
        <v>3.3</v>
      </c>
      <c r="E24" s="22"/>
      <c r="F24" s="22"/>
      <c r="G24" s="22">
        <v>46.1</v>
      </c>
      <c r="H24" s="22">
        <v>69.6</v>
      </c>
      <c r="I24" s="22">
        <f t="shared" si="0"/>
        <v>0</v>
      </c>
      <c r="J24" s="22"/>
      <c r="K24" s="22">
        <f t="shared" si="1"/>
        <v>0.461</v>
      </c>
      <c r="L24" s="22">
        <f t="shared" si="2"/>
        <v>0.696</v>
      </c>
      <c r="M24" s="22">
        <f t="shared" si="3"/>
        <v>0</v>
      </c>
    </row>
    <row r="25" spans="1:13" ht="15.75">
      <c r="A25" s="4">
        <v>1440</v>
      </c>
      <c r="B25" s="4">
        <v>1450</v>
      </c>
      <c r="C25" s="22">
        <v>5.2</v>
      </c>
      <c r="D25" s="22">
        <v>3.6</v>
      </c>
      <c r="E25" s="22"/>
      <c r="F25" s="22"/>
      <c r="G25" s="22">
        <v>40.4</v>
      </c>
      <c r="H25" s="22">
        <v>54</v>
      </c>
      <c r="I25" s="22">
        <f t="shared" si="0"/>
        <v>0</v>
      </c>
      <c r="J25" s="22"/>
      <c r="K25" s="22">
        <f t="shared" si="1"/>
        <v>0.40399999999999997</v>
      </c>
      <c r="L25" s="22">
        <f t="shared" si="2"/>
        <v>0.54</v>
      </c>
      <c r="M25" s="22">
        <f t="shared" si="3"/>
        <v>0</v>
      </c>
    </row>
    <row r="26" spans="1:13" ht="15.75">
      <c r="A26" s="4">
        <v>1450</v>
      </c>
      <c r="B26" s="4">
        <v>1460</v>
      </c>
      <c r="C26" s="22">
        <v>5.8</v>
      </c>
      <c r="D26" s="22">
        <v>3.3</v>
      </c>
      <c r="E26" s="22"/>
      <c r="F26" s="22"/>
      <c r="G26" s="22">
        <v>44.9</v>
      </c>
      <c r="H26" s="22">
        <v>39.3</v>
      </c>
      <c r="I26" s="22">
        <f t="shared" si="0"/>
        <v>0</v>
      </c>
      <c r="J26" s="22"/>
      <c r="K26" s="22">
        <f t="shared" si="1"/>
        <v>0.449</v>
      </c>
      <c r="L26" s="22">
        <f t="shared" si="2"/>
        <v>0.39299999999999996</v>
      </c>
      <c r="M26" s="22">
        <f t="shared" si="3"/>
        <v>0</v>
      </c>
    </row>
    <row r="27" spans="1:13" ht="15.75">
      <c r="A27" s="4">
        <v>1460</v>
      </c>
      <c r="B27" s="4">
        <v>1470</v>
      </c>
      <c r="C27" s="22">
        <v>4.9</v>
      </c>
      <c r="D27" s="22">
        <v>2.8</v>
      </c>
      <c r="E27" s="22"/>
      <c r="F27" s="22"/>
      <c r="G27" s="22">
        <v>34.5</v>
      </c>
      <c r="H27" s="22">
        <v>27.8</v>
      </c>
      <c r="I27" s="22">
        <f t="shared" si="0"/>
        <v>0</v>
      </c>
      <c r="J27" s="22"/>
      <c r="K27" s="22">
        <f t="shared" si="1"/>
        <v>0.345</v>
      </c>
      <c r="L27" s="22">
        <f t="shared" si="2"/>
        <v>0.278</v>
      </c>
      <c r="M27" s="22">
        <f t="shared" si="3"/>
        <v>0</v>
      </c>
    </row>
    <row r="28" spans="1:13" ht="15.75">
      <c r="A28" s="4">
        <v>1470</v>
      </c>
      <c r="B28" s="4">
        <v>1480</v>
      </c>
      <c r="C28" s="22">
        <v>6.4</v>
      </c>
      <c r="D28" s="22">
        <v>3.3</v>
      </c>
      <c r="E28" s="22"/>
      <c r="F28" s="22"/>
      <c r="G28" s="22">
        <v>43.9</v>
      </c>
      <c r="H28" s="22">
        <v>31.7</v>
      </c>
      <c r="I28" s="22">
        <f t="shared" si="0"/>
        <v>0</v>
      </c>
      <c r="J28" s="22"/>
      <c r="K28" s="22">
        <f t="shared" si="1"/>
        <v>0.439</v>
      </c>
      <c r="L28" s="22">
        <f t="shared" si="2"/>
        <v>0.317</v>
      </c>
      <c r="M28" s="22">
        <f t="shared" si="3"/>
        <v>0</v>
      </c>
    </row>
    <row r="29" spans="1:13" ht="15.75">
      <c r="A29" s="4">
        <v>1480</v>
      </c>
      <c r="B29" s="4">
        <v>1490</v>
      </c>
      <c r="C29" s="22">
        <v>7.2</v>
      </c>
      <c r="D29" s="22">
        <v>4.4</v>
      </c>
      <c r="E29" s="22"/>
      <c r="F29" s="22"/>
      <c r="G29" s="22">
        <v>45.5</v>
      </c>
      <c r="H29" s="22">
        <v>42</v>
      </c>
      <c r="I29" s="22">
        <f t="shared" si="0"/>
        <v>0</v>
      </c>
      <c r="J29" s="22"/>
      <c r="K29" s="22">
        <f t="shared" si="1"/>
        <v>0.455</v>
      </c>
      <c r="L29" s="22">
        <f t="shared" si="2"/>
        <v>0.42</v>
      </c>
      <c r="M29" s="22">
        <f t="shared" si="3"/>
        <v>0</v>
      </c>
    </row>
    <row r="30" spans="1:13" ht="15.75">
      <c r="A30" s="4">
        <v>1490</v>
      </c>
      <c r="B30" s="4">
        <v>1500</v>
      </c>
      <c r="C30" s="22">
        <v>8.1</v>
      </c>
      <c r="D30" s="22">
        <v>4.2</v>
      </c>
      <c r="E30" s="22"/>
      <c r="F30" s="22"/>
      <c r="G30" s="22">
        <v>47.7</v>
      </c>
      <c r="H30" s="22">
        <v>37.4</v>
      </c>
      <c r="I30" s="22">
        <f t="shared" si="0"/>
        <v>0</v>
      </c>
      <c r="J30" s="22"/>
      <c r="K30" s="22">
        <f t="shared" si="1"/>
        <v>0.47700000000000004</v>
      </c>
      <c r="L30" s="22">
        <f t="shared" si="2"/>
        <v>0.374</v>
      </c>
      <c r="M30" s="22">
        <f t="shared" si="3"/>
        <v>0</v>
      </c>
    </row>
    <row r="31" spans="1:13" ht="15.75">
      <c r="A31" s="4">
        <v>1500</v>
      </c>
      <c r="B31" s="4">
        <v>1510</v>
      </c>
      <c r="C31" s="22">
        <v>9.2</v>
      </c>
      <c r="D31" s="22">
        <v>5.2</v>
      </c>
      <c r="E31" s="22">
        <v>7.8</v>
      </c>
      <c r="F31" s="22"/>
      <c r="G31" s="22">
        <v>51.8</v>
      </c>
      <c r="H31" s="22">
        <v>46.1</v>
      </c>
      <c r="I31" s="22">
        <v>48.3</v>
      </c>
      <c r="J31" s="22"/>
      <c r="K31" s="22">
        <f t="shared" si="1"/>
        <v>0.518</v>
      </c>
      <c r="L31" s="22">
        <f t="shared" si="2"/>
        <v>0.461</v>
      </c>
      <c r="M31" s="22">
        <f t="shared" si="3"/>
        <v>0.483</v>
      </c>
    </row>
    <row r="32" spans="1:13" ht="15.75">
      <c r="A32" s="4">
        <v>1510</v>
      </c>
      <c r="B32" s="4">
        <v>1520</v>
      </c>
      <c r="C32" s="22">
        <v>7.5</v>
      </c>
      <c r="D32" s="22">
        <v>5.3</v>
      </c>
      <c r="E32" s="22"/>
      <c r="F32" s="22"/>
      <c r="G32" s="22">
        <v>42</v>
      </c>
      <c r="H32" s="22">
        <v>46</v>
      </c>
      <c r="I32" s="22">
        <f>+E32/100</f>
        <v>0</v>
      </c>
      <c r="J32" s="22"/>
      <c r="K32" s="22">
        <f t="shared" si="1"/>
        <v>0.42</v>
      </c>
      <c r="L32" s="22">
        <f t="shared" si="2"/>
        <v>0.46</v>
      </c>
      <c r="M32" s="22">
        <f t="shared" si="3"/>
        <v>0</v>
      </c>
    </row>
    <row r="33" spans="1:13" ht="15.75">
      <c r="A33" s="4">
        <v>1520</v>
      </c>
      <c r="B33" s="4">
        <v>1530</v>
      </c>
      <c r="C33" s="22">
        <v>12.5</v>
      </c>
      <c r="D33" s="22">
        <v>11.9</v>
      </c>
      <c r="E33" s="22"/>
      <c r="F33" s="22"/>
      <c r="G33" s="22">
        <v>69.8</v>
      </c>
      <c r="H33" s="22">
        <v>102.7</v>
      </c>
      <c r="I33" s="22">
        <f>+E33/100</f>
        <v>0</v>
      </c>
      <c r="J33" s="22"/>
      <c r="K33" s="22">
        <f t="shared" si="1"/>
        <v>0.698</v>
      </c>
      <c r="L33" s="22">
        <f t="shared" si="2"/>
        <v>1.0270000000000001</v>
      </c>
      <c r="M33" s="22">
        <f t="shared" si="3"/>
        <v>0</v>
      </c>
    </row>
    <row r="34" spans="1:13" ht="15.75">
      <c r="A34" s="4">
        <v>1530</v>
      </c>
      <c r="B34" s="4">
        <v>1540</v>
      </c>
      <c r="C34" s="22">
        <v>15</v>
      </c>
      <c r="D34" s="22">
        <v>9.8</v>
      </c>
      <c r="E34" s="22"/>
      <c r="F34" s="22"/>
      <c r="G34" s="22">
        <v>77.9</v>
      </c>
      <c r="H34" s="22">
        <v>83.9</v>
      </c>
      <c r="I34" s="22">
        <f>+E34/100</f>
        <v>0</v>
      </c>
      <c r="J34" s="22"/>
      <c r="K34" s="22">
        <f t="shared" si="1"/>
        <v>0.779</v>
      </c>
      <c r="L34" s="22">
        <f t="shared" si="2"/>
        <v>0.8390000000000001</v>
      </c>
      <c r="M34" s="22">
        <f t="shared" si="3"/>
        <v>0</v>
      </c>
    </row>
    <row r="35" spans="1:13" ht="15.75">
      <c r="A35" s="4">
        <v>1540</v>
      </c>
      <c r="B35" s="4">
        <v>1550</v>
      </c>
      <c r="C35" s="22">
        <v>12.9</v>
      </c>
      <c r="D35" s="22">
        <v>7.9</v>
      </c>
      <c r="E35" s="22">
        <v>10.4</v>
      </c>
      <c r="F35" s="22"/>
      <c r="G35" s="22">
        <v>64.7</v>
      </c>
      <c r="H35" s="22">
        <v>46.3</v>
      </c>
      <c r="I35" s="22">
        <v>64.7</v>
      </c>
      <c r="J35" s="22"/>
      <c r="K35" s="22">
        <f t="shared" si="1"/>
        <v>0.647</v>
      </c>
      <c r="L35" s="22">
        <f t="shared" si="2"/>
        <v>0.46299999999999997</v>
      </c>
      <c r="M35" s="22">
        <f t="shared" si="3"/>
        <v>0.647</v>
      </c>
    </row>
    <row r="36" spans="1:13" ht="15.75">
      <c r="A36" s="4">
        <v>1550</v>
      </c>
      <c r="B36" s="4">
        <v>1560</v>
      </c>
      <c r="C36" s="22">
        <v>18.1</v>
      </c>
      <c r="D36" s="22">
        <v>10.6</v>
      </c>
      <c r="E36" s="22">
        <v>14.6</v>
      </c>
      <c r="F36" s="22"/>
      <c r="G36" s="22">
        <v>81.3</v>
      </c>
      <c r="H36" s="22">
        <v>62.4</v>
      </c>
      <c r="I36" s="22">
        <v>87.5</v>
      </c>
      <c r="J36" s="22"/>
      <c r="K36" s="22">
        <f t="shared" si="1"/>
        <v>0.813</v>
      </c>
      <c r="L36" s="22">
        <f t="shared" si="2"/>
        <v>0.624</v>
      </c>
      <c r="M36" s="22">
        <f t="shared" si="3"/>
        <v>0.875</v>
      </c>
    </row>
    <row r="37" spans="1:13" ht="15.75">
      <c r="A37" s="4">
        <v>1560</v>
      </c>
      <c r="B37" s="4">
        <v>1570</v>
      </c>
      <c r="C37" s="22">
        <v>16.3</v>
      </c>
      <c r="D37" s="22">
        <v>14.6</v>
      </c>
      <c r="E37" s="22">
        <v>19.3</v>
      </c>
      <c r="F37" s="22"/>
      <c r="G37" s="22">
        <v>73.3</v>
      </c>
      <c r="H37" s="22">
        <v>86.2</v>
      </c>
      <c r="I37" s="22">
        <v>96.3</v>
      </c>
      <c r="J37" s="22"/>
      <c r="K37" s="22">
        <f t="shared" si="1"/>
        <v>0.733</v>
      </c>
      <c r="L37" s="22">
        <f t="shared" si="2"/>
        <v>0.862</v>
      </c>
      <c r="M37" s="22">
        <f t="shared" si="3"/>
        <v>0.963</v>
      </c>
    </row>
    <row r="38" spans="1:13" ht="15.75">
      <c r="A38" s="4">
        <v>1570</v>
      </c>
      <c r="B38" s="4">
        <v>1580</v>
      </c>
      <c r="C38" s="22">
        <v>18.6</v>
      </c>
      <c r="D38" s="22">
        <v>13.7</v>
      </c>
      <c r="E38" s="22">
        <v>18.1</v>
      </c>
      <c r="F38" s="22"/>
      <c r="G38" s="22">
        <v>83.5</v>
      </c>
      <c r="H38" s="22">
        <v>81.1</v>
      </c>
      <c r="I38" s="22">
        <v>90.3</v>
      </c>
      <c r="J38" s="22"/>
      <c r="K38" s="22">
        <f t="shared" si="1"/>
        <v>0.835</v>
      </c>
      <c r="L38" s="22">
        <f t="shared" si="2"/>
        <v>0.8109999999999999</v>
      </c>
      <c r="M38" s="22">
        <f t="shared" si="3"/>
        <v>0.903</v>
      </c>
    </row>
    <row r="39" spans="1:13" ht="15.75">
      <c r="A39" s="4">
        <v>1580</v>
      </c>
      <c r="B39" s="4">
        <v>1590</v>
      </c>
      <c r="C39" s="22">
        <v>22.9</v>
      </c>
      <c r="D39" s="22">
        <v>17.9</v>
      </c>
      <c r="E39" s="22">
        <v>22.2</v>
      </c>
      <c r="F39" s="22"/>
      <c r="G39" s="22">
        <v>102.9</v>
      </c>
      <c r="H39" s="22">
        <v>105.5</v>
      </c>
      <c r="I39" s="22">
        <v>110.8</v>
      </c>
      <c r="J39" s="22"/>
      <c r="K39" s="22">
        <f t="shared" si="1"/>
        <v>1.0290000000000001</v>
      </c>
      <c r="L39" s="22">
        <f t="shared" si="2"/>
        <v>1.055</v>
      </c>
      <c r="M39" s="22">
        <f t="shared" si="3"/>
        <v>1.1079999999999999</v>
      </c>
    </row>
    <row r="40" spans="1:13" ht="15.75">
      <c r="A40" s="4">
        <v>1590</v>
      </c>
      <c r="B40" s="4">
        <v>1600</v>
      </c>
      <c r="C40" s="22">
        <v>30.4</v>
      </c>
      <c r="D40" s="22">
        <v>27.2</v>
      </c>
      <c r="E40" s="22">
        <v>35.6</v>
      </c>
      <c r="F40" s="22"/>
      <c r="G40" s="22">
        <v>136.8</v>
      </c>
      <c r="H40" s="22">
        <v>160.5</v>
      </c>
      <c r="I40" s="22">
        <v>18</v>
      </c>
      <c r="J40" s="22"/>
      <c r="K40" s="22">
        <f t="shared" si="1"/>
        <v>1.368</v>
      </c>
      <c r="L40" s="22">
        <f t="shared" si="2"/>
        <v>1.605</v>
      </c>
      <c r="M40" s="22">
        <f t="shared" si="3"/>
        <v>0.18</v>
      </c>
    </row>
    <row r="41" spans="1:13" ht="15.75">
      <c r="A41" s="4">
        <v>1600</v>
      </c>
      <c r="B41" s="4">
        <v>1610</v>
      </c>
      <c r="C41" s="22">
        <v>29.4</v>
      </c>
      <c r="D41" s="22">
        <v>22.2</v>
      </c>
      <c r="E41" s="22">
        <v>29</v>
      </c>
      <c r="F41" s="22"/>
      <c r="G41" s="22">
        <v>132.6</v>
      </c>
      <c r="H41" s="22">
        <v>131</v>
      </c>
      <c r="I41" s="22">
        <v>133.5</v>
      </c>
      <c r="J41" s="22"/>
      <c r="K41" s="22">
        <f t="shared" si="1"/>
        <v>1.3259999999999998</v>
      </c>
      <c r="L41" s="22">
        <f t="shared" si="2"/>
        <v>1.31</v>
      </c>
      <c r="M41" s="22">
        <f t="shared" si="3"/>
        <v>1.335</v>
      </c>
    </row>
    <row r="42" spans="1:13" ht="15.75">
      <c r="A42" s="4">
        <v>1610</v>
      </c>
      <c r="B42" s="4">
        <v>1620</v>
      </c>
      <c r="C42" s="22">
        <v>26.5</v>
      </c>
      <c r="D42" s="22">
        <v>19.6</v>
      </c>
      <c r="E42" s="22">
        <v>25.3</v>
      </c>
      <c r="F42" s="22"/>
      <c r="G42" s="22">
        <v>119.5</v>
      </c>
      <c r="H42" s="22">
        <v>106</v>
      </c>
      <c r="I42" s="22">
        <v>101.1</v>
      </c>
      <c r="J42" s="22"/>
      <c r="K42" s="22">
        <f t="shared" si="1"/>
        <v>1.195</v>
      </c>
      <c r="L42" s="22">
        <f t="shared" si="2"/>
        <v>1.06</v>
      </c>
      <c r="M42" s="22">
        <f t="shared" si="3"/>
        <v>1.011</v>
      </c>
    </row>
    <row r="43" spans="1:13" ht="15.75">
      <c r="A43" s="4">
        <v>1620</v>
      </c>
      <c r="B43" s="4">
        <v>1630</v>
      </c>
      <c r="C43" s="22">
        <v>33.7</v>
      </c>
      <c r="D43" s="22">
        <v>21.2</v>
      </c>
      <c r="E43" s="22">
        <v>36.1</v>
      </c>
      <c r="F43" s="22"/>
      <c r="G43" s="22">
        <v>151.8</v>
      </c>
      <c r="H43" s="22">
        <v>108</v>
      </c>
      <c r="I43" s="22">
        <v>129.9</v>
      </c>
      <c r="J43" s="22"/>
      <c r="K43" s="22">
        <f t="shared" si="1"/>
        <v>1.518</v>
      </c>
      <c r="L43" s="22">
        <f t="shared" si="2"/>
        <v>1.08</v>
      </c>
      <c r="M43" s="22">
        <f t="shared" si="3"/>
        <v>1.2990000000000002</v>
      </c>
    </row>
    <row r="44" spans="1:13" ht="15.75">
      <c r="A44" s="4">
        <v>1630</v>
      </c>
      <c r="B44" s="4">
        <v>1640</v>
      </c>
      <c r="C44" s="22">
        <v>31.3</v>
      </c>
      <c r="D44" s="22">
        <v>22.4</v>
      </c>
      <c r="E44" s="22">
        <v>32.4</v>
      </c>
      <c r="F44" s="22"/>
      <c r="G44" s="22">
        <v>140.8</v>
      </c>
      <c r="H44" s="22">
        <v>120.5</v>
      </c>
      <c r="I44" s="22">
        <v>103.7</v>
      </c>
      <c r="J44" s="22"/>
      <c r="K44" s="22">
        <f t="shared" si="1"/>
        <v>1.4080000000000001</v>
      </c>
      <c r="L44" s="22">
        <f t="shared" si="2"/>
        <v>1.205</v>
      </c>
      <c r="M44" s="22">
        <f t="shared" si="3"/>
        <v>1.037</v>
      </c>
    </row>
    <row r="45" spans="1:13" ht="15.75">
      <c r="A45" s="4">
        <v>1640</v>
      </c>
      <c r="B45" s="4">
        <v>1650</v>
      </c>
      <c r="C45" s="22">
        <v>31.1</v>
      </c>
      <c r="D45" s="22">
        <v>21.7</v>
      </c>
      <c r="E45" s="22">
        <v>32.1</v>
      </c>
      <c r="F45" s="22"/>
      <c r="G45" s="22">
        <v>140</v>
      </c>
      <c r="H45" s="22">
        <v>112</v>
      </c>
      <c r="I45" s="22">
        <v>102.6</v>
      </c>
      <c r="J45" s="22"/>
      <c r="K45" s="22">
        <f t="shared" si="1"/>
        <v>1.4</v>
      </c>
      <c r="L45" s="22">
        <f t="shared" si="2"/>
        <v>1.12</v>
      </c>
      <c r="M45" s="22">
        <f t="shared" si="3"/>
        <v>1.026</v>
      </c>
    </row>
    <row r="46" spans="1:13" ht="15.75">
      <c r="A46" s="4">
        <v>1650</v>
      </c>
      <c r="B46" s="4">
        <v>1660</v>
      </c>
      <c r="C46" s="22">
        <v>30</v>
      </c>
      <c r="D46" s="22">
        <v>19.2</v>
      </c>
      <c r="E46" s="22">
        <v>29.8</v>
      </c>
      <c r="F46" s="22"/>
      <c r="G46" s="22">
        <v>134.9</v>
      </c>
      <c r="H46" s="22">
        <v>97.9</v>
      </c>
      <c r="I46" s="22">
        <v>73.1</v>
      </c>
      <c r="J46" s="22"/>
      <c r="K46" s="22">
        <f t="shared" si="1"/>
        <v>1.349</v>
      </c>
      <c r="L46" s="22">
        <f t="shared" si="2"/>
        <v>0.9790000000000001</v>
      </c>
      <c r="M46" s="22">
        <f t="shared" si="3"/>
        <v>0.731</v>
      </c>
    </row>
    <row r="47" spans="1:13" ht="15.75">
      <c r="A47" s="4">
        <v>1660</v>
      </c>
      <c r="B47" s="4">
        <v>1670</v>
      </c>
      <c r="C47" s="22">
        <v>23.5</v>
      </c>
      <c r="D47" s="22">
        <v>13.9</v>
      </c>
      <c r="E47" s="22">
        <v>22.2</v>
      </c>
      <c r="F47" s="22"/>
      <c r="G47" s="22">
        <v>105.8</v>
      </c>
      <c r="H47" s="22">
        <v>61.5</v>
      </c>
      <c r="I47" s="22">
        <v>59.2</v>
      </c>
      <c r="J47" s="22"/>
      <c r="K47" s="22">
        <f t="shared" si="1"/>
        <v>1.058</v>
      </c>
      <c r="L47" s="22">
        <f t="shared" si="2"/>
        <v>0.615</v>
      </c>
      <c r="M47" s="22">
        <f t="shared" si="3"/>
        <v>0.5920000000000001</v>
      </c>
    </row>
    <row r="48" spans="1:13" ht="15.75">
      <c r="A48" s="4">
        <v>1670</v>
      </c>
      <c r="B48" s="4">
        <v>1680</v>
      </c>
      <c r="C48" s="22">
        <v>25.4</v>
      </c>
      <c r="D48" s="22">
        <v>15.9</v>
      </c>
      <c r="E48" s="22">
        <v>22.5</v>
      </c>
      <c r="F48" s="22"/>
      <c r="G48" s="22">
        <v>114.1</v>
      </c>
      <c r="H48" s="22">
        <v>70.1</v>
      </c>
      <c r="I48" s="22">
        <v>60.2</v>
      </c>
      <c r="J48" s="22"/>
      <c r="K48" s="22">
        <f t="shared" si="1"/>
        <v>1.141</v>
      </c>
      <c r="L48" s="22">
        <f t="shared" si="2"/>
        <v>0.701</v>
      </c>
      <c r="M48" s="22">
        <f t="shared" si="3"/>
        <v>0.602</v>
      </c>
    </row>
    <row r="49" spans="1:13" ht="15.75">
      <c r="A49" s="4">
        <v>1680</v>
      </c>
      <c r="B49" s="4">
        <v>1690</v>
      </c>
      <c r="C49" s="22">
        <v>205</v>
      </c>
      <c r="D49" s="22">
        <v>16.3</v>
      </c>
      <c r="E49" s="22">
        <v>19.6</v>
      </c>
      <c r="F49" s="22"/>
      <c r="G49" s="22">
        <v>92.1</v>
      </c>
      <c r="H49" s="22">
        <v>63.1</v>
      </c>
      <c r="I49" s="22">
        <v>44.6</v>
      </c>
      <c r="J49" s="22"/>
      <c r="K49" s="22">
        <f t="shared" si="1"/>
        <v>0.9209999999999999</v>
      </c>
      <c r="L49" s="22">
        <f t="shared" si="2"/>
        <v>0.631</v>
      </c>
      <c r="M49" s="22">
        <f t="shared" si="3"/>
        <v>0.446</v>
      </c>
    </row>
    <row r="50" spans="1:13" ht="15.75">
      <c r="A50" s="4">
        <v>1690</v>
      </c>
      <c r="B50" s="4">
        <v>1700</v>
      </c>
      <c r="C50" s="22">
        <v>23</v>
      </c>
      <c r="D50" s="22">
        <v>21.6</v>
      </c>
      <c r="E50" s="22">
        <v>20.4</v>
      </c>
      <c r="F50" s="22"/>
      <c r="G50" s="22">
        <v>103.6</v>
      </c>
      <c r="H50" s="22">
        <v>83.8</v>
      </c>
      <c r="I50" s="22">
        <v>60.1</v>
      </c>
      <c r="J50" s="22"/>
      <c r="K50" s="22">
        <f t="shared" si="1"/>
        <v>1.036</v>
      </c>
      <c r="L50" s="22">
        <f t="shared" si="2"/>
        <v>0.838</v>
      </c>
      <c r="M50" s="22">
        <f t="shared" si="3"/>
        <v>0.601</v>
      </c>
    </row>
    <row r="51" spans="1:13" ht="15.75">
      <c r="A51" s="4">
        <v>1700</v>
      </c>
      <c r="B51" s="4">
        <v>1710</v>
      </c>
      <c r="C51" s="22">
        <v>24.7</v>
      </c>
      <c r="D51" s="22">
        <v>22.6</v>
      </c>
      <c r="E51" s="22">
        <v>28.4</v>
      </c>
      <c r="F51" s="22"/>
      <c r="G51" s="22">
        <v>111.3</v>
      </c>
      <c r="H51" s="22">
        <v>87.3</v>
      </c>
      <c r="I51" s="22">
        <v>83.5</v>
      </c>
      <c r="J51" s="22"/>
      <c r="K51" s="22">
        <f t="shared" si="1"/>
        <v>1.113</v>
      </c>
      <c r="L51" s="22">
        <f t="shared" si="2"/>
        <v>0.873</v>
      </c>
      <c r="M51" s="22">
        <f t="shared" si="3"/>
        <v>0.835</v>
      </c>
    </row>
    <row r="52" spans="1:13" ht="15.75">
      <c r="A52" s="4">
        <v>1710</v>
      </c>
      <c r="B52" s="4">
        <v>1720</v>
      </c>
      <c r="C52" s="22">
        <v>25.2</v>
      </c>
      <c r="D52" s="22">
        <v>18.6</v>
      </c>
      <c r="E52" s="22">
        <v>30.4</v>
      </c>
      <c r="F52" s="22"/>
      <c r="G52" s="22">
        <v>108.1</v>
      </c>
      <c r="H52" s="22">
        <v>71.9</v>
      </c>
      <c r="I52" s="22">
        <v>74.5</v>
      </c>
      <c r="J52" s="22"/>
      <c r="K52" s="22">
        <f t="shared" si="1"/>
        <v>1.081</v>
      </c>
      <c r="L52" s="22">
        <f t="shared" si="2"/>
        <v>0.7190000000000001</v>
      </c>
      <c r="M52" s="22">
        <f t="shared" si="3"/>
        <v>0.745</v>
      </c>
    </row>
    <row r="53" spans="1:13" ht="15.75">
      <c r="A53" s="4">
        <v>1720</v>
      </c>
      <c r="B53" s="4">
        <v>1730</v>
      </c>
      <c r="C53" s="22">
        <v>19.1</v>
      </c>
      <c r="D53" s="22">
        <v>14.3</v>
      </c>
      <c r="E53" s="22">
        <v>23.6</v>
      </c>
      <c r="F53" s="22"/>
      <c r="G53" s="22">
        <v>81.9</v>
      </c>
      <c r="H53" s="22">
        <v>55.2</v>
      </c>
      <c r="I53" s="22">
        <v>57.9</v>
      </c>
      <c r="J53" s="22"/>
      <c r="K53" s="22">
        <f t="shared" si="1"/>
        <v>0.8190000000000001</v>
      </c>
      <c r="L53" s="22">
        <f t="shared" si="2"/>
        <v>0.552</v>
      </c>
      <c r="M53" s="22">
        <f t="shared" si="3"/>
        <v>0.579</v>
      </c>
    </row>
    <row r="54" spans="1:13" ht="15.75">
      <c r="A54" s="4">
        <v>1730</v>
      </c>
      <c r="B54" s="4">
        <v>1740</v>
      </c>
      <c r="C54" s="22">
        <v>21.7</v>
      </c>
      <c r="D54" s="22">
        <v>19.7</v>
      </c>
      <c r="E54" s="22">
        <v>28.2</v>
      </c>
      <c r="F54" s="22"/>
      <c r="G54" s="22">
        <v>91</v>
      </c>
      <c r="H54" s="22">
        <v>73.8</v>
      </c>
      <c r="I54" s="22">
        <v>67.1</v>
      </c>
      <c r="J54" s="22"/>
      <c r="K54" s="22">
        <f t="shared" si="1"/>
        <v>0.91</v>
      </c>
      <c r="L54" s="22">
        <f t="shared" si="2"/>
        <v>0.738</v>
      </c>
      <c r="M54" s="22">
        <f t="shared" si="3"/>
        <v>0.6709999999999999</v>
      </c>
    </row>
    <row r="55" spans="1:13" ht="15.75">
      <c r="A55" s="4">
        <v>1740</v>
      </c>
      <c r="B55" s="4">
        <v>1750</v>
      </c>
      <c r="C55" s="22">
        <v>24.6</v>
      </c>
      <c r="D55" s="22">
        <v>22</v>
      </c>
      <c r="E55" s="22">
        <v>26.3</v>
      </c>
      <c r="F55" s="22"/>
      <c r="G55" s="22">
        <v>95.8</v>
      </c>
      <c r="H55" s="22">
        <v>81.4</v>
      </c>
      <c r="I55" s="22">
        <v>62.6</v>
      </c>
      <c r="J55" s="22"/>
      <c r="K55" s="22">
        <f t="shared" si="1"/>
        <v>0.958</v>
      </c>
      <c r="L55" s="22">
        <f t="shared" si="2"/>
        <v>0.8140000000000001</v>
      </c>
      <c r="M55" s="22">
        <f t="shared" si="3"/>
        <v>0.626</v>
      </c>
    </row>
    <row r="56" spans="1:13" ht="15.75">
      <c r="A56" s="4">
        <v>1750</v>
      </c>
      <c r="B56" s="4">
        <v>1760</v>
      </c>
      <c r="C56" s="22">
        <v>23.6</v>
      </c>
      <c r="D56" s="22">
        <v>21.2</v>
      </c>
      <c r="E56" s="22">
        <v>29</v>
      </c>
      <c r="F56" s="22"/>
      <c r="G56" s="22">
        <v>91.9</v>
      </c>
      <c r="H56" s="22">
        <v>75.8</v>
      </c>
      <c r="I56" s="22">
        <v>68.9</v>
      </c>
      <c r="J56" s="22"/>
      <c r="K56" s="22">
        <f t="shared" si="1"/>
        <v>0.919</v>
      </c>
      <c r="L56" s="22">
        <f t="shared" si="2"/>
        <v>0.758</v>
      </c>
      <c r="M56" s="22">
        <f t="shared" si="3"/>
        <v>0.6890000000000001</v>
      </c>
    </row>
    <row r="57" spans="1:13" ht="15.75">
      <c r="A57" s="4">
        <v>1760</v>
      </c>
      <c r="B57" s="4">
        <v>1770</v>
      </c>
      <c r="C57" s="22">
        <v>237.4</v>
      </c>
      <c r="D57" s="22">
        <v>21.1</v>
      </c>
      <c r="E57" s="22">
        <v>31.1</v>
      </c>
      <c r="F57" s="22"/>
      <c r="G57" s="22">
        <v>107</v>
      </c>
      <c r="H57" s="22">
        <v>75.4</v>
      </c>
      <c r="I57" s="22">
        <v>74</v>
      </c>
      <c r="J57" s="22"/>
      <c r="K57" s="22">
        <f t="shared" si="1"/>
        <v>1.07</v>
      </c>
      <c r="L57" s="22">
        <f t="shared" si="2"/>
        <v>0.754</v>
      </c>
      <c r="M57" s="22">
        <f t="shared" si="3"/>
        <v>0.74</v>
      </c>
    </row>
    <row r="58" spans="1:13" ht="15.75">
      <c r="A58" s="4">
        <v>1770</v>
      </c>
      <c r="B58" s="4">
        <v>1780</v>
      </c>
      <c r="C58" s="22">
        <v>32.4</v>
      </c>
      <c r="D58" s="22">
        <v>27.7</v>
      </c>
      <c r="E58" s="22">
        <v>36.4</v>
      </c>
      <c r="F58" s="22"/>
      <c r="G58" s="22">
        <v>126.2</v>
      </c>
      <c r="H58" s="22">
        <v>99.2</v>
      </c>
      <c r="I58" s="22">
        <v>86.6</v>
      </c>
      <c r="J58" s="22"/>
      <c r="K58" s="22">
        <f t="shared" si="1"/>
        <v>1.262</v>
      </c>
      <c r="L58" s="22">
        <f t="shared" si="2"/>
        <v>0.992</v>
      </c>
      <c r="M58" s="22">
        <f t="shared" si="3"/>
        <v>0.866</v>
      </c>
    </row>
    <row r="59" spans="1:13" ht="15.75">
      <c r="A59" s="4">
        <v>1780</v>
      </c>
      <c r="B59" s="4">
        <v>1790</v>
      </c>
      <c r="C59" s="22">
        <v>34</v>
      </c>
      <c r="D59" s="22">
        <v>28.2</v>
      </c>
      <c r="E59" s="22">
        <v>38.5</v>
      </c>
      <c r="F59" s="22"/>
      <c r="G59" s="22">
        <v>130.6</v>
      </c>
      <c r="H59" s="22">
        <v>98.7</v>
      </c>
      <c r="I59" s="22">
        <v>91.7</v>
      </c>
      <c r="J59" s="22"/>
      <c r="K59" s="22">
        <f t="shared" si="1"/>
        <v>1.306</v>
      </c>
      <c r="L59" s="22">
        <f t="shared" si="2"/>
        <v>0.987</v>
      </c>
      <c r="M59" s="22">
        <f t="shared" si="3"/>
        <v>0.917</v>
      </c>
    </row>
    <row r="60" spans="1:13" ht="15.75">
      <c r="A60" s="4">
        <v>1790</v>
      </c>
      <c r="B60" s="4">
        <v>1800</v>
      </c>
      <c r="C60" s="22">
        <v>45.4</v>
      </c>
      <c r="D60" s="22">
        <v>35</v>
      </c>
      <c r="E60" s="22">
        <v>43.1</v>
      </c>
      <c r="F60" s="22"/>
      <c r="G60" s="22">
        <v>172.7</v>
      </c>
      <c r="H60" s="22">
        <v>123.2</v>
      </c>
      <c r="I60" s="22">
        <v>102.6</v>
      </c>
      <c r="J60" s="22"/>
      <c r="K60" s="22">
        <f t="shared" si="1"/>
        <v>1.7269999999999999</v>
      </c>
      <c r="L60" s="22">
        <f t="shared" si="2"/>
        <v>1.232</v>
      </c>
      <c r="M60" s="22">
        <f t="shared" si="3"/>
        <v>1.026</v>
      </c>
    </row>
    <row r="61" spans="1:13" ht="15.75">
      <c r="A61" s="4">
        <v>1800</v>
      </c>
      <c r="B61" s="4">
        <v>1810</v>
      </c>
      <c r="C61" s="22">
        <v>53.4</v>
      </c>
      <c r="D61" s="22">
        <v>40.8</v>
      </c>
      <c r="E61" s="22"/>
      <c r="F61" s="22"/>
      <c r="G61" s="22">
        <v>203</v>
      </c>
      <c r="H61" s="22">
        <v>142.9</v>
      </c>
      <c r="I61" s="22">
        <f aca="true" t="shared" si="4" ref="I61:I66">+E61/100</f>
        <v>0</v>
      </c>
      <c r="J61" s="22"/>
      <c r="K61" s="22">
        <f t="shared" si="1"/>
        <v>2.03</v>
      </c>
      <c r="L61" s="22">
        <f t="shared" si="2"/>
        <v>1.429</v>
      </c>
      <c r="M61" s="22">
        <f t="shared" si="3"/>
        <v>0</v>
      </c>
    </row>
    <row r="62" spans="1:13" ht="15.75">
      <c r="A62" s="4">
        <v>1810</v>
      </c>
      <c r="B62" s="4">
        <v>1820</v>
      </c>
      <c r="C62" s="22">
        <v>51.6</v>
      </c>
      <c r="D62" s="22">
        <v>41.6</v>
      </c>
      <c r="E62" s="22"/>
      <c r="F62" s="22"/>
      <c r="G62" s="22">
        <v>196.1</v>
      </c>
      <c r="H62" s="22">
        <v>149.7</v>
      </c>
      <c r="I62" s="22">
        <f t="shared" si="4"/>
        <v>0</v>
      </c>
      <c r="J62" s="22"/>
      <c r="K62" s="22">
        <f t="shared" si="1"/>
        <v>1.9609999999999999</v>
      </c>
      <c r="L62" s="22">
        <f t="shared" si="2"/>
        <v>1.4969999999999999</v>
      </c>
      <c r="M62" s="22">
        <f t="shared" si="3"/>
        <v>0</v>
      </c>
    </row>
    <row r="63" spans="1:13" ht="15.75">
      <c r="A63" s="4">
        <v>1820</v>
      </c>
      <c r="B63" s="4">
        <v>1830</v>
      </c>
      <c r="C63" s="22">
        <v>30.4</v>
      </c>
      <c r="D63" s="22">
        <v>28.1</v>
      </c>
      <c r="E63" s="22"/>
      <c r="F63" s="22"/>
      <c r="G63" s="22">
        <v>115.4</v>
      </c>
      <c r="H63" s="22">
        <v>101.3</v>
      </c>
      <c r="I63" s="22">
        <f t="shared" si="4"/>
        <v>0</v>
      </c>
      <c r="J63" s="22"/>
      <c r="K63" s="22">
        <f t="shared" si="1"/>
        <v>1.1540000000000001</v>
      </c>
      <c r="L63" s="22">
        <f t="shared" si="2"/>
        <v>1.013</v>
      </c>
      <c r="M63" s="22">
        <f t="shared" si="3"/>
        <v>0</v>
      </c>
    </row>
    <row r="64" spans="1:13" ht="15.75">
      <c r="A64" s="4">
        <v>1830</v>
      </c>
      <c r="B64" s="4">
        <v>1840</v>
      </c>
      <c r="C64" s="22">
        <v>28.6</v>
      </c>
      <c r="D64" s="22">
        <v>32.1</v>
      </c>
      <c r="E64" s="22"/>
      <c r="F64" s="22"/>
      <c r="G64" s="22">
        <v>108.6</v>
      </c>
      <c r="H64" s="22">
        <v>115.7</v>
      </c>
      <c r="I64" s="22">
        <f t="shared" si="4"/>
        <v>0</v>
      </c>
      <c r="J64" s="22"/>
      <c r="K64" s="22">
        <f t="shared" si="1"/>
        <v>1.0859999999999999</v>
      </c>
      <c r="L64" s="22">
        <f t="shared" si="2"/>
        <v>1.157</v>
      </c>
      <c r="M64" s="22">
        <f t="shared" si="3"/>
        <v>0</v>
      </c>
    </row>
    <row r="65" spans="1:13" ht="15.75">
      <c r="A65" s="4">
        <v>1840</v>
      </c>
      <c r="B65" s="4">
        <v>1850</v>
      </c>
      <c r="C65" s="22">
        <v>29</v>
      </c>
      <c r="D65" s="22">
        <v>34.3</v>
      </c>
      <c r="E65" s="22"/>
      <c r="F65" s="22"/>
      <c r="G65" s="22">
        <v>110.3</v>
      </c>
      <c r="H65" s="22">
        <v>123.4</v>
      </c>
      <c r="I65" s="22">
        <f t="shared" si="4"/>
        <v>0</v>
      </c>
      <c r="J65" s="22"/>
      <c r="K65" s="22">
        <f t="shared" si="1"/>
        <v>1.103</v>
      </c>
      <c r="L65" s="22">
        <f t="shared" si="2"/>
        <v>1.234</v>
      </c>
      <c r="M65" s="22">
        <f t="shared" si="3"/>
        <v>0</v>
      </c>
    </row>
    <row r="66" spans="1:13" ht="15.75">
      <c r="A66" s="4">
        <v>1850</v>
      </c>
      <c r="B66" s="4">
        <v>1860</v>
      </c>
      <c r="C66" s="22">
        <v>36.2</v>
      </c>
      <c r="D66" s="22">
        <v>37.3</v>
      </c>
      <c r="E66" s="22"/>
      <c r="F66" s="22"/>
      <c r="G66" s="22">
        <v>137.5</v>
      </c>
      <c r="H66" s="22">
        <v>134.3</v>
      </c>
      <c r="I66" s="22">
        <f t="shared" si="4"/>
        <v>0</v>
      </c>
      <c r="J66" s="22"/>
      <c r="K66" s="22">
        <f t="shared" si="1"/>
        <v>1.375</v>
      </c>
      <c r="L66" s="22">
        <f t="shared" si="2"/>
        <v>1.3430000000000002</v>
      </c>
      <c r="M66" s="22">
        <f t="shared" si="3"/>
        <v>0</v>
      </c>
    </row>
    <row r="67" spans="3:13" ht="15.7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3:13" ht="15.7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3:13" ht="15.7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3:13" ht="15.7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3:13" ht="15.7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3:13" ht="15.7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3:13" ht="15.7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3:13" ht="15.7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3:13" ht="15.7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3:13" ht="15.7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3:13" ht="15.7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3:13" ht="15.7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3:13" ht="15.7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3:13" ht="15.7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3:13" ht="15.7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3:13" ht="15.7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3:13" ht="15.7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3:13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3:13" ht="15.7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3:13" ht="15.7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3:13" ht="15.7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3:13" ht="15.7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3:13" ht="15.7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3:13" ht="15.7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3:13" ht="15.7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3:13" ht="15.7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3:13" ht="15.7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3:13" ht="15.7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3:13" ht="15.7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3:13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3:13" ht="15.7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3:13" ht="15.7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3:13" ht="15.7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3:13" ht="15.7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</row>
    <row r="101" spans="3:13" ht="15.7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3:13" ht="15.7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3:13" ht="15.75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3:13" ht="15.7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</row>
    <row r="105" spans="3:13" ht="15.7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</row>
    <row r="106" spans="3:13" ht="15.7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3:13" ht="15.7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3:13" ht="15.75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3:13" ht="15.75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</row>
    <row r="110" spans="3:13" ht="15.7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3:13" ht="15.7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</row>
    <row r="112" spans="3:13" ht="15.75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</row>
    <row r="113" spans="3:13" ht="15.75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</row>
    <row r="114" spans="3:13" ht="15.75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</row>
    <row r="115" spans="3:13" ht="15.75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</row>
    <row r="116" spans="3:13" ht="15.75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</row>
    <row r="117" spans="3:13" ht="15.75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3:13" ht="15.75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</row>
    <row r="119" spans="3:13" ht="15.75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</row>
    <row r="120" spans="3:13" ht="15.75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</row>
    <row r="121" spans="3:13" ht="15.75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</row>
    <row r="122" spans="3:13" ht="15.75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</row>
    <row r="123" spans="3:13" ht="15.75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3:13" ht="15.75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</row>
    <row r="125" spans="3:13" ht="15.75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</row>
    <row r="126" spans="3:13" ht="15.75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</row>
    <row r="127" spans="3:13" ht="15.75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</row>
    <row r="128" spans="3:13" ht="15.75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</row>
    <row r="129" spans="3:13" ht="15.75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</row>
    <row r="130" spans="3:13" ht="15.75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3:13" ht="15.75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</row>
    <row r="132" spans="3:13" ht="15.75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</row>
    <row r="133" spans="3:13" ht="15.75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</row>
    <row r="134" spans="3:13" ht="15.75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</row>
    <row r="135" spans="3:13" ht="15.75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</row>
    <row r="136" spans="3:13" ht="15.75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</row>
    <row r="137" spans="3:13" ht="15.75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</row>
    <row r="138" spans="3:13" ht="15.75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</row>
    <row r="139" spans="3:13" ht="15.75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</row>
    <row r="140" spans="3:13" ht="15.75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</row>
    <row r="141" spans="3:13" ht="15.75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</row>
    <row r="142" spans="3:13" ht="15.75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</row>
    <row r="143" spans="3:13" ht="15.75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</row>
    <row r="144" spans="3:13" ht="15.75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</row>
    <row r="145" spans="3:13" ht="15.75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</row>
    <row r="146" spans="3:13" ht="15.75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</row>
    <row r="147" spans="3:13" ht="15.75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</row>
    <row r="148" spans="3:13" ht="15.75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</row>
    <row r="149" spans="3:13" ht="15.7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</row>
    <row r="150" spans="3:13" ht="15.75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</row>
    <row r="151" spans="3:13" ht="15.75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</row>
    <row r="152" spans="3:13" ht="15.75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</row>
    <row r="153" spans="3:13" ht="15.75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</row>
    <row r="154" spans="3:13" ht="15.75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</row>
    <row r="155" spans="3:13" ht="15.75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</row>
    <row r="156" spans="3:13" ht="15.75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</row>
    <row r="157" spans="3:13" ht="15.75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</row>
    <row r="158" spans="3:13" ht="15.75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</row>
    <row r="159" spans="3:13" ht="15.75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</row>
    <row r="160" spans="3:13" ht="15.75"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</row>
    <row r="161" spans="3:13" ht="15.75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</row>
    <row r="162" spans="3:13" ht="15.75"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</row>
    <row r="163" spans="3:13" ht="15.75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</row>
    <row r="164" spans="3:13" ht="15.75"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</row>
    <row r="165" spans="3:13" ht="15.75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</row>
    <row r="166" spans="3:13" ht="15.75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</row>
    <row r="167" spans="3:13" ht="15.75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</row>
    <row r="168" spans="3:13" ht="15.75"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3:13" ht="15.75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</row>
    <row r="170" spans="3:13" ht="15.75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</row>
    <row r="171" spans="3:13" ht="15.75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</row>
    <row r="172" spans="3:13" ht="15.75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</row>
    <row r="173" spans="3:13" ht="15.75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</row>
    <row r="174" spans="3:13" ht="15.75"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</row>
    <row r="175" spans="3:13" ht="15.75"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</row>
    <row r="176" spans="3:13" ht="15.75"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</row>
    <row r="177" spans="3:13" ht="15.75"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</row>
    <row r="178" spans="3:13" ht="15.75"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</row>
    <row r="179" spans="3:13" ht="15.75"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</row>
    <row r="180" spans="3:13" ht="15.75"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</row>
    <row r="181" spans="3:13" ht="15.75"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</row>
    <row r="182" spans="3:13" ht="15.75"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</row>
    <row r="183" spans="3:13" ht="15.75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</row>
    <row r="184" spans="3:13" ht="15.75"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</row>
    <row r="185" spans="3:13" ht="15.75"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</row>
    <row r="186" spans="3:13" ht="15.75"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</row>
    <row r="187" spans="3:13" ht="15.75"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</row>
    <row r="188" spans="3:13" ht="15.75"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</row>
    <row r="189" spans="3:13" ht="15.75"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</row>
    <row r="190" spans="3:13" ht="15.75"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</row>
    <row r="191" spans="3:13" ht="15.75"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</row>
    <row r="192" spans="3:13" ht="15.75"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</row>
    <row r="193" spans="3:13" ht="15.75"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</row>
    <row r="194" spans="3:13" ht="15.75"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</row>
    <row r="195" spans="3:13" ht="15.75"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</row>
    <row r="196" spans="3:13" ht="15.75"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</row>
    <row r="197" spans="3:13" ht="15.75"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</row>
    <row r="198" spans="3:13" ht="15.75"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</row>
    <row r="199" spans="3:13" ht="15.75"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</row>
    <row r="200" spans="3:13" ht="15.75"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</row>
    <row r="201" spans="3:13" ht="15.75"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</row>
    <row r="202" spans="3:13" ht="15.75"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</row>
    <row r="203" spans="3:13" ht="15.75"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</row>
    <row r="204" spans="3:13" ht="15.75"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</row>
    <row r="205" spans="3:13" ht="15.75"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</row>
    <row r="206" spans="3:13" ht="15.75"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</row>
    <row r="207" spans="3:13" ht="15.75"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</row>
    <row r="208" spans="3:13" ht="15.75"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</row>
    <row r="209" spans="3:13" ht="15.75"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</row>
    <row r="210" spans="3:13" ht="15.75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</row>
    <row r="211" spans="3:13" ht="15.75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</row>
    <row r="212" spans="3:13" ht="15.75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</row>
    <row r="213" spans="3:13" ht="15.75"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</row>
    <row r="214" spans="3:13" ht="15.75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</row>
    <row r="215" spans="3:13" ht="15.75"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</row>
    <row r="216" spans="3:13" ht="15.75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</row>
    <row r="217" spans="3:13" ht="15.75"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</row>
    <row r="218" spans="3:13" ht="15.75"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</row>
    <row r="219" spans="3:13" ht="15.75"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</row>
    <row r="220" spans="3:13" ht="15.75"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</row>
    <row r="221" spans="3:13" ht="15.75"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</row>
    <row r="222" spans="3:13" ht="15.75"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</row>
    <row r="223" spans="3:13" ht="15.75"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</row>
    <row r="224" spans="3:13" ht="15.75"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</row>
    <row r="225" spans="3:13" ht="15.75"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</row>
    <row r="226" spans="3:13" ht="15.75"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</row>
    <row r="227" spans="3:13" ht="15.75"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</row>
    <row r="228" spans="3:13" ht="15.75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</row>
    <row r="229" spans="3:13" ht="15.75"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</row>
    <row r="230" spans="3:13" ht="15.75"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</row>
    <row r="231" spans="3:13" ht="15.75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</row>
    <row r="232" spans="3:13" ht="15.75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</row>
    <row r="233" spans="3:13" ht="15.75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</row>
    <row r="234" spans="3:13" ht="15.75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</row>
    <row r="235" spans="3:13" ht="15.75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</row>
    <row r="236" spans="3:13" ht="15.75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</row>
    <row r="237" spans="3:13" ht="15.75"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</row>
    <row r="238" spans="3:13" ht="15.75"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</row>
    <row r="239" spans="3:13" ht="15.75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</row>
    <row r="240" spans="3:13" ht="15.75"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</row>
    <row r="241" spans="3:13" ht="15.75"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</row>
    <row r="242" spans="3:13" ht="15.75"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</row>
    <row r="243" spans="3:13" ht="15.75"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</row>
    <row r="244" spans="3:13" ht="15.75"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</row>
    <row r="245" spans="3:13" ht="15.75"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</row>
    <row r="246" spans="3:13" ht="15.75"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</row>
    <row r="247" spans="3:13" ht="15.75"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</row>
    <row r="248" spans="3:13" ht="15.75"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</row>
    <row r="249" spans="3:13" ht="15.75"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</row>
    <row r="250" spans="3:13" ht="15.75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</row>
    <row r="251" spans="3:13" ht="15.75"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</row>
    <row r="252" spans="3:13" ht="15.75"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</row>
    <row r="253" spans="3:13" ht="15.75"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</row>
    <row r="254" spans="3:13" ht="15.75"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</row>
    <row r="255" spans="3:13" ht="15.75"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</row>
    <row r="256" spans="3:13" ht="15.75"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</row>
    <row r="257" spans="3:13" ht="15.75"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</row>
    <row r="258" spans="3:13" ht="15.75"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</row>
    <row r="259" spans="3:13" ht="15.75"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</row>
    <row r="260" spans="3:13" ht="15.75"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</row>
    <row r="261" spans="3:13" ht="15.75"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</row>
    <row r="262" spans="3:13" ht="15.75"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</row>
    <row r="263" spans="3:13" ht="15.75"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</row>
    <row r="264" spans="3:13" ht="15.75"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</row>
    <row r="265" spans="3:13" ht="15.75"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</row>
    <row r="266" spans="3:13" ht="15.75"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</row>
    <row r="267" spans="3:13" ht="15.75"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</row>
    <row r="268" spans="3:13" ht="15.75"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</row>
    <row r="269" spans="3:13" ht="15.75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</row>
    <row r="270" spans="3:13" ht="15.75"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</row>
    <row r="271" spans="3:13" ht="15.75"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</row>
    <row r="272" spans="3:13" ht="15.75"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</row>
    <row r="273" spans="3:13" ht="15.75"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</row>
    <row r="274" spans="3:13" ht="15.75"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</row>
    <row r="275" spans="3:13" ht="15.75"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</row>
    <row r="276" spans="3:13" ht="15.75"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</row>
    <row r="277" spans="3:13" ht="15.75"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</row>
    <row r="278" spans="3:13" ht="15.75"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</row>
    <row r="279" spans="3:13" ht="15.75"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</row>
    <row r="280" spans="3:13" ht="15.75"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</row>
    <row r="281" spans="3:13" ht="15.75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</row>
    <row r="282" spans="3:13" ht="15.75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</row>
    <row r="283" spans="3:13" ht="15.75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</row>
    <row r="284" spans="3:13" ht="15.75"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</row>
    <row r="285" spans="3:13" ht="15.75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</row>
    <row r="286" spans="3:13" ht="15.75"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</row>
    <row r="287" spans="3:13" ht="15.75"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</row>
    <row r="288" spans="3:13" ht="15.75"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</row>
    <row r="289" spans="3:13" ht="15.75"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</row>
    <row r="290" spans="3:13" ht="15.75"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</row>
    <row r="291" spans="3:13" ht="15.75"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</row>
    <row r="292" spans="3:13" ht="15.75"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</row>
    <row r="293" spans="3:13" ht="15.75"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</row>
    <row r="294" spans="3:13" ht="15.75"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</row>
    <row r="295" spans="3:13" ht="15.75"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</row>
    <row r="296" spans="3:13" ht="15.75"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</row>
    <row r="297" spans="3:13" ht="15.75"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</row>
    <row r="298" spans="3:13" ht="15.75"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</row>
    <row r="299" spans="3:13" ht="15.75"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</row>
    <row r="300" spans="3:13" ht="15.75"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</row>
    <row r="301" spans="3:13" ht="15.75"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</row>
    <row r="302" spans="3:13" ht="15.75"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</row>
    <row r="303" spans="3:13" ht="15.75"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</row>
    <row r="304" spans="3:13" ht="15.75"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</row>
    <row r="305" spans="3:13" ht="15.75"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</row>
    <row r="306" spans="3:13" ht="15.75"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</row>
    <row r="307" spans="3:13" ht="15.75"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</row>
    <row r="308" spans="3:13" ht="15.75"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</row>
    <row r="309" spans="3:13" ht="15.75"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</row>
    <row r="310" spans="3:13" ht="15.75"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</row>
    <row r="311" spans="3:13" ht="15.75"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</row>
    <row r="312" spans="3:13" ht="15.75"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</row>
    <row r="313" spans="3:13" ht="15.75"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</row>
    <row r="314" spans="3:13" ht="15.75"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</row>
    <row r="315" spans="3:13" ht="15.75"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</row>
    <row r="316" spans="3:13" ht="15.75"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</row>
    <row r="317" spans="3:13" ht="15.75"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</row>
    <row r="318" spans="3:13" ht="15.75"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</row>
    <row r="319" spans="3:13" ht="15.75"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</row>
    <row r="320" spans="3:13" ht="15.75"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</row>
    <row r="321" spans="3:13" ht="15.75"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</row>
    <row r="322" spans="3:13" ht="15.75"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</row>
    <row r="323" spans="3:13" ht="15.75"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</row>
    <row r="324" spans="3:13" ht="15.75"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</row>
    <row r="325" spans="3:13" ht="15.75"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</row>
    <row r="326" spans="3:13" ht="15.75"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</row>
    <row r="327" spans="3:13" ht="15.75"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</row>
    <row r="328" spans="3:13" ht="15.75"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</row>
    <row r="329" spans="3:13" ht="15.75"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</row>
    <row r="330" spans="3:13" ht="15.75"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</row>
    <row r="331" spans="3:13" ht="15.75"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</row>
    <row r="332" spans="3:13" ht="15.75"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</row>
    <row r="333" spans="3:13" ht="15.75"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</row>
    <row r="334" spans="3:13" ht="15.75"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</row>
    <row r="335" spans="3:13" ht="15.75"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</row>
    <row r="336" spans="3:13" ht="15.75"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</row>
    <row r="337" spans="3:13" ht="15.75"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</row>
    <row r="338" spans="3:13" ht="15.75"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</row>
    <row r="339" spans="3:13" ht="15.75"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</row>
    <row r="340" spans="3:13" ht="15.75"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</row>
    <row r="341" spans="3:13" ht="15.75"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</row>
    <row r="342" spans="3:13" ht="15.75"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</row>
    <row r="343" spans="3:13" ht="15.75"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</row>
    <row r="344" spans="3:13" ht="15.75"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</row>
    <row r="345" spans="3:13" ht="15.75"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</row>
    <row r="346" spans="3:13" ht="15.75"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</row>
    <row r="347" spans="3:13" ht="15.75"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</row>
    <row r="348" spans="3:13" ht="15.75"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</row>
    <row r="349" spans="3:13" ht="15.75"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</row>
    <row r="350" spans="3:13" ht="15.75"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</row>
    <row r="351" spans="3:13" ht="15.75"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</row>
    <row r="352" spans="3:13" ht="15.75"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</row>
    <row r="353" spans="3:13" ht="15.75"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</row>
    <row r="354" spans="3:13" ht="15.75"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</row>
    <row r="355" spans="3:13" ht="15.75"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</row>
    <row r="356" spans="3:13" ht="15.75"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</row>
    <row r="357" spans="3:13" ht="15.75"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</row>
    <row r="358" spans="3:13" ht="15.75"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</row>
    <row r="359" spans="3:13" ht="15.75"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</row>
    <row r="360" spans="3:13" ht="15.75"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</row>
    <row r="361" spans="3:13" ht="15.75"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</row>
    <row r="362" spans="3:13" ht="15.75"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</row>
    <row r="363" spans="3:13" ht="15.75"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</row>
    <row r="364" spans="3:13" ht="15.75"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</row>
    <row r="365" spans="3:13" ht="15.75"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</row>
    <row r="366" spans="3:13" ht="15.75"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</row>
    <row r="367" spans="3:13" ht="15.75"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</row>
    <row r="368" spans="3:13" ht="15.75"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</row>
    <row r="369" spans="3:13" ht="15.75"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</row>
    <row r="370" spans="3:13" ht="15.75"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</row>
    <row r="371" spans="3:13" ht="15.75"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</row>
    <row r="372" spans="3:13" ht="15.75"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</row>
    <row r="373" spans="3:13" ht="15.75"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</row>
    <row r="374" spans="3:13" ht="15.75"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</row>
    <row r="375" spans="3:13" ht="15.75"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</row>
    <row r="376" spans="3:13" ht="15.75"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</row>
    <row r="377" spans="3:13" ht="15.75"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</row>
    <row r="378" spans="3:13" ht="15.75"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</row>
    <row r="379" spans="3:13" ht="15.75"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</row>
    <row r="380" spans="3:13" ht="15.75"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</row>
    <row r="381" spans="3:13" ht="15.75"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</row>
    <row r="382" spans="3:13" ht="15.75"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</row>
    <row r="383" spans="3:13" ht="15.75"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</row>
    <row r="384" spans="3:13" ht="15.75"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</row>
    <row r="385" spans="3:13" ht="15.75"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</row>
    <row r="386" spans="3:13" ht="15.75"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</row>
    <row r="387" spans="3:13" ht="15.75"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</row>
    <row r="388" spans="3:13" ht="15.75"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</row>
    <row r="389" spans="3:13" ht="15.75"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</row>
    <row r="390" spans="3:13" ht="15.75"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</row>
    <row r="391" spans="3:13" ht="15.75"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</row>
    <row r="392" spans="3:13" ht="15.75"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</row>
    <row r="393" spans="3:13" ht="15.75"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</row>
    <row r="394" spans="3:13" ht="15.75"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</row>
    <row r="395" spans="3:13" ht="15.75"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</row>
    <row r="396" spans="3:13" ht="15.75"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</row>
    <row r="397" spans="3:13" ht="15.75"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</row>
    <row r="398" spans="3:13" ht="15.75"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</row>
    <row r="399" spans="3:13" ht="15.75"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</row>
    <row r="400" spans="3:13" ht="15.75"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</row>
    <row r="401" spans="3:13" ht="15.75"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</row>
    <row r="402" spans="3:13" ht="15.75"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</row>
    <row r="403" spans="3:13" ht="15.75"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</row>
    <row r="404" spans="3:13" ht="15.75"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</row>
    <row r="405" spans="3:13" ht="15.75"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</row>
    <row r="406" spans="3:13" ht="15.75"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</row>
    <row r="407" spans="3:13" ht="15.75"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</row>
    <row r="408" spans="3:13" ht="15.75"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</row>
    <row r="409" spans="3:13" ht="15.75"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</row>
    <row r="410" spans="3:13" ht="15.75"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</row>
    <row r="411" spans="3:13" ht="15.75"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</row>
    <row r="412" spans="3:13" ht="15.75"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</row>
    <row r="413" spans="3:13" ht="15.75"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</row>
    <row r="414" spans="3:13" ht="15.75"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</row>
    <row r="415" spans="3:13" ht="15.75"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</row>
    <row r="416" spans="3:13" ht="15.75"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</row>
    <row r="417" spans="3:13" ht="15.75"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</row>
    <row r="418" spans="3:13" ht="15.75"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</row>
    <row r="419" spans="3:13" ht="15.75"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</row>
    <row r="420" spans="3:13" ht="15.75"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</row>
    <row r="421" spans="3:13" ht="15.75"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</row>
    <row r="422" spans="3:13" ht="15.75"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</row>
    <row r="423" spans="3:13" ht="15.75"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</row>
    <row r="424" spans="3:13" ht="15.75"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</row>
    <row r="425" spans="3:13" ht="15.75"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</row>
    <row r="426" spans="3:13" ht="15.75"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</row>
    <row r="427" spans="3:13" ht="15.75"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</row>
    <row r="428" spans="3:13" ht="15.75"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</row>
    <row r="429" spans="3:13" ht="15.75"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</row>
    <row r="430" spans="3:13" ht="15.75"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</row>
    <row r="431" spans="3:13" ht="15.75"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</row>
    <row r="432" spans="3:13" ht="15.75"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</row>
    <row r="433" spans="3:13" ht="15.75"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</row>
    <row r="434" spans="3:13" ht="15.75"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</row>
    <row r="435" spans="3:13" ht="15.75"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</row>
    <row r="436" spans="3:13" ht="15.75"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</row>
    <row r="437" spans="3:13" ht="15.75"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</row>
    <row r="438" spans="3:13" ht="15.75"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</row>
    <row r="439" spans="3:13" ht="15.75"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</row>
    <row r="440" spans="3:13" ht="15.75"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</row>
    <row r="441" spans="3:13" ht="15.75"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</row>
    <row r="442" spans="3:13" ht="15.75"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</row>
    <row r="443" spans="3:13" ht="15.75"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</row>
    <row r="444" spans="3:13" ht="15.75"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</row>
    <row r="445" spans="3:13" ht="15.75"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</row>
    <row r="446" spans="3:13" ht="15.75"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</row>
    <row r="447" spans="3:13" ht="15.75"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</row>
    <row r="448" spans="3:13" ht="15.75"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</row>
    <row r="449" spans="3:13" ht="15.75"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</row>
    <row r="450" spans="3:13" ht="15.75"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</row>
    <row r="451" spans="3:13" ht="15.75"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</row>
    <row r="452" spans="3:13" ht="15.75"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</row>
    <row r="453" spans="3:13" ht="15.75"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</row>
    <row r="454" spans="3:13" ht="15.75"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</row>
    <row r="455" spans="3:13" ht="15.75"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</row>
    <row r="456" spans="3:13" ht="15.75"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</row>
    <row r="457" spans="3:13" ht="15.75"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</row>
    <row r="458" spans="3:13" ht="15.75"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</row>
    <row r="459" spans="3:13" ht="15.75"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</row>
    <row r="460" spans="3:13" ht="15.75"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</row>
    <row r="461" spans="3:13" ht="15.75"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</row>
    <row r="462" spans="3:13" ht="15.75"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</row>
    <row r="463" spans="3:13" ht="15.75"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</row>
    <row r="464" spans="3:13" ht="15.75"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</row>
    <row r="465" spans="3:13" ht="15.75"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</row>
    <row r="466" spans="3:13" ht="15.75"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</row>
    <row r="467" spans="3:13" ht="15.75"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</row>
    <row r="468" spans="3:13" ht="15.75"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</row>
    <row r="469" spans="3:13" ht="15.75"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</row>
    <row r="470" spans="3:13" ht="15.75"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</row>
    <row r="471" spans="3:13" ht="15.75"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</row>
    <row r="472" spans="3:13" ht="15.75"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</row>
    <row r="473" spans="3:13" ht="15.75"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</row>
    <row r="474" spans="3:13" ht="15.75"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</row>
    <row r="475" spans="3:13" ht="15.75"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</row>
    <row r="476" spans="3:13" ht="15.75"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</row>
    <row r="477" spans="3:13" ht="15.75"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</row>
    <row r="478" spans="3:13" ht="15.75"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</row>
    <row r="479" spans="3:13" ht="15.75"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</row>
    <row r="480" spans="3:13" ht="15.75"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</row>
    <row r="481" spans="3:13" ht="15.75"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</row>
    <row r="482" spans="3:13" ht="15.75"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</row>
    <row r="483" spans="3:13" ht="15.75"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</row>
    <row r="484" spans="3:13" ht="15.75"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</row>
    <row r="485" spans="3:13" ht="15.75"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</row>
    <row r="486" spans="3:13" ht="15.75"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</row>
    <row r="487" spans="3:13" ht="15.75"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</row>
    <row r="488" spans="3:13" ht="15.75"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</row>
    <row r="489" spans="3:13" ht="15.75"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</row>
    <row r="490" spans="3:13" ht="15.75"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</row>
    <row r="491" spans="3:13" ht="15.75"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</row>
    <row r="492" spans="3:13" ht="15.75"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</row>
    <row r="493" spans="3:13" ht="15.75"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</row>
    <row r="494" spans="3:13" ht="15.75"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</row>
    <row r="495" spans="3:13" ht="15.75"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</row>
    <row r="496" spans="3:13" ht="15.75"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</row>
    <row r="497" spans="3:13" ht="15.75"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</row>
    <row r="498" spans="3:13" ht="15.75"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</row>
    <row r="499" spans="3:13" ht="15.75"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</row>
    <row r="500" spans="3:13" ht="15.75"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</row>
    <row r="501" spans="3:13" ht="15.75"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</row>
    <row r="502" spans="3:13" ht="15.75"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</row>
    <row r="503" spans="3:13" ht="15.75"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</row>
    <row r="504" spans="3:13" ht="15.75"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</row>
    <row r="505" spans="3:13" ht="15.75"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</row>
    <row r="506" spans="3:13" ht="15.75"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</row>
    <row r="507" spans="3:13" ht="15.75"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</row>
    <row r="508" spans="3:13" ht="15.75"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</row>
    <row r="509" spans="3:13" ht="15.75"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</row>
    <row r="510" spans="3:13" ht="15.75"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</row>
    <row r="511" spans="3:13" ht="15.75"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</row>
    <row r="512" spans="3:13" ht="15.75"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</row>
    <row r="513" spans="3:13" ht="15.75"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</row>
    <row r="514" spans="3:13" ht="15.75"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</row>
    <row r="515" spans="3:13" ht="15.75"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</row>
    <row r="516" spans="3:13" ht="15.75"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</row>
    <row r="517" spans="3:13" ht="15.75"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</row>
    <row r="518" spans="3:13" ht="15.75"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</row>
    <row r="519" spans="3:13" ht="15.75"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</row>
    <row r="520" spans="3:13" ht="15.75"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</row>
    <row r="521" spans="3:13" ht="15.75"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</row>
    <row r="522" spans="3:13" ht="15.75"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</row>
    <row r="523" spans="3:13" ht="15.75"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</row>
    <row r="524" spans="3:13" ht="15.75"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</row>
    <row r="525" spans="3:13" ht="15.75"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</row>
    <row r="526" spans="3:13" ht="15.75"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</row>
    <row r="527" spans="3:13" ht="15.75"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</row>
    <row r="528" spans="3:13" ht="15.75"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</row>
    <row r="529" spans="3:13" ht="15.75"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</row>
    <row r="530" spans="3:13" ht="15.75"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</row>
    <row r="531" spans="3:13" ht="15.75"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</row>
    <row r="532" spans="3:13" ht="15.75"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</row>
    <row r="533" spans="3:13" ht="15.75"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</row>
    <row r="534" spans="3:13" ht="15.75"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</row>
    <row r="535" spans="3:13" ht="15.75"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</row>
    <row r="536" spans="3:13" ht="15.75"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</row>
    <row r="537" spans="3:13" ht="15.75"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</row>
    <row r="538" spans="3:13" ht="15.75"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</row>
    <row r="539" spans="3:13" ht="15.75"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</row>
    <row r="540" spans="3:13" ht="15.75"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</row>
    <row r="541" spans="3:13" ht="15.75"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</row>
    <row r="542" spans="3:13" ht="15.75"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</row>
    <row r="543" spans="3:13" ht="15.75"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</row>
    <row r="544" spans="3:13" ht="15.75"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</row>
    <row r="545" spans="3:13" ht="15.75"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</row>
    <row r="546" spans="3:13" ht="15.75"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</row>
    <row r="547" spans="3:13" ht="15.75"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</row>
    <row r="548" spans="3:13" ht="15.75"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</row>
    <row r="549" spans="3:13" ht="15.75"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</row>
    <row r="550" spans="3:13" ht="15.75"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</row>
    <row r="551" spans="3:13" ht="15.75"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</row>
    <row r="552" spans="3:13" ht="15.75"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</row>
    <row r="553" spans="3:13" ht="15.75"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</row>
    <row r="554" spans="3:13" ht="15.75"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</row>
    <row r="555" spans="3:13" ht="15.75"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</row>
    <row r="556" spans="3:13" ht="15.75"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</row>
    <row r="557" spans="3:13" ht="15.75"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</row>
    <row r="558" spans="3:13" ht="15.75"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</row>
    <row r="559" spans="3:13" ht="15.75"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</row>
    <row r="560" spans="3:13" ht="15.75"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</row>
    <row r="561" spans="3:13" ht="15.75"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</row>
    <row r="562" spans="3:13" ht="15.75"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</row>
    <row r="563" spans="3:13" ht="15.75"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</row>
    <row r="564" spans="3:13" ht="15.75"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</row>
    <row r="565" spans="3:13" ht="15.75"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</row>
    <row r="566" spans="3:13" ht="15.75"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</row>
    <row r="567" spans="3:13" ht="15.75"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</row>
    <row r="568" spans="3:13" ht="15.75"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</row>
    <row r="569" spans="3:13" ht="15.75"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</row>
    <row r="570" spans="3:13" ht="15.75"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</row>
    <row r="571" spans="3:13" ht="15.75"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</row>
    <row r="572" spans="3:13" ht="15.75"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</row>
    <row r="573" spans="3:13" ht="15.75"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</row>
    <row r="574" spans="3:13" ht="15.75"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</row>
    <row r="575" spans="3:13" ht="15.75"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</row>
    <row r="576" spans="3:13" ht="15.75"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</row>
    <row r="577" spans="3:13" ht="15.75"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</row>
    <row r="578" spans="3:13" ht="15.75"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</row>
    <row r="579" spans="3:13" ht="15.75"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</row>
    <row r="580" spans="3:13" ht="15.75"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</row>
    <row r="581" spans="3:13" ht="15.75"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</row>
    <row r="582" spans="3:13" ht="15.75"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</row>
    <row r="583" spans="3:13" ht="15.75"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</row>
    <row r="584" spans="3:13" ht="15.75"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</row>
    <row r="585" spans="3:13" ht="15.75"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</row>
    <row r="586" spans="3:13" ht="15.75"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</row>
    <row r="587" spans="3:13" ht="15.75"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</row>
    <row r="588" spans="3:13" ht="15.75"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</row>
    <row r="589" spans="3:13" ht="15.75"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</row>
    <row r="590" spans="3:13" ht="15.75"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</row>
    <row r="591" spans="3:13" ht="15.75"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</row>
    <row r="592" spans="3:13" ht="15.75"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</row>
    <row r="593" spans="3:13" ht="15.75"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</row>
    <row r="594" spans="3:13" ht="15.75"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</row>
    <row r="595" spans="3:13" ht="15.75"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</row>
    <row r="596" spans="3:13" ht="15.75"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</row>
    <row r="597" spans="3:13" ht="15.75"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</row>
    <row r="598" spans="3:13" ht="15.75"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</row>
    <row r="599" spans="3:13" ht="15.75"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</row>
    <row r="600" spans="3:13" ht="15.75"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</row>
    <row r="601" spans="3:13" ht="15.75"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</row>
    <row r="602" spans="3:13" ht="15.75"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</row>
    <row r="603" spans="3:13" ht="15.75"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</row>
    <row r="604" spans="3:13" ht="15.75"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</row>
    <row r="605" spans="3:13" ht="15.75"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</row>
    <row r="606" spans="3:13" ht="15.75"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</row>
    <row r="607" spans="3:13" ht="15.75"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</row>
    <row r="608" spans="3:13" ht="15.75"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</row>
    <row r="609" spans="3:13" ht="15.75"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</row>
    <row r="610" spans="3:13" ht="15.75"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</row>
    <row r="611" spans="3:13" ht="15.75"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</row>
    <row r="612" spans="3:13" ht="15.75"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</row>
    <row r="613" spans="3:13" ht="15.75"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</row>
    <row r="614" spans="3:13" ht="15.75"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</row>
    <row r="615" spans="3:13" ht="15.75"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</row>
    <row r="616" spans="3:13" ht="15.75"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</row>
    <row r="617" spans="3:13" ht="15.75"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</row>
    <row r="618" spans="3:13" ht="15.75"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</row>
    <row r="619" spans="3:13" ht="15.75"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</row>
    <row r="620" spans="3:13" ht="15.75"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</row>
    <row r="621" spans="3:13" ht="15.75"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</row>
    <row r="622" spans="3:13" ht="15.75"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</row>
    <row r="623" spans="3:13" ht="15.75"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</row>
    <row r="624" spans="3:13" ht="15.75"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</row>
    <row r="625" spans="3:13" ht="15.75"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</row>
    <row r="626" spans="3:13" ht="15.75"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</row>
    <row r="627" spans="3:13" ht="15.75"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</row>
    <row r="628" spans="3:13" ht="15.75"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</row>
    <row r="629" spans="3:13" ht="15.75"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</row>
    <row r="630" spans="3:13" ht="15.75"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</row>
    <row r="631" spans="3:13" ht="15.75"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</row>
    <row r="632" spans="3:13" ht="15.75"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</row>
    <row r="633" spans="3:13" ht="15.75"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</row>
    <row r="634" spans="3:13" ht="15.75"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</row>
    <row r="635" spans="3:13" ht="15.75"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</row>
    <row r="636" spans="3:13" ht="15.75"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</row>
    <row r="637" spans="3:13" ht="15.75"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</row>
    <row r="638" spans="3:13" ht="15.75"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</row>
    <row r="639" spans="3:13" ht="15.75"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</row>
    <row r="640" spans="3:13" ht="15.75"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</row>
    <row r="641" spans="3:13" ht="15.75"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</row>
    <row r="642" spans="3:13" ht="15.75"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</row>
    <row r="643" spans="3:13" ht="15.75"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</row>
    <row r="644" spans="3:13" ht="15.75"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</row>
    <row r="645" spans="3:13" ht="15.75"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</row>
    <row r="646" spans="3:13" ht="15.75"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</row>
    <row r="647" spans="3:13" ht="15.75"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</row>
    <row r="648" spans="3:13" ht="15.75"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</row>
    <row r="649" spans="3:13" ht="15.75"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</row>
    <row r="650" spans="3:13" ht="15.75"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</row>
    <row r="651" spans="3:13" ht="15.75"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</row>
    <row r="652" spans="3:13" ht="15.75"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</row>
    <row r="653" spans="3:13" ht="15.75"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</row>
    <row r="654" spans="3:13" ht="15.75"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</row>
    <row r="655" spans="3:13" ht="15.75"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</row>
    <row r="656" spans="3:13" ht="15.75"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</row>
    <row r="657" spans="3:13" ht="15.75"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</row>
    <row r="658" spans="3:13" ht="15.75"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</row>
    <row r="659" spans="3:13" ht="15.75"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</row>
    <row r="660" spans="3:13" ht="15.75"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</row>
    <row r="661" spans="3:13" ht="15.75"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</row>
    <row r="662" spans="3:13" ht="15.75"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</row>
    <row r="663" spans="3:13" ht="15.75"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</row>
    <row r="664" spans="3:13" ht="15.75"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</row>
    <row r="665" spans="3:13" ht="15.75"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</row>
    <row r="666" spans="3:13" ht="15.75"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</row>
    <row r="667" spans="3:13" ht="15.75"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</row>
    <row r="668" spans="3:13" ht="15.75"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</row>
    <row r="669" spans="3:13" ht="15.75"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</row>
    <row r="670" spans="3:13" ht="15.75"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</row>
    <row r="671" spans="3:13" ht="15.75"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</row>
    <row r="672" spans="3:13" ht="15.75"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</row>
    <row r="673" spans="3:13" ht="15.75"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</row>
    <row r="674" spans="3:13" ht="15.75"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</row>
    <row r="675" spans="3:13" ht="15.75"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</row>
    <row r="676" spans="3:13" ht="15.75"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</row>
    <row r="677" spans="3:13" ht="15.75"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</row>
    <row r="678" spans="3:13" ht="15.75"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</row>
    <row r="679" spans="3:13" ht="15.75"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</row>
    <row r="680" spans="3:13" ht="15.75"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</row>
    <row r="681" spans="3:13" ht="15.75"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</row>
    <row r="682" spans="3:13" ht="15.75"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</row>
    <row r="683" spans="3:13" ht="15.75"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</row>
    <row r="684" spans="3:13" ht="15.75"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</row>
    <row r="685" spans="3:13" ht="15.75"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</row>
    <row r="686" spans="3:13" ht="15.75"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</row>
    <row r="687" spans="3:13" ht="15.75"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</row>
    <row r="688" spans="3:13" ht="15.75"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</row>
    <row r="689" spans="3:13" ht="15.75"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</row>
    <row r="690" spans="3:13" ht="15.75"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</row>
    <row r="691" spans="3:13" ht="15.75"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</row>
    <row r="692" spans="3:13" ht="15.75"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</row>
    <row r="693" spans="3:13" ht="15.75"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</row>
    <row r="694" spans="3:13" ht="15.75"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</row>
    <row r="695" spans="3:13" ht="15.75"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</row>
    <row r="696" spans="3:13" ht="15.75"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</row>
    <row r="697" spans="3:13" ht="15.75"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</row>
    <row r="698" spans="3:13" ht="15.75"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</row>
    <row r="699" spans="3:13" ht="15.75"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</row>
    <row r="700" spans="3:13" ht="15.75"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</row>
    <row r="701" spans="3:13" ht="15.75"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</row>
    <row r="702" spans="3:13" ht="15.75"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</row>
    <row r="703" spans="3:13" ht="15.75"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</row>
    <row r="704" spans="3:13" ht="15.75"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</row>
    <row r="705" spans="3:13" ht="15.75"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</row>
    <row r="706" spans="3:13" ht="15.75"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</row>
    <row r="707" spans="3:13" ht="15.75"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</row>
    <row r="708" spans="3:13" ht="15.75"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</row>
    <row r="709" spans="3:13" ht="15.75"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</row>
    <row r="710" spans="3:13" ht="15.75"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</row>
    <row r="711" spans="3:13" ht="15.75"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</row>
    <row r="712" spans="3:13" ht="15.75"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</row>
    <row r="713" spans="3:13" ht="15.75"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</row>
    <row r="714" spans="3:13" ht="15.75"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</row>
    <row r="715" spans="3:13" ht="15.75"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</row>
    <row r="716" spans="3:13" ht="15.75"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</row>
    <row r="717" spans="3:13" ht="15.75"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</row>
    <row r="718" spans="3:13" ht="15.75"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</row>
    <row r="719" spans="3:13" ht="15.75"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</row>
    <row r="720" spans="3:13" ht="15.75"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</row>
    <row r="721" spans="3:13" ht="15.75"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</row>
    <row r="722" spans="3:13" ht="15.75"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</row>
    <row r="723" spans="3:13" ht="15.75"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</row>
    <row r="724" spans="3:13" ht="15.75"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</row>
    <row r="725" spans="3:13" ht="15.75"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</row>
    <row r="726" spans="3:13" ht="15.75"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</row>
    <row r="727" spans="3:13" ht="15.75"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</row>
    <row r="728" spans="3:13" ht="15.75"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</row>
    <row r="729" spans="3:13" ht="15.75"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</row>
    <row r="730" spans="3:13" ht="15.75"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</row>
    <row r="731" spans="3:13" ht="15.75"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</row>
    <row r="732" spans="3:13" ht="15.75"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</row>
    <row r="733" spans="3:13" ht="15.75"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</row>
    <row r="734" spans="3:13" ht="15.75"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</row>
    <row r="735" spans="3:13" ht="15.75"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</row>
    <row r="736" spans="3:13" ht="15.75"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</row>
    <row r="737" spans="3:13" ht="15.75"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</row>
    <row r="738" spans="3:13" ht="15.75"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</row>
    <row r="739" spans="3:13" ht="15.75"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</row>
    <row r="740" spans="3:13" ht="15.75"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</row>
    <row r="741" spans="3:13" ht="15.75"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</row>
    <row r="742" spans="3:13" ht="15.75"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</row>
    <row r="743" spans="3:13" ht="15.75"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</row>
    <row r="744" spans="3:13" ht="15.75"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</row>
    <row r="745" spans="3:13" ht="15.75"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</row>
    <row r="746" spans="3:13" ht="15.75"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</row>
    <row r="747" spans="3:13" ht="15.75"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</row>
    <row r="748" spans="3:13" ht="15.75"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</row>
    <row r="749" spans="3:13" ht="15.75"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</row>
    <row r="750" spans="3:13" ht="15.75"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</row>
    <row r="751" spans="3:13" ht="15.75"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</row>
    <row r="752" spans="3:13" ht="15.75"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</row>
    <row r="753" spans="3:13" ht="15.75"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</row>
    <row r="754" spans="3:13" ht="15.75"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</row>
    <row r="755" spans="3:13" ht="15.75"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</row>
    <row r="756" spans="3:13" ht="15.75"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</row>
    <row r="757" spans="3:13" ht="15.75"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</row>
    <row r="758" spans="3:13" ht="15.75"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</row>
    <row r="759" spans="3:13" ht="15.75"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</row>
    <row r="760" spans="3:13" ht="15.75"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</row>
    <row r="761" spans="3:13" ht="15.75"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</row>
    <row r="762" spans="3:13" ht="15.75"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</row>
    <row r="763" spans="3:13" ht="15.75"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</row>
    <row r="764" spans="3:13" ht="15.75"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</row>
    <row r="765" spans="3:13" ht="15.75"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</row>
    <row r="766" spans="3:13" ht="15.75"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</row>
    <row r="767" spans="3:13" ht="15.75"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</row>
    <row r="768" spans="3:13" ht="15.75"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</row>
    <row r="769" spans="3:13" ht="15.75"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</row>
    <row r="770" spans="3:13" ht="15.75"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</row>
    <row r="771" spans="3:13" ht="15.75"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</row>
    <row r="772" spans="3:13" ht="15.75"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</row>
    <row r="773" spans="3:13" ht="15.75"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</row>
    <row r="774" spans="3:13" ht="15.75"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</row>
    <row r="775" spans="3:13" ht="15.75"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</row>
    <row r="776" spans="3:13" ht="15.75"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</row>
    <row r="777" spans="3:13" ht="15.75"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</row>
    <row r="778" spans="3:13" ht="15.75"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</row>
    <row r="779" spans="3:13" ht="15.75"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</row>
    <row r="780" spans="3:13" ht="15.75"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</row>
    <row r="781" spans="3:13" ht="15.75"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</row>
    <row r="782" spans="3:13" ht="15.75"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</row>
    <row r="783" spans="3:13" ht="15.75"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</row>
    <row r="784" spans="3:13" ht="15.75"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</row>
    <row r="785" spans="3:13" ht="15.75"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</row>
    <row r="786" spans="3:13" ht="15.75"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</row>
    <row r="787" spans="3:13" ht="15.75"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</row>
    <row r="788" spans="3:13" ht="15.75"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</row>
    <row r="789" spans="3:13" ht="15.75"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</row>
    <row r="790" spans="3:13" ht="15.75"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</row>
    <row r="791" spans="3:13" ht="15.75"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</row>
    <row r="792" spans="3:13" ht="15.75"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</row>
    <row r="793" spans="3:13" ht="15.75"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</row>
    <row r="794" spans="3:13" ht="15.75"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</row>
    <row r="795" spans="3:13" ht="15.75"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</row>
    <row r="796" spans="3:13" ht="15.75"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</row>
    <row r="797" spans="3:13" ht="15.75"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</row>
    <row r="798" spans="3:13" ht="15.75"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</row>
    <row r="799" spans="3:13" ht="15.75"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</row>
    <row r="800" spans="3:13" ht="15.75"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</row>
    <row r="801" spans="3:13" ht="15.75"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</row>
    <row r="802" spans="3:13" ht="15.75"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</row>
    <row r="803" spans="3:13" ht="15.75"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</row>
    <row r="804" spans="3:13" ht="15.75"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</row>
    <row r="805" spans="3:13" ht="15.75"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</row>
    <row r="806" spans="3:13" ht="15.75"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</row>
    <row r="807" spans="3:13" ht="15.75"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</row>
    <row r="808" spans="3:13" ht="15.75"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</row>
    <row r="809" spans="3:13" ht="15.75"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</row>
    <row r="810" spans="3:13" ht="15.75"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</row>
    <row r="811" spans="3:13" ht="15.75"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</row>
    <row r="812" spans="3:13" ht="15.75"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</row>
    <row r="813" spans="3:13" ht="15.75"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</row>
    <row r="814" spans="3:13" ht="15.75"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</row>
    <row r="815" spans="3:13" ht="15.75"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</row>
    <row r="816" spans="3:13" ht="15.75"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</row>
    <row r="817" spans="3:13" ht="15.75"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</row>
    <row r="818" spans="3:13" ht="15.75"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</row>
    <row r="819" spans="3:13" ht="15.75"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</row>
    <row r="820" spans="3:13" ht="15.75"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</row>
    <row r="821" spans="3:13" ht="15.75"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</row>
    <row r="822" spans="3:13" ht="15.75"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</row>
    <row r="823" spans="3:13" ht="15.75"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</row>
    <row r="824" spans="3:13" ht="15.75"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</row>
    <row r="825" spans="3:13" ht="15.75"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</row>
    <row r="826" spans="3:13" ht="15.75"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</row>
    <row r="827" spans="3:13" ht="15.75"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</row>
    <row r="828" spans="3:13" ht="15.75"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</row>
    <row r="829" spans="3:13" ht="15.75"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</row>
    <row r="830" spans="3:13" ht="15.75"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</row>
    <row r="831" spans="3:13" ht="15.75"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</row>
    <row r="832" spans="3:13" ht="15.75"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</row>
    <row r="833" spans="3:13" ht="15.75"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</row>
    <row r="834" spans="3:13" ht="15.75"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</row>
    <row r="835" spans="3:13" ht="15.75"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</row>
    <row r="836" spans="3:13" ht="15.75"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</row>
    <row r="837" spans="3:13" ht="15.75"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</row>
    <row r="838" spans="3:13" ht="15.75"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</row>
    <row r="839" spans="3:13" ht="15.75"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</row>
    <row r="840" spans="3:13" ht="15.75"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</row>
    <row r="841" spans="3:13" ht="15.75"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</row>
    <row r="842" spans="3:13" ht="15.75"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</row>
    <row r="843" spans="3:13" ht="15.75"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</row>
    <row r="844" spans="3:13" ht="15.75"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</row>
    <row r="845" spans="3:13" ht="15.75"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</row>
    <row r="846" spans="3:13" ht="15.75"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</row>
    <row r="847" spans="3:13" ht="15.75"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</row>
    <row r="848" spans="3:13" ht="15.75"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</row>
    <row r="849" spans="3:13" ht="15.75"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</row>
    <row r="850" spans="3:13" ht="15.75"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</row>
    <row r="851" spans="3:13" ht="15.75"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</row>
    <row r="852" spans="3:13" ht="15.75"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</row>
    <row r="853" spans="3:13" ht="15.75"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</row>
    <row r="854" spans="3:13" ht="15.75"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</row>
    <row r="855" spans="3:13" ht="15.75"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</row>
    <row r="856" spans="3:13" ht="15.75"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</row>
    <row r="857" spans="3:13" ht="15.75"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</row>
    <row r="858" spans="3:13" ht="15.75"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</row>
    <row r="859" spans="3:13" ht="15.75"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</row>
    <row r="860" spans="3:13" ht="15.75"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</row>
    <row r="861" spans="3:13" ht="15.75"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</row>
    <row r="862" spans="3:13" ht="15.75"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</row>
    <row r="863" spans="3:13" ht="15.75"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</row>
    <row r="864" spans="3:13" ht="15.75"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</row>
    <row r="865" spans="3:13" ht="15.75"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</row>
    <row r="866" spans="3:13" ht="15.75"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</row>
    <row r="867" spans="3:13" ht="15.75"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</row>
    <row r="868" spans="3:13" ht="15.75"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</row>
    <row r="869" spans="3:13" ht="15.75"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</row>
    <row r="870" spans="3:13" ht="15.75"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</row>
    <row r="871" spans="3:13" ht="15.75"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</row>
    <row r="872" spans="3:13" ht="15.75"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</row>
    <row r="873" spans="3:13" ht="15.75"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</row>
    <row r="874" spans="3:13" ht="15.75"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</row>
    <row r="875" spans="3:13" ht="15.75"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</row>
    <row r="876" spans="3:13" ht="15.75"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</row>
    <row r="877" spans="3:13" ht="15.75"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</row>
    <row r="878" spans="3:13" ht="15.75"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</row>
    <row r="879" spans="3:13" ht="15.75"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</row>
    <row r="880" spans="3:13" ht="15.75"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</row>
    <row r="881" spans="3:13" ht="15.75"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</row>
    <row r="882" spans="3:13" ht="15.75"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</row>
    <row r="883" spans="3:13" ht="15.75"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</row>
    <row r="884" spans="3:13" ht="15.75"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</row>
    <row r="885" spans="3:13" ht="15.75"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</row>
    <row r="886" spans="3:13" ht="15.75"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</row>
    <row r="887" spans="3:13" ht="15.75"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</row>
    <row r="888" spans="3:13" ht="15.75"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</row>
    <row r="889" spans="3:13" ht="15.75"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</row>
    <row r="890" spans="3:13" ht="15.75"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</row>
    <row r="891" spans="3:13" ht="15.75"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</row>
    <row r="892" spans="3:13" ht="15.75"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</row>
    <row r="893" spans="3:13" ht="15.75"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</row>
    <row r="894" spans="3:13" ht="15.75"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</row>
    <row r="895" spans="3:13" ht="15.75"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</row>
    <row r="896" spans="3:13" ht="15.75"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</row>
    <row r="897" spans="3:13" ht="15.75"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</row>
    <row r="898" spans="3:13" ht="15.75"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</row>
    <row r="899" spans="3:13" ht="15.75"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</row>
    <row r="900" spans="3:13" ht="15.75"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</row>
    <row r="901" spans="3:13" ht="15.75"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</row>
    <row r="902" spans="3:13" ht="15.75"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</row>
    <row r="903" spans="3:13" ht="15.75"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</row>
    <row r="904" spans="3:13" ht="15.75"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</row>
    <row r="905" spans="3:13" ht="15.75"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</row>
    <row r="906" spans="3:13" ht="15.75"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</row>
    <row r="907" spans="3:13" ht="15.75"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</row>
    <row r="908" spans="3:13" ht="15.75"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</row>
    <row r="909" spans="3:13" ht="15.75"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</row>
    <row r="910" spans="3:13" ht="15.75"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</row>
    <row r="911" spans="3:13" ht="15.75"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</row>
    <row r="912" spans="3:13" ht="15.75"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</row>
    <row r="913" spans="3:13" ht="15.75"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</row>
    <row r="914" spans="3:13" ht="15.75"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</row>
    <row r="915" spans="3:13" ht="15.75"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</row>
    <row r="916" spans="3:13" ht="15.75"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</row>
    <row r="917" spans="3:13" ht="15.75"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</row>
    <row r="918" spans="3:13" ht="15.75"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</row>
    <row r="919" spans="3:13" ht="15.75"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</row>
    <row r="920" spans="3:13" ht="15.75"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</row>
    <row r="921" spans="3:13" ht="15.75"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</row>
    <row r="922" spans="3:13" ht="15.75"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</row>
    <row r="923" spans="3:13" ht="15.75"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</row>
    <row r="924" spans="3:13" ht="15.75"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</row>
    <row r="925" spans="3:13" ht="15.75"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</row>
    <row r="926" spans="3:13" ht="15.75"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</row>
    <row r="927" spans="3:13" ht="15.75"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</row>
    <row r="928" spans="3:13" ht="15.75"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</row>
    <row r="929" spans="3:13" ht="15.75"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</row>
    <row r="930" spans="3:13" ht="15.75"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</row>
    <row r="931" spans="3:13" ht="15.75"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</row>
    <row r="932" spans="3:13" ht="15.75"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</row>
    <row r="933" spans="3:13" ht="15.75"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</row>
    <row r="934" spans="3:13" ht="15.75"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</row>
    <row r="935" spans="3:13" ht="15.75"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</row>
    <row r="936" spans="3:13" ht="15.75"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</row>
    <row r="937" spans="3:13" ht="15.75"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</row>
    <row r="938" spans="3:13" ht="15.75"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</row>
    <row r="939" spans="3:13" ht="15.75"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</row>
    <row r="940" spans="3:13" ht="15.75"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</row>
    <row r="941" spans="3:13" ht="15.75"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</row>
    <row r="942" spans="3:13" ht="15.75"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</row>
    <row r="943" spans="3:13" ht="15.75"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</row>
    <row r="944" spans="3:13" ht="15.75"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</row>
    <row r="945" spans="3:13" ht="15.75"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</row>
    <row r="946" spans="3:13" ht="15.75"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</row>
    <row r="947" spans="3:13" ht="15.75"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</row>
    <row r="948" spans="3:13" ht="15.75"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</row>
    <row r="949" spans="3:13" ht="15.75"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</row>
    <row r="950" spans="3:13" ht="15.75"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</row>
    <row r="951" spans="3:13" ht="15.75"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</row>
    <row r="952" spans="3:13" ht="15.75"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</row>
    <row r="953" spans="3:13" ht="15.75"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</row>
    <row r="954" spans="3:13" ht="15.75"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</row>
    <row r="955" spans="3:13" ht="15.75"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</row>
    <row r="956" spans="3:13" ht="15.75"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</row>
    <row r="957" spans="3:13" ht="15.75"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</row>
    <row r="958" spans="3:13" ht="15.75"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</row>
    <row r="959" spans="3:13" ht="15.75"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</row>
    <row r="960" spans="3:13" ht="15.75"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</row>
    <row r="961" spans="3:13" ht="15.75"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</row>
    <row r="962" spans="3:13" ht="15.75"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</row>
    <row r="963" spans="3:13" ht="15.75"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</row>
    <row r="964" spans="3:13" ht="15.75"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</row>
    <row r="965" spans="3:13" ht="15.75"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</row>
    <row r="966" spans="3:13" ht="15.75"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</row>
    <row r="967" spans="3:13" ht="15.75"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</row>
    <row r="968" spans="3:13" ht="15.75"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</row>
    <row r="969" spans="3:13" ht="15.75"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</row>
    <row r="970" spans="3:13" ht="15.75"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</row>
    <row r="971" spans="3:13" ht="15.75"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</row>
    <row r="972" spans="3:13" ht="15.75"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</row>
    <row r="973" spans="3:13" ht="15.75"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</row>
    <row r="974" spans="3:13" ht="15.75"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</row>
    <row r="975" spans="3:13" ht="15.75"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</row>
    <row r="976" spans="3:13" ht="15.75"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</row>
    <row r="977" spans="3:13" ht="15.75"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</row>
    <row r="978" spans="3:13" ht="15.75"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</row>
    <row r="979" spans="3:13" ht="15.75"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</row>
    <row r="980" spans="3:13" ht="15.75"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</row>
    <row r="981" spans="3:13" ht="15.75"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</row>
    <row r="982" spans="3:13" ht="15.75"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</row>
    <row r="983" spans="3:13" ht="15.75"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</row>
    <row r="984" spans="3:13" ht="15.75"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</row>
    <row r="985" spans="3:13" ht="15.75"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</row>
    <row r="986" spans="3:13" ht="15.75"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</row>
    <row r="987" spans="3:13" ht="15.75"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</row>
    <row r="988" spans="3:13" ht="15.75"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</row>
    <row r="989" spans="3:13" ht="15.75"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</row>
    <row r="990" spans="3:13" ht="15.75"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</row>
    <row r="991" spans="3:13" ht="15.75"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</row>
    <row r="992" spans="3:13" ht="15.75"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</row>
    <row r="993" spans="3:13" ht="15.75"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</row>
    <row r="994" spans="3:13" ht="15.75"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</row>
    <row r="995" spans="3:13" ht="15.75"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</row>
    <row r="996" spans="3:13" ht="15.75"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</row>
    <row r="997" spans="3:13" ht="15.75"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</row>
  </sheetData>
  <mergeCells count="1">
    <mergeCell ref="A8:B8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Zeros="0" workbookViewId="0" topLeftCell="A1">
      <pane xSplit="7725" ySplit="3720" topLeftCell="C10" activePane="topLeft" state="split"/>
      <selection pane="topLeft" activeCell="A3" sqref="A3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12.140625" style="4" customWidth="1"/>
    <col min="2" max="2" width="6.7109375" style="4" customWidth="1"/>
    <col min="3" max="6" width="12.7109375" style="4" customWidth="1"/>
    <col min="7" max="7" width="17.421875" style="4" customWidth="1"/>
    <col min="8" max="12" width="12.7109375" style="4" customWidth="1"/>
    <col min="13" max="13" width="17.7109375" style="4" customWidth="1"/>
    <col min="14" max="18" width="12.7109375" style="4" customWidth="1"/>
    <col min="19" max="19" width="18.8515625" style="4" customWidth="1"/>
    <col min="20" max="20" width="12.7109375" style="4" customWidth="1"/>
    <col min="21" max="16384" width="9.140625" style="4" customWidth="1"/>
  </cols>
  <sheetData>
    <row r="1" spans="1:3" ht="15.75">
      <c r="A1" s="1" t="s">
        <v>20</v>
      </c>
      <c r="B1" s="2"/>
      <c r="C1" s="7" t="s">
        <v>42</v>
      </c>
    </row>
    <row r="2" spans="1:3" ht="15.75">
      <c r="A2" s="25">
        <f>+Prices!A2</f>
        <v>38473</v>
      </c>
      <c r="B2" s="3"/>
      <c r="C2" s="4" t="s">
        <v>43</v>
      </c>
    </row>
    <row r="3" ht="15.75">
      <c r="C3" s="4" t="s">
        <v>81</v>
      </c>
    </row>
    <row r="6" spans="1:19" ht="15.75">
      <c r="A6" s="18"/>
      <c r="B6" s="19" t="s">
        <v>75</v>
      </c>
      <c r="C6" s="18" t="s">
        <v>76</v>
      </c>
      <c r="D6" s="18" t="s">
        <v>79</v>
      </c>
      <c r="E6" s="18" t="s">
        <v>79</v>
      </c>
      <c r="F6" s="18" t="s">
        <v>79</v>
      </c>
      <c r="G6" s="18" t="s">
        <v>84</v>
      </c>
      <c r="H6" s="18"/>
      <c r="I6" s="18" t="s">
        <v>76</v>
      </c>
      <c r="J6" s="18" t="s">
        <v>79</v>
      </c>
      <c r="K6" s="18" t="s">
        <v>79</v>
      </c>
      <c r="L6" s="18" t="s">
        <v>79</v>
      </c>
      <c r="M6" s="18" t="s">
        <v>84</v>
      </c>
      <c r="N6" s="18"/>
      <c r="O6" s="18" t="s">
        <v>76</v>
      </c>
      <c r="P6" s="18" t="s">
        <v>79</v>
      </c>
      <c r="Q6" s="18" t="s">
        <v>79</v>
      </c>
      <c r="R6" s="18" t="s">
        <v>79</v>
      </c>
      <c r="S6" s="18" t="s">
        <v>84</v>
      </c>
    </row>
    <row r="7" spans="1:19" ht="15.75">
      <c r="A7" s="19"/>
      <c r="B7" s="19" t="s">
        <v>29</v>
      </c>
      <c r="C7" s="18" t="s">
        <v>44</v>
      </c>
      <c r="D7" s="18" t="s">
        <v>19</v>
      </c>
      <c r="E7" s="18" t="s">
        <v>18</v>
      </c>
      <c r="F7" s="18" t="s">
        <v>16</v>
      </c>
      <c r="G7" s="18" t="s">
        <v>16</v>
      </c>
      <c r="H7" s="18"/>
      <c r="I7" s="18" t="s">
        <v>44</v>
      </c>
      <c r="J7" s="18" t="s">
        <v>19</v>
      </c>
      <c r="K7" s="18" t="s">
        <v>18</v>
      </c>
      <c r="L7" s="18" t="s">
        <v>16</v>
      </c>
      <c r="M7" s="18" t="s">
        <v>16</v>
      </c>
      <c r="N7" s="18"/>
      <c r="O7" s="18" t="s">
        <v>44</v>
      </c>
      <c r="P7" s="18" t="s">
        <v>19</v>
      </c>
      <c r="Q7" s="18" t="s">
        <v>18</v>
      </c>
      <c r="R7" s="18" t="s">
        <v>16</v>
      </c>
      <c r="S7" s="18" t="s">
        <v>16</v>
      </c>
    </row>
    <row r="8" spans="1:19" ht="15.75">
      <c r="A8" s="26" t="s">
        <v>30</v>
      </c>
      <c r="B8" s="26"/>
      <c r="C8" s="18" t="s">
        <v>48</v>
      </c>
      <c r="D8" s="18" t="s">
        <v>80</v>
      </c>
      <c r="E8" s="18" t="s">
        <v>82</v>
      </c>
      <c r="F8" s="18" t="s">
        <v>48</v>
      </c>
      <c r="G8" s="18" t="s">
        <v>48</v>
      </c>
      <c r="H8" s="18"/>
      <c r="I8" s="18" t="s">
        <v>48</v>
      </c>
      <c r="J8" s="18" t="s">
        <v>80</v>
      </c>
      <c r="K8" s="18" t="s">
        <v>82</v>
      </c>
      <c r="L8" s="18" t="s">
        <v>48</v>
      </c>
      <c r="M8" s="18" t="s">
        <v>48</v>
      </c>
      <c r="N8" s="18"/>
      <c r="O8" s="18" t="s">
        <v>31</v>
      </c>
      <c r="P8" s="18" t="s">
        <v>31</v>
      </c>
      <c r="Q8" s="18" t="s">
        <v>31</v>
      </c>
      <c r="R8" s="18" t="s">
        <v>31</v>
      </c>
      <c r="S8" s="18" t="s">
        <v>31</v>
      </c>
    </row>
    <row r="9" spans="1:19" ht="15.75">
      <c r="A9" s="19"/>
      <c r="B9" s="19" t="s">
        <v>47</v>
      </c>
      <c r="C9" s="18" t="s">
        <v>77</v>
      </c>
      <c r="D9" s="18" t="s">
        <v>77</v>
      </c>
      <c r="E9" s="18" t="s">
        <v>77</v>
      </c>
      <c r="F9" s="18" t="s">
        <v>77</v>
      </c>
      <c r="G9" s="18" t="s">
        <v>77</v>
      </c>
      <c r="H9" s="18"/>
      <c r="I9" s="18" t="s">
        <v>78</v>
      </c>
      <c r="J9" s="18" t="s">
        <v>78</v>
      </c>
      <c r="K9" s="18" t="s">
        <v>78</v>
      </c>
      <c r="L9" s="18" t="s">
        <v>78</v>
      </c>
      <c r="M9" s="18" t="s">
        <v>78</v>
      </c>
      <c r="N9" s="18"/>
      <c r="O9" s="18" t="s">
        <v>78</v>
      </c>
      <c r="P9" s="18" t="s">
        <v>78</v>
      </c>
      <c r="Q9" s="18" t="s">
        <v>78</v>
      </c>
      <c r="R9" s="18" t="s">
        <v>78</v>
      </c>
      <c r="S9" s="18" t="s">
        <v>78</v>
      </c>
    </row>
    <row r="10" spans="1:19" ht="15.75">
      <c r="A10" s="19" t="s">
        <v>10</v>
      </c>
      <c r="B10" s="19" t="s">
        <v>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7" ht="15.75">
      <c r="A11" s="4">
        <v>1285</v>
      </c>
      <c r="B11" s="4">
        <v>1295</v>
      </c>
      <c r="C11" s="20">
        <v>60</v>
      </c>
      <c r="D11" s="20"/>
      <c r="E11" s="20"/>
      <c r="F11" s="20"/>
      <c r="G11" s="20"/>
      <c r="H11" s="20"/>
      <c r="I11" s="20">
        <f>+C11/260</f>
        <v>0.23076923076923078</v>
      </c>
      <c r="J11" s="20">
        <f>+D11/260</f>
        <v>0</v>
      </c>
      <c r="K11" s="20">
        <f>+E11/260</f>
        <v>0</v>
      </c>
      <c r="L11" s="20"/>
      <c r="M11" s="20"/>
      <c r="N11" s="20"/>
      <c r="O11" s="20">
        <f>+I11*'Silver content'!C61</f>
        <v>4.938461538461539</v>
      </c>
      <c r="P11" s="20">
        <f>+J11*'Silver content'!D61</f>
        <v>0</v>
      </c>
      <c r="Q11" s="20">
        <f>+K11*'Silver content'!E61</f>
        <v>0</v>
      </c>
    </row>
    <row r="12" spans="1:17" ht="15.75">
      <c r="A12" s="4">
        <v>1310</v>
      </c>
      <c r="B12" s="4">
        <v>1320</v>
      </c>
      <c r="C12" s="20">
        <v>88</v>
      </c>
      <c r="D12" s="20"/>
      <c r="E12" s="20"/>
      <c r="F12" s="20"/>
      <c r="G12" s="20"/>
      <c r="H12" s="20"/>
      <c r="I12" s="20">
        <f aca="true" t="shared" si="0" ref="I12:I66">+C12/260</f>
        <v>0.3384615384615385</v>
      </c>
      <c r="J12" s="20">
        <f aca="true" t="shared" si="1" ref="J12:J66">+D12/260</f>
        <v>0</v>
      </c>
      <c r="K12" s="20">
        <f aca="true" t="shared" si="2" ref="K12:K66">+E12/260</f>
        <v>0</v>
      </c>
      <c r="L12" s="20"/>
      <c r="M12" s="20"/>
      <c r="N12" s="20"/>
      <c r="O12" s="20">
        <f>+I12*'Silver content'!C62</f>
        <v>5.483076923076923</v>
      </c>
      <c r="P12" s="20">
        <f>+J12*'Silver content'!D62</f>
        <v>0</v>
      </c>
      <c r="Q12" s="20">
        <f>+K12*'Silver content'!E62</f>
        <v>0</v>
      </c>
    </row>
    <row r="13" spans="1:17" ht="15.75">
      <c r="A13" s="4">
        <v>1320</v>
      </c>
      <c r="B13" s="4">
        <v>1330</v>
      </c>
      <c r="C13" s="20">
        <v>91</v>
      </c>
      <c r="D13" s="20"/>
      <c r="E13" s="20"/>
      <c r="F13" s="20"/>
      <c r="G13" s="20"/>
      <c r="H13" s="20"/>
      <c r="I13" s="20">
        <f t="shared" si="0"/>
        <v>0.35</v>
      </c>
      <c r="J13" s="20">
        <f t="shared" si="1"/>
        <v>0</v>
      </c>
      <c r="K13" s="20">
        <f t="shared" si="2"/>
        <v>0</v>
      </c>
      <c r="L13" s="20"/>
      <c r="M13" s="20"/>
      <c r="N13" s="20"/>
      <c r="O13" s="20">
        <f>+I13*'Silver content'!C63</f>
        <v>4.4799999999999995</v>
      </c>
      <c r="P13" s="20">
        <f>+J13*'Silver content'!D63</f>
        <v>0</v>
      </c>
      <c r="Q13" s="20">
        <f>+K13*'Silver content'!E63</f>
        <v>0</v>
      </c>
    </row>
    <row r="14" spans="1:17" ht="15.75">
      <c r="A14" s="4">
        <v>1330</v>
      </c>
      <c r="B14" s="4">
        <v>1340</v>
      </c>
      <c r="C14" s="20">
        <v>94</v>
      </c>
      <c r="D14" s="20"/>
      <c r="E14" s="20"/>
      <c r="F14" s="20"/>
      <c r="G14" s="20"/>
      <c r="H14" s="20"/>
      <c r="I14" s="20">
        <f t="shared" si="0"/>
        <v>0.36153846153846153</v>
      </c>
      <c r="J14" s="20">
        <f t="shared" si="1"/>
        <v>0</v>
      </c>
      <c r="K14" s="20">
        <f t="shared" si="2"/>
        <v>0</v>
      </c>
      <c r="L14" s="20"/>
      <c r="M14" s="20"/>
      <c r="N14" s="20"/>
      <c r="O14" s="20">
        <f>+I14*'Silver content'!C64</f>
        <v>5.206153846153846</v>
      </c>
      <c r="P14" s="20">
        <f>+J14*'Silver content'!D64</f>
        <v>0</v>
      </c>
      <c r="Q14" s="20">
        <f>+K14*'Silver content'!E64</f>
        <v>0</v>
      </c>
    </row>
    <row r="15" spans="1:17" ht="15.75">
      <c r="A15" s="4">
        <v>1340</v>
      </c>
      <c r="B15" s="4">
        <v>1350</v>
      </c>
      <c r="C15" s="20">
        <v>133</v>
      </c>
      <c r="D15" s="20"/>
      <c r="E15" s="20"/>
      <c r="F15" s="20"/>
      <c r="G15" s="20"/>
      <c r="H15" s="20"/>
      <c r="I15" s="20">
        <f t="shared" si="0"/>
        <v>0.5115384615384615</v>
      </c>
      <c r="J15" s="20">
        <f t="shared" si="1"/>
        <v>0</v>
      </c>
      <c r="K15" s="20">
        <f t="shared" si="2"/>
        <v>0</v>
      </c>
      <c r="L15" s="20"/>
      <c r="M15" s="20"/>
      <c r="N15" s="20"/>
      <c r="O15" s="20">
        <f>+I15*'Silver content'!C65</f>
        <v>6.24076923076923</v>
      </c>
      <c r="P15" s="20">
        <f>+J15*'Silver content'!D65</f>
        <v>0</v>
      </c>
      <c r="Q15" s="20">
        <f>+K15*'Silver content'!E65</f>
        <v>0</v>
      </c>
    </row>
    <row r="16" spans="1:17" ht="15.75">
      <c r="A16" s="4">
        <v>1350</v>
      </c>
      <c r="B16" s="4">
        <v>1360</v>
      </c>
      <c r="C16" s="20">
        <v>219</v>
      </c>
      <c r="D16" s="20"/>
      <c r="E16" s="20"/>
      <c r="F16" s="20"/>
      <c r="G16" s="20"/>
      <c r="H16" s="20"/>
      <c r="I16" s="20">
        <f t="shared" si="0"/>
        <v>0.8423076923076923</v>
      </c>
      <c r="J16" s="20">
        <f t="shared" si="1"/>
        <v>0</v>
      </c>
      <c r="K16" s="20">
        <f t="shared" si="2"/>
        <v>0</v>
      </c>
      <c r="L16" s="20"/>
      <c r="M16" s="20"/>
      <c r="N16" s="20"/>
      <c r="O16" s="20">
        <f>+I16*'Silver content'!C66</f>
        <v>9.686538461538461</v>
      </c>
      <c r="P16" s="20">
        <f>+J16*'Silver content'!D66</f>
        <v>0</v>
      </c>
      <c r="Q16" s="20">
        <f>+K16*'Silver content'!E66</f>
        <v>0</v>
      </c>
    </row>
    <row r="17" spans="1:17" ht="15.75">
      <c r="A17" s="4">
        <v>1360</v>
      </c>
      <c r="B17" s="4">
        <v>1370</v>
      </c>
      <c r="C17" s="20">
        <v>182</v>
      </c>
      <c r="D17" s="20"/>
      <c r="E17" s="20"/>
      <c r="F17" s="20"/>
      <c r="G17" s="20"/>
      <c r="H17" s="20"/>
      <c r="I17" s="20">
        <f t="shared" si="0"/>
        <v>0.7</v>
      </c>
      <c r="J17" s="20">
        <f t="shared" si="1"/>
        <v>0</v>
      </c>
      <c r="K17" s="20">
        <f t="shared" si="2"/>
        <v>0</v>
      </c>
      <c r="L17" s="20"/>
      <c r="M17" s="20"/>
      <c r="N17" s="20"/>
      <c r="O17" s="20">
        <f>+I17*'Silver content'!C67</f>
        <v>8.12</v>
      </c>
      <c r="P17" s="20">
        <f>+J17*'Silver content'!D67</f>
        <v>0</v>
      </c>
      <c r="Q17" s="20">
        <f>+K17*'Silver content'!E67</f>
        <v>0</v>
      </c>
    </row>
    <row r="18" spans="1:17" ht="15.75">
      <c r="A18" s="4">
        <v>1370</v>
      </c>
      <c r="B18" s="4">
        <v>1380</v>
      </c>
      <c r="C18" s="20">
        <v>210</v>
      </c>
      <c r="D18" s="20"/>
      <c r="E18" s="20"/>
      <c r="F18" s="20"/>
      <c r="G18" s="20"/>
      <c r="H18" s="20"/>
      <c r="I18" s="20">
        <f t="shared" si="0"/>
        <v>0.8076923076923077</v>
      </c>
      <c r="J18" s="20">
        <f t="shared" si="1"/>
        <v>0</v>
      </c>
      <c r="K18" s="20">
        <f t="shared" si="2"/>
        <v>0</v>
      </c>
      <c r="L18" s="20"/>
      <c r="M18" s="20"/>
      <c r="N18" s="20"/>
      <c r="O18" s="20">
        <f>+I18*'Silver content'!C68</f>
        <v>8.965384615384615</v>
      </c>
      <c r="P18" s="20">
        <f>+J18*'Silver content'!D68</f>
        <v>0</v>
      </c>
      <c r="Q18" s="20">
        <f>+K18*'Silver content'!E68</f>
        <v>0</v>
      </c>
    </row>
    <row r="19" spans="1:17" ht="15.75">
      <c r="A19" s="4">
        <v>1380</v>
      </c>
      <c r="B19" s="4">
        <v>1390</v>
      </c>
      <c r="C19" s="20">
        <v>208</v>
      </c>
      <c r="D19" s="20"/>
      <c r="E19" s="20"/>
      <c r="F19" s="20"/>
      <c r="G19" s="20"/>
      <c r="H19" s="20"/>
      <c r="I19" s="20">
        <f t="shared" si="0"/>
        <v>0.8</v>
      </c>
      <c r="J19" s="20">
        <f t="shared" si="1"/>
        <v>0</v>
      </c>
      <c r="K19" s="20">
        <f t="shared" si="2"/>
        <v>0</v>
      </c>
      <c r="L19" s="20"/>
      <c r="M19" s="20"/>
      <c r="N19" s="20"/>
      <c r="O19" s="20">
        <f>+I19*'Silver content'!C69</f>
        <v>8.48</v>
      </c>
      <c r="P19" s="20">
        <f>+J19*'Silver content'!D69</f>
        <v>0</v>
      </c>
      <c r="Q19" s="20">
        <f>+K19*'Silver content'!E69</f>
        <v>0</v>
      </c>
    </row>
    <row r="20" spans="1:17" ht="15.75">
      <c r="A20" s="4">
        <v>1390</v>
      </c>
      <c r="B20" s="4">
        <v>1400</v>
      </c>
      <c r="C20" s="20">
        <v>215</v>
      </c>
      <c r="D20" s="20">
        <v>203</v>
      </c>
      <c r="E20" s="20"/>
      <c r="F20" s="20"/>
      <c r="G20" s="20"/>
      <c r="H20" s="20"/>
      <c r="I20" s="20">
        <f t="shared" si="0"/>
        <v>0.8269230769230769</v>
      </c>
      <c r="J20" s="20">
        <f t="shared" si="1"/>
        <v>0.7807692307692308</v>
      </c>
      <c r="K20" s="20">
        <f t="shared" si="2"/>
        <v>0</v>
      </c>
      <c r="L20" s="20"/>
      <c r="M20" s="20"/>
      <c r="N20" s="20"/>
      <c r="O20" s="20">
        <f>+I20*'Silver content'!C70</f>
        <v>7.690384615384615</v>
      </c>
      <c r="P20" s="20">
        <f>+J20*'Silver content'!D70</f>
        <v>6.714615384615384</v>
      </c>
      <c r="Q20" s="20">
        <f>+K20*'Silver content'!E70</f>
        <v>0</v>
      </c>
    </row>
    <row r="21" spans="1:17" ht="15.75">
      <c r="A21" s="4">
        <v>1400</v>
      </c>
      <c r="B21" s="4">
        <v>1410</v>
      </c>
      <c r="C21" s="20">
        <v>231</v>
      </c>
      <c r="D21" s="20">
        <v>192</v>
      </c>
      <c r="E21" s="20"/>
      <c r="F21" s="20"/>
      <c r="G21" s="20"/>
      <c r="H21" s="20"/>
      <c r="I21" s="20">
        <f t="shared" si="0"/>
        <v>0.8884615384615384</v>
      </c>
      <c r="J21" s="20">
        <f t="shared" si="1"/>
        <v>0.7384615384615385</v>
      </c>
      <c r="K21" s="20">
        <f t="shared" si="2"/>
        <v>0</v>
      </c>
      <c r="L21" s="20"/>
      <c r="M21" s="20"/>
      <c r="N21" s="20"/>
      <c r="O21" s="20">
        <f>+I21*'Silver content'!C71</f>
        <v>8.173846153846153</v>
      </c>
      <c r="P21" s="20">
        <f>+J21*'Silver content'!D71</f>
        <v>6.12923076923077</v>
      </c>
      <c r="Q21" s="20">
        <f>+K21*'Silver content'!E71</f>
        <v>0</v>
      </c>
    </row>
    <row r="22" spans="1:17" ht="15.75">
      <c r="A22" s="4">
        <v>1410</v>
      </c>
      <c r="B22" s="4">
        <v>1420</v>
      </c>
      <c r="C22" s="20">
        <v>236</v>
      </c>
      <c r="D22" s="20">
        <v>195</v>
      </c>
      <c r="E22" s="20"/>
      <c r="F22" s="20"/>
      <c r="G22" s="20"/>
      <c r="H22" s="20"/>
      <c r="I22" s="20">
        <f t="shared" si="0"/>
        <v>0.9076923076923077</v>
      </c>
      <c r="J22" s="20">
        <f t="shared" si="1"/>
        <v>0.75</v>
      </c>
      <c r="K22" s="20">
        <f t="shared" si="2"/>
        <v>0</v>
      </c>
      <c r="L22" s="20"/>
      <c r="M22" s="20"/>
      <c r="N22" s="20"/>
      <c r="O22" s="20">
        <f>+I22*'Silver content'!C72</f>
        <v>7.987692307692308</v>
      </c>
      <c r="P22" s="20">
        <f>+J22*'Silver content'!D72</f>
        <v>6.2250000000000005</v>
      </c>
      <c r="Q22" s="20">
        <f>+K22*'Silver content'!E72</f>
        <v>0</v>
      </c>
    </row>
    <row r="23" spans="1:17" ht="15.75">
      <c r="A23" s="4">
        <v>1420</v>
      </c>
      <c r="B23" s="4">
        <v>1430</v>
      </c>
      <c r="C23" s="20">
        <v>238</v>
      </c>
      <c r="D23" s="20">
        <v>196</v>
      </c>
      <c r="E23" s="20"/>
      <c r="F23" s="20"/>
      <c r="G23" s="20"/>
      <c r="H23" s="20"/>
      <c r="I23" s="20">
        <f t="shared" si="0"/>
        <v>0.9153846153846154</v>
      </c>
      <c r="J23" s="20">
        <f t="shared" si="1"/>
        <v>0.7538461538461538</v>
      </c>
      <c r="K23" s="20">
        <f t="shared" si="2"/>
        <v>0</v>
      </c>
      <c r="L23" s="20"/>
      <c r="M23" s="20"/>
      <c r="N23" s="20"/>
      <c r="O23" s="20">
        <f>+I23*'Silver content'!C73</f>
        <v>7.963846153846153</v>
      </c>
      <c r="P23" s="20">
        <f>+J23*'Silver content'!D73</f>
        <v>6.256923076923077</v>
      </c>
      <c r="Q23" s="20">
        <f>+K23*'Silver content'!E73</f>
        <v>0</v>
      </c>
    </row>
    <row r="24" spans="1:17" ht="15.75">
      <c r="A24" s="4">
        <v>1430</v>
      </c>
      <c r="B24" s="4">
        <v>1440</v>
      </c>
      <c r="C24" s="20">
        <v>238</v>
      </c>
      <c r="D24" s="20">
        <v>201</v>
      </c>
      <c r="E24" s="20"/>
      <c r="F24" s="20"/>
      <c r="G24" s="20"/>
      <c r="H24" s="20"/>
      <c r="I24" s="20">
        <f t="shared" si="0"/>
        <v>0.9153846153846154</v>
      </c>
      <c r="J24" s="20">
        <f t="shared" si="1"/>
        <v>0.7730769230769231</v>
      </c>
      <c r="K24" s="20">
        <f t="shared" si="2"/>
        <v>0</v>
      </c>
      <c r="L24" s="20"/>
      <c r="M24" s="20"/>
      <c r="N24" s="20"/>
      <c r="O24" s="20">
        <f>+I24*'Silver content'!C74</f>
        <v>7.872307692307691</v>
      </c>
      <c r="P24" s="20">
        <f>+J24*'Silver content'!D74</f>
        <v>6.416538461538463</v>
      </c>
      <c r="Q24" s="20">
        <f>+K24*'Silver content'!E74</f>
        <v>0</v>
      </c>
    </row>
    <row r="25" spans="1:17" ht="15.75">
      <c r="A25" s="4">
        <v>1440</v>
      </c>
      <c r="B25" s="4">
        <v>1450</v>
      </c>
      <c r="C25" s="20">
        <v>254</v>
      </c>
      <c r="D25" s="20">
        <v>208</v>
      </c>
      <c r="E25" s="20"/>
      <c r="F25" s="20"/>
      <c r="G25" s="20"/>
      <c r="H25" s="20"/>
      <c r="I25" s="20">
        <f t="shared" si="0"/>
        <v>0.9769230769230769</v>
      </c>
      <c r="J25" s="20">
        <f t="shared" si="1"/>
        <v>0.8</v>
      </c>
      <c r="K25" s="20">
        <f t="shared" si="2"/>
        <v>0</v>
      </c>
      <c r="L25" s="20"/>
      <c r="M25" s="20"/>
      <c r="N25" s="20"/>
      <c r="O25" s="20">
        <f>+I25*'Silver content'!C75</f>
        <v>7.522307692307693</v>
      </c>
      <c r="P25" s="20">
        <f>+J25*'Silver content'!D75</f>
        <v>5.28</v>
      </c>
      <c r="Q25" s="20">
        <f>+K25*'Silver content'!E75</f>
        <v>0</v>
      </c>
    </row>
    <row r="26" spans="1:17" ht="15.75">
      <c r="A26" s="4">
        <v>1450</v>
      </c>
      <c r="B26" s="4">
        <v>1460</v>
      </c>
      <c r="C26" s="20">
        <v>223</v>
      </c>
      <c r="D26" s="20">
        <v>143</v>
      </c>
      <c r="E26" s="20"/>
      <c r="F26" s="20"/>
      <c r="G26" s="20"/>
      <c r="H26" s="20"/>
      <c r="I26" s="20">
        <f t="shared" si="0"/>
        <v>0.8576923076923076</v>
      </c>
      <c r="J26" s="20">
        <f t="shared" si="1"/>
        <v>0.55</v>
      </c>
      <c r="K26" s="20">
        <f t="shared" si="2"/>
        <v>0</v>
      </c>
      <c r="L26" s="20"/>
      <c r="M26" s="20"/>
      <c r="N26" s="20"/>
      <c r="O26" s="20">
        <f>+I26*'Silver content'!C76</f>
        <v>6.604230769230769</v>
      </c>
      <c r="P26" s="20">
        <f>+J26*'Silver content'!D76</f>
        <v>3.63</v>
      </c>
      <c r="Q26" s="20">
        <f>+K26*'Silver content'!E76</f>
        <v>0</v>
      </c>
    </row>
    <row r="27" spans="1:17" ht="15.75">
      <c r="A27" s="4">
        <v>1460</v>
      </c>
      <c r="B27" s="4">
        <v>1470</v>
      </c>
      <c r="C27" s="20">
        <v>227</v>
      </c>
      <c r="D27" s="20">
        <v>207</v>
      </c>
      <c r="E27" s="20"/>
      <c r="F27" s="20"/>
      <c r="G27" s="20"/>
      <c r="H27" s="20"/>
      <c r="I27" s="20">
        <f t="shared" si="0"/>
        <v>0.8730769230769231</v>
      </c>
      <c r="J27" s="20">
        <f t="shared" si="1"/>
        <v>0.7961538461538461</v>
      </c>
      <c r="K27" s="20">
        <f t="shared" si="2"/>
        <v>0</v>
      </c>
      <c r="L27" s="20"/>
      <c r="M27" s="20"/>
      <c r="N27" s="20"/>
      <c r="O27" s="20">
        <f>+I27*'Silver content'!C77</f>
        <v>6.198846153846153</v>
      </c>
      <c r="P27" s="20">
        <f>+J27*'Silver content'!D77</f>
        <v>5.254615384615384</v>
      </c>
      <c r="Q27" s="20">
        <f>+K27*'Silver content'!E77</f>
        <v>0</v>
      </c>
    </row>
    <row r="28" spans="1:17" ht="15.75">
      <c r="A28" s="4">
        <v>1470</v>
      </c>
      <c r="B28" s="4">
        <v>1480</v>
      </c>
      <c r="C28" s="20">
        <v>230</v>
      </c>
      <c r="D28" s="20">
        <v>187</v>
      </c>
      <c r="E28" s="20"/>
      <c r="F28" s="20"/>
      <c r="G28" s="20"/>
      <c r="H28" s="20"/>
      <c r="I28" s="20">
        <f t="shared" si="0"/>
        <v>0.8846153846153846</v>
      </c>
      <c r="J28" s="20">
        <f t="shared" si="1"/>
        <v>0.7192307692307692</v>
      </c>
      <c r="K28" s="20">
        <f t="shared" si="2"/>
        <v>0</v>
      </c>
      <c r="L28" s="20"/>
      <c r="M28" s="20"/>
      <c r="N28" s="20"/>
      <c r="O28" s="20">
        <f>+I28*'Silver content'!C78</f>
        <v>6.103846153846154</v>
      </c>
      <c r="P28" s="20">
        <f>+J28*'Silver content'!D78</f>
        <v>4.746923076923077</v>
      </c>
      <c r="Q28" s="20">
        <f>+K28*'Silver content'!E78</f>
        <v>0</v>
      </c>
    </row>
    <row r="29" spans="1:17" ht="15.75">
      <c r="A29" s="4">
        <v>1480</v>
      </c>
      <c r="B29" s="4">
        <v>1490</v>
      </c>
      <c r="C29" s="20">
        <v>204</v>
      </c>
      <c r="D29" s="20">
        <v>195</v>
      </c>
      <c r="E29" s="20"/>
      <c r="F29" s="20"/>
      <c r="G29" s="20"/>
      <c r="H29" s="20"/>
      <c r="I29" s="20">
        <f t="shared" si="0"/>
        <v>0.7846153846153846</v>
      </c>
      <c r="J29" s="20">
        <f t="shared" si="1"/>
        <v>0.75</v>
      </c>
      <c r="K29" s="20">
        <f t="shared" si="2"/>
        <v>0</v>
      </c>
      <c r="L29" s="20"/>
      <c r="M29" s="20"/>
      <c r="N29" s="20"/>
      <c r="O29" s="20">
        <f>+I29*'Silver content'!C79</f>
        <v>4.943076923076923</v>
      </c>
      <c r="P29" s="20">
        <f>+J29*'Silver content'!D79</f>
        <v>4.949999999999999</v>
      </c>
      <c r="Q29" s="20">
        <f>+K29*'Silver content'!E79</f>
        <v>0</v>
      </c>
    </row>
    <row r="30" spans="1:17" ht="15.75">
      <c r="A30" s="4">
        <v>1490</v>
      </c>
      <c r="B30" s="4">
        <v>1500</v>
      </c>
      <c r="C30" s="20">
        <v>182</v>
      </c>
      <c r="D30" s="20">
        <v>208</v>
      </c>
      <c r="E30" s="20"/>
      <c r="F30" s="20"/>
      <c r="G30" s="20"/>
      <c r="H30" s="20"/>
      <c r="I30" s="20">
        <f t="shared" si="0"/>
        <v>0.7</v>
      </c>
      <c r="J30" s="20">
        <f t="shared" si="1"/>
        <v>0.8</v>
      </c>
      <c r="K30" s="20">
        <f t="shared" si="2"/>
        <v>0</v>
      </c>
      <c r="L30" s="20"/>
      <c r="M30" s="20"/>
      <c r="N30" s="20"/>
      <c r="O30" s="20">
        <f>+I30*'Silver content'!C80</f>
        <v>4.13</v>
      </c>
      <c r="P30" s="20">
        <f>+J30*'Silver content'!D80</f>
        <v>4.960000000000001</v>
      </c>
      <c r="Q30" s="20">
        <f>+K30*'Silver content'!E80</f>
        <v>0</v>
      </c>
    </row>
    <row r="31" spans="1:17" ht="15.75">
      <c r="A31" s="4">
        <v>1500</v>
      </c>
      <c r="B31" s="4">
        <v>1510</v>
      </c>
      <c r="C31" s="20">
        <v>180</v>
      </c>
      <c r="D31" s="20">
        <v>173</v>
      </c>
      <c r="E31" s="20">
        <v>104</v>
      </c>
      <c r="F31" s="20"/>
      <c r="G31" s="20"/>
      <c r="H31" s="20"/>
      <c r="I31" s="20">
        <f t="shared" si="0"/>
        <v>0.6923076923076923</v>
      </c>
      <c r="J31" s="20">
        <f t="shared" si="1"/>
        <v>0.6653846153846154</v>
      </c>
      <c r="K31" s="20">
        <f t="shared" si="2"/>
        <v>0.4</v>
      </c>
      <c r="L31" s="20"/>
      <c r="M31" s="20"/>
      <c r="N31" s="20"/>
      <c r="O31" s="20">
        <f>+I31*'Silver content'!C81</f>
        <v>3.8769230769230765</v>
      </c>
      <c r="P31" s="20">
        <f>+J31*'Silver content'!D81</f>
        <v>4.125384615384616</v>
      </c>
      <c r="Q31" s="20">
        <f>+K31*'Silver content'!E81</f>
        <v>0</v>
      </c>
    </row>
    <row r="32" spans="1:17" ht="15.75">
      <c r="A32" s="4">
        <v>1510</v>
      </c>
      <c r="B32" s="4">
        <v>1520</v>
      </c>
      <c r="C32" s="20">
        <v>230</v>
      </c>
      <c r="D32" s="20">
        <v>182</v>
      </c>
      <c r="E32" s="20">
        <v>117</v>
      </c>
      <c r="F32" s="20"/>
      <c r="G32" s="20"/>
      <c r="H32" s="20"/>
      <c r="I32" s="20">
        <f t="shared" si="0"/>
        <v>0.8846153846153846</v>
      </c>
      <c r="J32" s="20">
        <f t="shared" si="1"/>
        <v>0.7</v>
      </c>
      <c r="K32" s="20">
        <f t="shared" si="2"/>
        <v>0.45</v>
      </c>
      <c r="L32" s="20"/>
      <c r="M32" s="20"/>
      <c r="N32" s="20"/>
      <c r="O32" s="20">
        <f>+I32*'Silver content'!C82</f>
        <v>4.953846153846153</v>
      </c>
      <c r="P32" s="20">
        <f>+J32*'Silver content'!D82</f>
        <v>4.34</v>
      </c>
      <c r="Q32" s="20">
        <f>+K32*'Silver content'!E82</f>
        <v>0</v>
      </c>
    </row>
    <row r="33" spans="1:19" ht="15.75">
      <c r="A33" s="4">
        <v>1520</v>
      </c>
      <c r="B33" s="4">
        <v>1530</v>
      </c>
      <c r="C33" s="20">
        <v>232</v>
      </c>
      <c r="D33" s="20">
        <v>204</v>
      </c>
      <c r="E33" s="20">
        <v>117</v>
      </c>
      <c r="F33" s="20">
        <v>232</v>
      </c>
      <c r="G33" s="20">
        <v>119</v>
      </c>
      <c r="H33" s="20"/>
      <c r="I33" s="20">
        <f t="shared" si="0"/>
        <v>0.8923076923076924</v>
      </c>
      <c r="J33" s="20">
        <f t="shared" si="1"/>
        <v>0.7846153846153846</v>
      </c>
      <c r="K33" s="20">
        <f t="shared" si="2"/>
        <v>0.45</v>
      </c>
      <c r="L33" s="20">
        <f>+F33/260</f>
        <v>0.8923076923076924</v>
      </c>
      <c r="M33" s="20">
        <f>+G33/260</f>
        <v>0.4576923076923077</v>
      </c>
      <c r="N33" s="20"/>
      <c r="O33" s="20">
        <f>+I33*'Silver content'!C83</f>
        <v>4.996923076923077</v>
      </c>
      <c r="P33" s="20">
        <f>+J33*'Silver content'!D83</f>
        <v>4.864615384615385</v>
      </c>
      <c r="Q33" s="20">
        <f>+K33*'Silver content'!E83</f>
        <v>0</v>
      </c>
      <c r="R33" s="20">
        <f>+L33*'Silver content'!$C83</f>
        <v>4.996923076923077</v>
      </c>
      <c r="S33" s="20">
        <f>+M33*'Silver content'!$C83</f>
        <v>2.563076923076923</v>
      </c>
    </row>
    <row r="34" spans="1:19" ht="15.75">
      <c r="A34" s="4">
        <v>1530</v>
      </c>
      <c r="B34" s="4">
        <v>1540</v>
      </c>
      <c r="C34" s="20">
        <v>303</v>
      </c>
      <c r="D34" s="20">
        <v>250</v>
      </c>
      <c r="E34" s="20">
        <v>150</v>
      </c>
      <c r="F34" s="20">
        <v>303</v>
      </c>
      <c r="G34" s="20">
        <v>115</v>
      </c>
      <c r="H34" s="20"/>
      <c r="I34" s="20">
        <f t="shared" si="0"/>
        <v>1.1653846153846155</v>
      </c>
      <c r="J34" s="20">
        <f t="shared" si="1"/>
        <v>0.9615384615384616</v>
      </c>
      <c r="K34" s="20">
        <f t="shared" si="2"/>
        <v>0.5769230769230769</v>
      </c>
      <c r="L34" s="20">
        <f aca="true" t="shared" si="3" ref="L34:L42">+F34/260</f>
        <v>1.1653846153846155</v>
      </c>
      <c r="M34" s="20">
        <f aca="true" t="shared" si="4" ref="M34:M42">+G34/260</f>
        <v>0.4423076923076923</v>
      </c>
      <c r="N34" s="20"/>
      <c r="O34" s="20">
        <f>+I34*'Silver content'!C84</f>
        <v>6.0600000000000005</v>
      </c>
      <c r="P34" s="20">
        <f>+J34*'Silver content'!D84</f>
        <v>5.961538461538462</v>
      </c>
      <c r="Q34" s="20">
        <f>+K34*'Silver content'!E84</f>
        <v>0</v>
      </c>
      <c r="R34" s="20">
        <f>+L34*'Silver content'!$C84</f>
        <v>6.0600000000000005</v>
      </c>
      <c r="S34" s="20">
        <f>+M34*'Silver content'!$C84</f>
        <v>2.3</v>
      </c>
    </row>
    <row r="35" spans="1:19" ht="15.75">
      <c r="A35" s="4">
        <v>1540</v>
      </c>
      <c r="B35" s="4">
        <v>1550</v>
      </c>
      <c r="C35" s="20">
        <v>297</v>
      </c>
      <c r="D35" s="20">
        <v>243</v>
      </c>
      <c r="E35" s="20">
        <v>169</v>
      </c>
      <c r="F35" s="20">
        <v>297</v>
      </c>
      <c r="G35" s="20">
        <v>120</v>
      </c>
      <c r="H35" s="20"/>
      <c r="I35" s="20">
        <f t="shared" si="0"/>
        <v>1.1423076923076922</v>
      </c>
      <c r="J35" s="20">
        <f t="shared" si="1"/>
        <v>0.9346153846153846</v>
      </c>
      <c r="K35" s="20">
        <f t="shared" si="2"/>
        <v>0.65</v>
      </c>
      <c r="L35" s="20">
        <f t="shared" si="3"/>
        <v>1.1423076923076922</v>
      </c>
      <c r="M35" s="20">
        <f t="shared" si="4"/>
        <v>0.46153846153846156</v>
      </c>
      <c r="N35" s="20"/>
      <c r="O35" s="20">
        <f>+I35*'Silver content'!C85</f>
        <v>5.711538461538462</v>
      </c>
      <c r="P35" s="20">
        <f>+J35*'Silver content'!D85</f>
        <v>5.794615384615385</v>
      </c>
      <c r="Q35" s="20">
        <f>+K35*'Silver content'!E85</f>
        <v>0</v>
      </c>
      <c r="R35" s="20">
        <f>+L35*'Silver content'!$C85</f>
        <v>5.711538461538462</v>
      </c>
      <c r="S35" s="20">
        <f>+M35*'Silver content'!$C85</f>
        <v>2.307692307692308</v>
      </c>
    </row>
    <row r="36" spans="1:19" ht="15.75">
      <c r="A36" s="4">
        <v>1550</v>
      </c>
      <c r="B36" s="4">
        <v>1560</v>
      </c>
      <c r="C36" s="20">
        <v>311</v>
      </c>
      <c r="D36" s="20">
        <v>257</v>
      </c>
      <c r="E36" s="20">
        <v>169</v>
      </c>
      <c r="F36" s="20">
        <v>311</v>
      </c>
      <c r="G36" s="20">
        <v>109</v>
      </c>
      <c r="H36" s="20"/>
      <c r="I36" s="20">
        <f t="shared" si="0"/>
        <v>1.1961538461538461</v>
      </c>
      <c r="J36" s="20">
        <f t="shared" si="1"/>
        <v>0.9884615384615385</v>
      </c>
      <c r="K36" s="20">
        <f t="shared" si="2"/>
        <v>0.65</v>
      </c>
      <c r="L36" s="20">
        <f t="shared" si="3"/>
        <v>1.1961538461538461</v>
      </c>
      <c r="M36" s="20">
        <f t="shared" si="4"/>
        <v>0.41923076923076924</v>
      </c>
      <c r="N36" s="20"/>
      <c r="O36" s="20">
        <f>+I36*'Silver content'!C86</f>
        <v>5.382692307692308</v>
      </c>
      <c r="P36" s="20">
        <f>+J36*'Silver content'!D86</f>
        <v>4.9423076923076925</v>
      </c>
      <c r="Q36" s="20">
        <f>+K36*'Silver content'!E86</f>
        <v>6.305</v>
      </c>
      <c r="R36" s="20">
        <f>+L36*'Silver content'!$C86</f>
        <v>5.382692307692308</v>
      </c>
      <c r="S36" s="20">
        <f>+M36*'Silver content'!$C86</f>
        <v>1.8865384615384615</v>
      </c>
    </row>
    <row r="37" spans="1:19" ht="15.75">
      <c r="A37" s="4">
        <v>1560</v>
      </c>
      <c r="B37" s="4">
        <v>1570</v>
      </c>
      <c r="C37" s="20">
        <v>390</v>
      </c>
      <c r="D37" s="20">
        <v>278</v>
      </c>
      <c r="E37" s="20">
        <v>189</v>
      </c>
      <c r="F37" s="20">
        <v>390</v>
      </c>
      <c r="G37" s="20">
        <v>119</v>
      </c>
      <c r="H37" s="20"/>
      <c r="I37" s="20">
        <f t="shared" si="0"/>
        <v>1.5</v>
      </c>
      <c r="J37" s="20">
        <f t="shared" si="1"/>
        <v>1.0692307692307692</v>
      </c>
      <c r="K37" s="20">
        <f t="shared" si="2"/>
        <v>0.7269230769230769</v>
      </c>
      <c r="L37" s="20">
        <f t="shared" si="3"/>
        <v>1.5</v>
      </c>
      <c r="M37" s="20">
        <f t="shared" si="4"/>
        <v>0.4576923076923077</v>
      </c>
      <c r="N37" s="20"/>
      <c r="O37" s="20">
        <f>+I37*'Silver content'!C87</f>
        <v>6.75</v>
      </c>
      <c r="P37" s="20">
        <f>+J37*'Silver content'!D87</f>
        <v>5.346153846153846</v>
      </c>
      <c r="Q37" s="20">
        <f>+K37*'Silver content'!E87</f>
        <v>7.051153846153845</v>
      </c>
      <c r="R37" s="20">
        <f>+L37*'Silver content'!$C87</f>
        <v>6.75</v>
      </c>
      <c r="S37" s="20">
        <f>+M37*'Silver content'!$C87</f>
        <v>2.0596153846153844</v>
      </c>
    </row>
    <row r="38" spans="1:19" ht="15.75">
      <c r="A38" s="4">
        <v>1570</v>
      </c>
      <c r="B38" s="4">
        <v>1580</v>
      </c>
      <c r="C38" s="20">
        <v>496</v>
      </c>
      <c r="D38" s="20">
        <v>301</v>
      </c>
      <c r="E38" s="20">
        <v>195</v>
      </c>
      <c r="F38" s="20">
        <v>496</v>
      </c>
      <c r="G38" s="20">
        <v>142</v>
      </c>
      <c r="H38" s="20"/>
      <c r="I38" s="20">
        <f t="shared" si="0"/>
        <v>1.9076923076923078</v>
      </c>
      <c r="J38" s="20">
        <f t="shared" si="1"/>
        <v>1.1576923076923078</v>
      </c>
      <c r="K38" s="20">
        <f t="shared" si="2"/>
        <v>0.75</v>
      </c>
      <c r="L38" s="20">
        <f t="shared" si="3"/>
        <v>1.9076923076923078</v>
      </c>
      <c r="M38" s="20">
        <f t="shared" si="4"/>
        <v>0.5461538461538461</v>
      </c>
      <c r="N38" s="20"/>
      <c r="O38" s="20">
        <f>+I38*'Silver content'!C88</f>
        <v>8.584615384615384</v>
      </c>
      <c r="P38" s="20">
        <f>+J38*'Silver content'!D88</f>
        <v>5.788461538461539</v>
      </c>
      <c r="Q38" s="20">
        <f>+K38*'Silver content'!E88</f>
        <v>7.2749999999999995</v>
      </c>
      <c r="R38" s="20">
        <f>+L38*'Silver content'!$C88</f>
        <v>8.584615384615384</v>
      </c>
      <c r="S38" s="20">
        <f>+M38*'Silver content'!$C88</f>
        <v>2.4576923076923074</v>
      </c>
    </row>
    <row r="39" spans="1:19" ht="15.75">
      <c r="A39" s="4">
        <v>1580</v>
      </c>
      <c r="B39" s="4">
        <v>1590</v>
      </c>
      <c r="C39" s="20">
        <v>464</v>
      </c>
      <c r="D39" s="20">
        <v>333</v>
      </c>
      <c r="E39" s="20">
        <v>247</v>
      </c>
      <c r="F39" s="20">
        <v>464</v>
      </c>
      <c r="G39" s="20">
        <v>164</v>
      </c>
      <c r="H39" s="20"/>
      <c r="I39" s="20">
        <f t="shared" si="0"/>
        <v>1.7846153846153847</v>
      </c>
      <c r="J39" s="20">
        <f t="shared" si="1"/>
        <v>1.2807692307692307</v>
      </c>
      <c r="K39" s="20">
        <f t="shared" si="2"/>
        <v>0.95</v>
      </c>
      <c r="L39" s="20">
        <f t="shared" si="3"/>
        <v>1.7846153846153847</v>
      </c>
      <c r="M39" s="20">
        <f t="shared" si="4"/>
        <v>0.6307692307692307</v>
      </c>
      <c r="N39" s="20"/>
      <c r="O39" s="20">
        <f>+I39*'Silver content'!C89</f>
        <v>8.03076923076923</v>
      </c>
      <c r="P39" s="20">
        <f>+J39*'Silver content'!D89</f>
        <v>6.403846153846153</v>
      </c>
      <c r="Q39" s="20">
        <f>+K39*'Silver content'!E89</f>
        <v>9.214999999999998</v>
      </c>
      <c r="R39" s="20">
        <f>+L39*'Silver content'!$C89</f>
        <v>8.03076923076923</v>
      </c>
      <c r="S39" s="20">
        <f>+M39*'Silver content'!$C89</f>
        <v>2.838461538461538</v>
      </c>
    </row>
    <row r="40" spans="1:19" ht="15.75">
      <c r="A40" s="4">
        <v>1590</v>
      </c>
      <c r="B40" s="4">
        <v>1600</v>
      </c>
      <c r="C40" s="20">
        <v>531</v>
      </c>
      <c r="D40" s="20">
        <v>455</v>
      </c>
      <c r="E40" s="20">
        <v>286</v>
      </c>
      <c r="F40" s="20">
        <v>531</v>
      </c>
      <c r="G40" s="20">
        <v>157</v>
      </c>
      <c r="H40" s="20"/>
      <c r="I40" s="20">
        <f t="shared" si="0"/>
        <v>2.042307692307692</v>
      </c>
      <c r="J40" s="20">
        <f t="shared" si="1"/>
        <v>1.75</v>
      </c>
      <c r="K40" s="20">
        <f t="shared" si="2"/>
        <v>1.1</v>
      </c>
      <c r="L40" s="20">
        <f t="shared" si="3"/>
        <v>2.042307692307692</v>
      </c>
      <c r="M40" s="20">
        <f t="shared" si="4"/>
        <v>0.6038461538461538</v>
      </c>
      <c r="N40" s="20"/>
      <c r="O40" s="20">
        <f>+I40*'Silver content'!C90</f>
        <v>9.190384615384614</v>
      </c>
      <c r="P40" s="20">
        <f>+J40*'Silver content'!D90</f>
        <v>8.75</v>
      </c>
      <c r="Q40" s="20">
        <f>+K40*'Silver content'!E90</f>
        <v>10.67</v>
      </c>
      <c r="R40" s="20">
        <f>+L40*'Silver content'!$C90</f>
        <v>9.190384615384614</v>
      </c>
      <c r="S40" s="20">
        <f>+M40*'Silver content'!$C90</f>
        <v>2.717307692307692</v>
      </c>
    </row>
    <row r="41" spans="1:19" ht="15.75">
      <c r="A41" s="4">
        <v>1600</v>
      </c>
      <c r="B41" s="4">
        <v>1610</v>
      </c>
      <c r="C41" s="20">
        <v>559</v>
      </c>
      <c r="D41" s="20">
        <v>494</v>
      </c>
      <c r="E41" s="20">
        <v>312</v>
      </c>
      <c r="F41" s="20">
        <v>559</v>
      </c>
      <c r="G41" s="20">
        <v>157</v>
      </c>
      <c r="H41" s="20"/>
      <c r="I41" s="20">
        <f t="shared" si="0"/>
        <v>2.15</v>
      </c>
      <c r="J41" s="20">
        <f t="shared" si="1"/>
        <v>1.9</v>
      </c>
      <c r="K41" s="20">
        <f t="shared" si="2"/>
        <v>1.2</v>
      </c>
      <c r="L41" s="20">
        <f t="shared" si="3"/>
        <v>2.15</v>
      </c>
      <c r="M41" s="20">
        <f t="shared" si="4"/>
        <v>0.6038461538461538</v>
      </c>
      <c r="N41" s="20"/>
      <c r="O41" s="20">
        <f>+I41*'Silver content'!C91</f>
        <v>9.674999999999999</v>
      </c>
      <c r="P41" s="20">
        <f>+J41*'Silver content'!D91</f>
        <v>8.17</v>
      </c>
      <c r="Q41" s="20">
        <f>+K41*'Silver content'!E91</f>
        <v>9.96</v>
      </c>
      <c r="R41" s="20">
        <f>+L41*'Silver content'!$C91</f>
        <v>9.674999999999999</v>
      </c>
      <c r="S41" s="20">
        <f>+M41*'Silver content'!$C91</f>
        <v>2.717307692307692</v>
      </c>
    </row>
    <row r="42" spans="1:19" ht="15.75">
      <c r="A42" s="4">
        <v>1610</v>
      </c>
      <c r="B42" s="4">
        <v>1620</v>
      </c>
      <c r="C42" s="20">
        <v>593</v>
      </c>
      <c r="D42" s="20">
        <v>523</v>
      </c>
      <c r="E42" s="20">
        <v>312</v>
      </c>
      <c r="F42" s="20">
        <v>593</v>
      </c>
      <c r="G42" s="20">
        <v>196</v>
      </c>
      <c r="H42" s="20"/>
      <c r="I42" s="20">
        <f t="shared" si="0"/>
        <v>2.2807692307692307</v>
      </c>
      <c r="J42" s="20">
        <f t="shared" si="1"/>
        <v>2.0115384615384615</v>
      </c>
      <c r="K42" s="20">
        <f t="shared" si="2"/>
        <v>1.2</v>
      </c>
      <c r="L42" s="20">
        <f t="shared" si="3"/>
        <v>2.2807692307692307</v>
      </c>
      <c r="M42" s="20">
        <f t="shared" si="4"/>
        <v>0.7538461538461538</v>
      </c>
      <c r="N42" s="20"/>
      <c r="O42" s="20">
        <f>+I42*'Silver content'!C92</f>
        <v>10.263461538461538</v>
      </c>
      <c r="P42" s="20">
        <f>+J42*'Silver content'!D92</f>
        <v>9.253076923076922</v>
      </c>
      <c r="Q42" s="20">
        <f>+K42*'Silver content'!E92</f>
        <v>9.24</v>
      </c>
      <c r="R42" s="20">
        <f>+L42*'Silver content'!$C92</f>
        <v>10.263461538461538</v>
      </c>
      <c r="S42" s="20">
        <f>+M42*'Silver content'!$C92</f>
        <v>3.3923076923076922</v>
      </c>
    </row>
    <row r="43" spans="1:17" ht="15.75">
      <c r="A43" s="4">
        <v>1620</v>
      </c>
      <c r="B43" s="4">
        <v>1630</v>
      </c>
      <c r="C43" s="20">
        <v>585</v>
      </c>
      <c r="D43" s="20">
        <v>540</v>
      </c>
      <c r="E43" s="20">
        <v>338</v>
      </c>
      <c r="F43" s="20"/>
      <c r="G43" s="20"/>
      <c r="H43" s="20"/>
      <c r="I43" s="20">
        <f t="shared" si="0"/>
        <v>2.25</v>
      </c>
      <c r="J43" s="20">
        <f t="shared" si="1"/>
        <v>2.076923076923077</v>
      </c>
      <c r="K43" s="20">
        <f t="shared" si="2"/>
        <v>1.3</v>
      </c>
      <c r="L43" s="20"/>
      <c r="M43" s="20"/>
      <c r="N43" s="20"/>
      <c r="O43" s="20">
        <f>+I43*'Silver content'!C93</f>
        <v>10.125</v>
      </c>
      <c r="P43" s="20">
        <f>+J43*'Silver content'!D93</f>
        <v>7.476923076923078</v>
      </c>
      <c r="Q43" s="20">
        <f>+K43*'Silver content'!E93</f>
        <v>9.23</v>
      </c>
    </row>
    <row r="44" spans="1:17" ht="15.75">
      <c r="A44" s="4">
        <v>1630</v>
      </c>
      <c r="B44" s="4">
        <v>1640</v>
      </c>
      <c r="C44" s="20">
        <v>553</v>
      </c>
      <c r="D44" s="20"/>
      <c r="E44" s="20">
        <v>390</v>
      </c>
      <c r="F44" s="20"/>
      <c r="G44" s="20"/>
      <c r="H44" s="20"/>
      <c r="I44" s="20">
        <f t="shared" si="0"/>
        <v>2.126923076923077</v>
      </c>
      <c r="J44" s="20">
        <f t="shared" si="1"/>
        <v>0</v>
      </c>
      <c r="K44" s="20">
        <f t="shared" si="2"/>
        <v>1.5</v>
      </c>
      <c r="L44" s="20"/>
      <c r="M44" s="20"/>
      <c r="N44" s="20"/>
      <c r="O44" s="20">
        <f>+I44*'Silver content'!C94</f>
        <v>9.571153846153846</v>
      </c>
      <c r="P44" s="20">
        <f>+J44*'Silver content'!D94</f>
        <v>0</v>
      </c>
      <c r="Q44" s="20">
        <f>+K44*'Silver content'!E94</f>
        <v>9.600000000000001</v>
      </c>
    </row>
    <row r="45" spans="1:17" ht="15.75">
      <c r="A45" s="4">
        <v>1640</v>
      </c>
      <c r="B45" s="4">
        <v>1650</v>
      </c>
      <c r="C45" s="20">
        <v>608</v>
      </c>
      <c r="D45" s="20"/>
      <c r="E45" s="20">
        <v>442</v>
      </c>
      <c r="F45" s="20"/>
      <c r="G45" s="20"/>
      <c r="H45" s="20"/>
      <c r="I45" s="20">
        <f t="shared" si="0"/>
        <v>2.3384615384615386</v>
      </c>
      <c r="J45" s="20">
        <f t="shared" si="1"/>
        <v>0</v>
      </c>
      <c r="K45" s="20">
        <f t="shared" si="2"/>
        <v>1.7</v>
      </c>
      <c r="L45" s="20"/>
      <c r="M45" s="20"/>
      <c r="N45" s="20"/>
      <c r="O45" s="20">
        <f>+I45*'Silver content'!C95</f>
        <v>10.523076923076923</v>
      </c>
      <c r="P45" s="20">
        <f>+J45*'Silver content'!D95</f>
        <v>0</v>
      </c>
      <c r="Q45" s="20">
        <f>+K45*'Silver content'!E95</f>
        <v>10.37</v>
      </c>
    </row>
    <row r="46" spans="1:17" ht="15.75">
      <c r="A46" s="4">
        <v>1650</v>
      </c>
      <c r="B46" s="4">
        <v>1660</v>
      </c>
      <c r="C46" s="20">
        <v>608</v>
      </c>
      <c r="D46" s="20"/>
      <c r="E46" s="20">
        <v>442</v>
      </c>
      <c r="F46" s="20"/>
      <c r="G46" s="20"/>
      <c r="H46" s="20"/>
      <c r="I46" s="20">
        <f t="shared" si="0"/>
        <v>2.3384615384615386</v>
      </c>
      <c r="J46" s="20">
        <f t="shared" si="1"/>
        <v>0</v>
      </c>
      <c r="K46" s="20">
        <f t="shared" si="2"/>
        <v>1.7</v>
      </c>
      <c r="L46" s="20"/>
      <c r="M46" s="20"/>
      <c r="N46" s="20"/>
      <c r="O46" s="20">
        <f>+I46*'Silver content'!C96</f>
        <v>10.523076923076923</v>
      </c>
      <c r="P46" s="20">
        <f>+J46*'Silver content'!D96</f>
        <v>0</v>
      </c>
      <c r="Q46" s="20">
        <f>+K46*'Silver content'!E96</f>
        <v>9.18</v>
      </c>
    </row>
    <row r="47" spans="1:17" ht="15.75">
      <c r="A47" s="4">
        <v>1660</v>
      </c>
      <c r="B47" s="4">
        <v>1670</v>
      </c>
      <c r="C47" s="20">
        <v>564</v>
      </c>
      <c r="D47" s="20">
        <v>600</v>
      </c>
      <c r="E47" s="20">
        <v>468</v>
      </c>
      <c r="F47" s="20"/>
      <c r="G47" s="20"/>
      <c r="H47" s="20"/>
      <c r="I47" s="20">
        <f t="shared" si="0"/>
        <v>2.169230769230769</v>
      </c>
      <c r="J47" s="20">
        <f t="shared" si="1"/>
        <v>2.3076923076923075</v>
      </c>
      <c r="K47" s="20">
        <f t="shared" si="2"/>
        <v>1.8</v>
      </c>
      <c r="L47" s="20"/>
      <c r="M47" s="20"/>
      <c r="N47" s="20"/>
      <c r="O47" s="20">
        <f>+I47*'Silver content'!C97</f>
        <v>9.76153846153846</v>
      </c>
      <c r="P47" s="20">
        <f>+J47*'Silver content'!D97</f>
        <v>6.230769230769231</v>
      </c>
      <c r="Q47" s="20">
        <f>+K47*'Silver content'!E97</f>
        <v>9.360000000000001</v>
      </c>
    </row>
    <row r="48" spans="1:17" ht="15.75">
      <c r="A48" s="4">
        <v>1670</v>
      </c>
      <c r="B48" s="4">
        <v>1680</v>
      </c>
      <c r="C48" s="20">
        <v>564</v>
      </c>
      <c r="D48" s="20">
        <v>460</v>
      </c>
      <c r="E48" s="20">
        <v>494</v>
      </c>
      <c r="F48" s="20"/>
      <c r="G48" s="20"/>
      <c r="H48" s="20"/>
      <c r="I48" s="20">
        <f t="shared" si="0"/>
        <v>2.169230769230769</v>
      </c>
      <c r="J48" s="20">
        <f t="shared" si="1"/>
        <v>1.7692307692307692</v>
      </c>
      <c r="K48" s="20">
        <f t="shared" si="2"/>
        <v>1.9</v>
      </c>
      <c r="L48" s="20"/>
      <c r="M48" s="20"/>
      <c r="N48" s="20"/>
      <c r="O48" s="20">
        <f>+I48*'Silver content'!C98</f>
        <v>9.76153846153846</v>
      </c>
      <c r="P48" s="20">
        <f>+J48*'Silver content'!D98</f>
        <v>4.776923076923077</v>
      </c>
      <c r="Q48" s="20">
        <f>+K48*'Silver content'!E98</f>
        <v>9.879999999999999</v>
      </c>
    </row>
    <row r="49" spans="1:17" ht="15.75">
      <c r="A49" s="4">
        <v>1680</v>
      </c>
      <c r="B49" s="4">
        <v>1690</v>
      </c>
      <c r="C49" s="20">
        <v>520</v>
      </c>
      <c r="D49" s="20"/>
      <c r="E49" s="20">
        <v>468</v>
      </c>
      <c r="F49" s="20"/>
      <c r="G49" s="20"/>
      <c r="H49" s="20"/>
      <c r="I49" s="20">
        <f t="shared" si="0"/>
        <v>2</v>
      </c>
      <c r="J49" s="20">
        <f t="shared" si="1"/>
        <v>0</v>
      </c>
      <c r="K49" s="20">
        <f t="shared" si="2"/>
        <v>1.8</v>
      </c>
      <c r="L49" s="20"/>
      <c r="M49" s="20"/>
      <c r="N49" s="20"/>
      <c r="O49" s="20">
        <f>+I49*'Silver content'!C99</f>
        <v>9</v>
      </c>
      <c r="P49" s="20">
        <f>+J49*'Silver content'!D99</f>
        <v>0</v>
      </c>
      <c r="Q49" s="20">
        <f>+K49*'Silver content'!E99</f>
        <v>8.64</v>
      </c>
    </row>
    <row r="50" spans="1:17" ht="15.75">
      <c r="A50" s="4">
        <v>1690</v>
      </c>
      <c r="B50" s="4">
        <v>1700</v>
      </c>
      <c r="C50" s="20">
        <v>520</v>
      </c>
      <c r="D50" s="20"/>
      <c r="E50" s="20">
        <v>520</v>
      </c>
      <c r="F50" s="20"/>
      <c r="G50" s="20"/>
      <c r="H50" s="20"/>
      <c r="I50" s="20">
        <f t="shared" si="0"/>
        <v>2</v>
      </c>
      <c r="J50" s="20">
        <f t="shared" si="1"/>
        <v>0</v>
      </c>
      <c r="K50" s="20">
        <f t="shared" si="2"/>
        <v>2</v>
      </c>
      <c r="L50" s="20"/>
      <c r="M50" s="20"/>
      <c r="N50" s="20"/>
      <c r="O50" s="20">
        <f>+I50*'Silver content'!C100</f>
        <v>9</v>
      </c>
      <c r="P50" s="20">
        <f>+J50*'Silver content'!D100</f>
        <v>0</v>
      </c>
      <c r="Q50" s="20">
        <f>+K50*'Silver content'!E100</f>
        <v>9.6</v>
      </c>
    </row>
    <row r="51" spans="1:17" ht="15.75">
      <c r="A51" s="4">
        <v>1700</v>
      </c>
      <c r="B51" s="4">
        <v>1710</v>
      </c>
      <c r="C51" s="20">
        <v>520</v>
      </c>
      <c r="D51" s="20"/>
      <c r="E51" s="20">
        <v>494</v>
      </c>
      <c r="F51" s="20"/>
      <c r="G51" s="20"/>
      <c r="H51" s="20"/>
      <c r="I51" s="20">
        <f t="shared" si="0"/>
        <v>2</v>
      </c>
      <c r="J51" s="20">
        <f t="shared" si="1"/>
        <v>0</v>
      </c>
      <c r="K51" s="20">
        <f t="shared" si="2"/>
        <v>1.9</v>
      </c>
      <c r="L51" s="20"/>
      <c r="M51" s="20"/>
      <c r="N51" s="20"/>
      <c r="O51" s="20">
        <f>+I51*'Silver content'!C101</f>
        <v>9</v>
      </c>
      <c r="P51" s="20">
        <f>+J51*'Silver content'!D101</f>
        <v>0</v>
      </c>
      <c r="Q51" s="20">
        <f>+K51*'Silver content'!E101</f>
        <v>9.12</v>
      </c>
    </row>
    <row r="52" spans="1:17" ht="15.75">
      <c r="A52" s="4">
        <v>1710</v>
      </c>
      <c r="B52" s="4">
        <v>1720</v>
      </c>
      <c r="C52" s="20">
        <v>520</v>
      </c>
      <c r="D52" s="20">
        <v>573</v>
      </c>
      <c r="E52" s="20">
        <v>520</v>
      </c>
      <c r="F52" s="20"/>
      <c r="G52" s="20"/>
      <c r="H52" s="20"/>
      <c r="I52" s="20">
        <f t="shared" si="0"/>
        <v>2</v>
      </c>
      <c r="J52" s="20">
        <f t="shared" si="1"/>
        <v>2.203846153846154</v>
      </c>
      <c r="K52" s="20">
        <f t="shared" si="2"/>
        <v>2</v>
      </c>
      <c r="L52" s="20"/>
      <c r="M52" s="20"/>
      <c r="N52" s="20"/>
      <c r="O52" s="20">
        <f>+I52*'Silver content'!C102</f>
        <v>9</v>
      </c>
      <c r="P52" s="20">
        <f>+J52*'Silver content'!D102</f>
        <v>5.509615384615385</v>
      </c>
      <c r="Q52" s="20">
        <f>+K52*'Silver content'!E102</f>
        <v>9.6</v>
      </c>
    </row>
    <row r="53" spans="1:17" ht="15.75">
      <c r="A53" s="4">
        <v>1720</v>
      </c>
      <c r="B53" s="4">
        <v>1730</v>
      </c>
      <c r="C53" s="20">
        <v>520</v>
      </c>
      <c r="D53" s="20">
        <v>520</v>
      </c>
      <c r="E53" s="20">
        <v>520</v>
      </c>
      <c r="F53" s="20"/>
      <c r="G53" s="20"/>
      <c r="H53" s="20"/>
      <c r="I53" s="20">
        <f t="shared" si="0"/>
        <v>2</v>
      </c>
      <c r="J53" s="20">
        <f t="shared" si="1"/>
        <v>2</v>
      </c>
      <c r="K53" s="20">
        <f t="shared" si="2"/>
        <v>2</v>
      </c>
      <c r="L53" s="20"/>
      <c r="M53" s="20"/>
      <c r="N53" s="20"/>
      <c r="O53" s="20">
        <f>+I53*'Silver content'!C103</f>
        <v>8.6</v>
      </c>
      <c r="P53" s="20">
        <f>+J53*'Silver content'!D103</f>
        <v>5</v>
      </c>
      <c r="Q53" s="20">
        <f>+K53*'Silver content'!E103</f>
        <v>9.6</v>
      </c>
    </row>
    <row r="54" spans="1:17" ht="15.75">
      <c r="A54" s="4">
        <v>1730</v>
      </c>
      <c r="B54" s="4">
        <v>1740</v>
      </c>
      <c r="C54" s="20">
        <v>520</v>
      </c>
      <c r="D54" s="20">
        <v>520</v>
      </c>
      <c r="E54" s="20">
        <v>520</v>
      </c>
      <c r="F54" s="20"/>
      <c r="G54" s="20"/>
      <c r="H54" s="20"/>
      <c r="I54" s="20">
        <f t="shared" si="0"/>
        <v>2</v>
      </c>
      <c r="J54" s="20">
        <f t="shared" si="1"/>
        <v>2</v>
      </c>
      <c r="K54" s="20">
        <f t="shared" si="2"/>
        <v>2</v>
      </c>
      <c r="L54" s="20"/>
      <c r="M54" s="20"/>
      <c r="N54" s="20"/>
      <c r="O54" s="20">
        <f>+I54*'Silver content'!C104</f>
        <v>8.4</v>
      </c>
      <c r="P54" s="20">
        <f>+J54*'Silver content'!D104</f>
        <v>4.8</v>
      </c>
      <c r="Q54" s="20">
        <f>+K54*'Silver content'!E104</f>
        <v>8.6</v>
      </c>
    </row>
    <row r="55" spans="1:17" ht="15.75">
      <c r="A55" s="4">
        <v>1740</v>
      </c>
      <c r="B55" s="4">
        <v>1750</v>
      </c>
      <c r="C55" s="20">
        <v>520</v>
      </c>
      <c r="D55" s="20">
        <v>520</v>
      </c>
      <c r="E55" s="20">
        <v>520</v>
      </c>
      <c r="F55" s="20"/>
      <c r="G55" s="20"/>
      <c r="H55" s="20"/>
      <c r="I55" s="20">
        <f t="shared" si="0"/>
        <v>2</v>
      </c>
      <c r="J55" s="20">
        <f t="shared" si="1"/>
        <v>2</v>
      </c>
      <c r="K55" s="20">
        <f t="shared" si="2"/>
        <v>2</v>
      </c>
      <c r="L55" s="20"/>
      <c r="M55" s="20"/>
      <c r="N55" s="20"/>
      <c r="O55" s="20">
        <f>+I55*'Silver content'!C105</f>
        <v>7.8</v>
      </c>
      <c r="P55" s="20">
        <f>+J55*'Silver content'!D105</f>
        <v>4.8</v>
      </c>
      <c r="Q55" s="20">
        <f>+K55*'Silver content'!E105</f>
        <v>8.4</v>
      </c>
    </row>
    <row r="56" spans="1:17" ht="15.75">
      <c r="A56" s="4">
        <v>1750</v>
      </c>
      <c r="B56" s="4">
        <v>1760</v>
      </c>
      <c r="C56" s="20">
        <v>520</v>
      </c>
      <c r="D56" s="20">
        <v>520</v>
      </c>
      <c r="E56" s="20">
        <v>520</v>
      </c>
      <c r="F56" s="20"/>
      <c r="G56" s="20"/>
      <c r="H56" s="20"/>
      <c r="I56" s="20">
        <f t="shared" si="0"/>
        <v>2</v>
      </c>
      <c r="J56" s="20">
        <f t="shared" si="1"/>
        <v>2</v>
      </c>
      <c r="K56" s="20">
        <f t="shared" si="2"/>
        <v>2</v>
      </c>
      <c r="L56" s="20"/>
      <c r="M56" s="20"/>
      <c r="N56" s="20"/>
      <c r="O56" s="20">
        <f>+I56*'Silver content'!C106</f>
        <v>7.8</v>
      </c>
      <c r="P56" s="20">
        <f>+J56*'Silver content'!D106</f>
        <v>4.8</v>
      </c>
      <c r="Q56" s="20">
        <f>+K56*'Silver content'!E106</f>
        <v>7.8</v>
      </c>
    </row>
    <row r="57" spans="1:17" ht="15.75">
      <c r="A57" s="4">
        <v>1760</v>
      </c>
      <c r="B57" s="4">
        <v>1770</v>
      </c>
      <c r="C57" s="20">
        <v>520</v>
      </c>
      <c r="D57" s="20">
        <v>520</v>
      </c>
      <c r="E57" s="20">
        <v>520</v>
      </c>
      <c r="F57" s="20"/>
      <c r="G57" s="20"/>
      <c r="H57" s="20"/>
      <c r="I57" s="20">
        <f t="shared" si="0"/>
        <v>2</v>
      </c>
      <c r="J57" s="20">
        <f t="shared" si="1"/>
        <v>2</v>
      </c>
      <c r="K57" s="20">
        <f t="shared" si="2"/>
        <v>2</v>
      </c>
      <c r="L57" s="20"/>
      <c r="M57" s="20"/>
      <c r="N57" s="20"/>
      <c r="O57" s="20">
        <f>+I57*'Silver content'!C107</f>
        <v>7.8</v>
      </c>
      <c r="P57" s="20">
        <f>+J57*'Silver content'!D107</f>
        <v>4.8</v>
      </c>
      <c r="Q57" s="20">
        <f>+K57*'Silver content'!E107</f>
        <v>7.8</v>
      </c>
    </row>
    <row r="58" spans="1:17" ht="15.75">
      <c r="A58" s="4">
        <v>1770</v>
      </c>
      <c r="B58" s="4">
        <v>1780</v>
      </c>
      <c r="C58" s="20">
        <v>520</v>
      </c>
      <c r="D58" s="20">
        <v>520</v>
      </c>
      <c r="E58" s="20">
        <v>520</v>
      </c>
      <c r="F58" s="20"/>
      <c r="G58" s="20"/>
      <c r="H58" s="20"/>
      <c r="I58" s="20">
        <f t="shared" si="0"/>
        <v>2</v>
      </c>
      <c r="J58" s="20">
        <f t="shared" si="1"/>
        <v>2</v>
      </c>
      <c r="K58" s="20">
        <f t="shared" si="2"/>
        <v>2</v>
      </c>
      <c r="L58" s="20"/>
      <c r="M58" s="20"/>
      <c r="N58" s="20"/>
      <c r="O58" s="20">
        <f>+I58*'Silver content'!C108</f>
        <v>7.8</v>
      </c>
      <c r="P58" s="20">
        <f>+J58*'Silver content'!D108</f>
        <v>4.8</v>
      </c>
      <c r="Q58" s="20">
        <f>+K58*'Silver content'!E108</f>
        <v>7.8</v>
      </c>
    </row>
    <row r="59" spans="1:17" ht="15.75">
      <c r="A59" s="4">
        <v>1780</v>
      </c>
      <c r="B59" s="4">
        <v>1790</v>
      </c>
      <c r="C59" s="20">
        <v>520</v>
      </c>
      <c r="D59" s="20">
        <v>520</v>
      </c>
      <c r="E59" s="20">
        <v>520</v>
      </c>
      <c r="F59" s="20"/>
      <c r="G59" s="20"/>
      <c r="H59" s="20"/>
      <c r="I59" s="20">
        <f t="shared" si="0"/>
        <v>2</v>
      </c>
      <c r="J59" s="20">
        <f t="shared" si="1"/>
        <v>2</v>
      </c>
      <c r="K59" s="20">
        <f t="shared" si="2"/>
        <v>2</v>
      </c>
      <c r="L59" s="20"/>
      <c r="M59" s="20"/>
      <c r="N59" s="20"/>
      <c r="O59" s="20">
        <f>+I59*'Silver content'!C109</f>
        <v>7.6</v>
      </c>
      <c r="P59" s="20">
        <f>+J59*'Silver content'!D109</f>
        <v>4.8</v>
      </c>
      <c r="Q59" s="20">
        <f>+K59*'Silver content'!E109</f>
        <v>7.6</v>
      </c>
    </row>
    <row r="60" spans="1:17" ht="15.75">
      <c r="A60" s="4">
        <v>1790</v>
      </c>
      <c r="B60" s="4">
        <v>1800</v>
      </c>
      <c r="C60" s="20">
        <v>548</v>
      </c>
      <c r="D60" s="20"/>
      <c r="E60" s="20">
        <v>520</v>
      </c>
      <c r="F60" s="20"/>
      <c r="G60" s="20"/>
      <c r="H60" s="20"/>
      <c r="I60" s="20">
        <f t="shared" si="0"/>
        <v>2.1076923076923078</v>
      </c>
      <c r="J60" s="20">
        <f t="shared" si="1"/>
        <v>0</v>
      </c>
      <c r="K60" s="20">
        <f t="shared" si="2"/>
        <v>2</v>
      </c>
      <c r="L60" s="20"/>
      <c r="M60" s="20"/>
      <c r="N60" s="20"/>
      <c r="O60" s="20">
        <f>+I60*'Silver content'!C110</f>
        <v>8.009230769230768</v>
      </c>
      <c r="P60" s="20">
        <f>+J60*'Silver content'!D110</f>
        <v>0</v>
      </c>
      <c r="Q60" s="20">
        <f>+K60*'Silver content'!E110</f>
        <v>7.4</v>
      </c>
    </row>
    <row r="61" spans="1:17" ht="15.75">
      <c r="A61" s="4">
        <v>1800</v>
      </c>
      <c r="B61" s="4">
        <v>1810</v>
      </c>
      <c r="C61" s="20">
        <v>520</v>
      </c>
      <c r="D61" s="20"/>
      <c r="E61" s="20"/>
      <c r="I61" s="20">
        <f t="shared" si="0"/>
        <v>2</v>
      </c>
      <c r="J61" s="20">
        <f t="shared" si="1"/>
        <v>0</v>
      </c>
      <c r="K61" s="20">
        <f t="shared" si="2"/>
        <v>0</v>
      </c>
      <c r="L61" s="20"/>
      <c r="M61" s="20"/>
      <c r="N61" s="20"/>
      <c r="O61" s="20">
        <f>+I61*'Silver content'!C111</f>
        <v>7.6</v>
      </c>
      <c r="P61" s="20">
        <f>+J61*'Silver content'!D111</f>
        <v>0</v>
      </c>
      <c r="Q61" s="20">
        <f>+K61*'Silver content'!E111</f>
        <v>0</v>
      </c>
    </row>
    <row r="62" spans="1:17" ht="15.75">
      <c r="A62" s="4">
        <v>1810</v>
      </c>
      <c r="B62" s="4">
        <v>1820</v>
      </c>
      <c r="C62" s="20">
        <v>607</v>
      </c>
      <c r="D62" s="20"/>
      <c r="E62" s="20">
        <v>686</v>
      </c>
      <c r="F62" s="20"/>
      <c r="G62" s="20"/>
      <c r="H62" s="20"/>
      <c r="I62" s="20">
        <f t="shared" si="0"/>
        <v>2.3346153846153848</v>
      </c>
      <c r="J62" s="20">
        <f t="shared" si="1"/>
        <v>0</v>
      </c>
      <c r="K62" s="20">
        <f t="shared" si="2"/>
        <v>2.6384615384615384</v>
      </c>
      <c r="L62" s="20"/>
      <c r="M62" s="20"/>
      <c r="N62" s="20"/>
      <c r="O62" s="20">
        <f>+I62*'Silver content'!C112</f>
        <v>8.871538461538462</v>
      </c>
      <c r="P62" s="20">
        <f>+J62*'Silver content'!D112</f>
        <v>0</v>
      </c>
      <c r="Q62" s="20">
        <f>+K62*'Silver content'!E112</f>
        <v>9.762307692307692</v>
      </c>
    </row>
    <row r="63" spans="1:17" ht="15.75">
      <c r="A63" s="4">
        <v>1820</v>
      </c>
      <c r="B63" s="4">
        <v>1830</v>
      </c>
      <c r="C63" s="20">
        <v>552</v>
      </c>
      <c r="D63" s="20"/>
      <c r="E63" s="20">
        <v>700</v>
      </c>
      <c r="F63" s="20"/>
      <c r="G63" s="20"/>
      <c r="H63" s="20"/>
      <c r="I63" s="20">
        <f t="shared" si="0"/>
        <v>2.123076923076923</v>
      </c>
      <c r="J63" s="20">
        <f t="shared" si="1"/>
        <v>0</v>
      </c>
      <c r="K63" s="20">
        <f t="shared" si="2"/>
        <v>2.6923076923076925</v>
      </c>
      <c r="L63" s="20"/>
      <c r="M63" s="20"/>
      <c r="N63" s="20"/>
      <c r="O63" s="20">
        <f>+I63*'Silver content'!C113</f>
        <v>8.067692307692308</v>
      </c>
      <c r="P63" s="20">
        <f>+J63*'Silver content'!D113</f>
        <v>0</v>
      </c>
      <c r="Q63" s="20">
        <f>+K63*'Silver content'!E113</f>
        <v>9.961538461538463</v>
      </c>
    </row>
    <row r="64" spans="1:17" ht="15.75">
      <c r="A64" s="4">
        <v>1830</v>
      </c>
      <c r="B64" s="4">
        <v>1840</v>
      </c>
      <c r="C64" s="20">
        <v>607</v>
      </c>
      <c r="D64" s="20"/>
      <c r="E64" s="20">
        <v>684</v>
      </c>
      <c r="F64" s="20"/>
      <c r="G64" s="20"/>
      <c r="H64" s="20"/>
      <c r="I64" s="20">
        <f t="shared" si="0"/>
        <v>2.3346153846153848</v>
      </c>
      <c r="J64" s="20">
        <f t="shared" si="1"/>
        <v>0</v>
      </c>
      <c r="K64" s="20">
        <f t="shared" si="2"/>
        <v>2.6307692307692307</v>
      </c>
      <c r="L64" s="20"/>
      <c r="M64" s="20"/>
      <c r="N64" s="20"/>
      <c r="O64" s="20">
        <f>+I64*'Silver content'!C114</f>
        <v>8.871538461538462</v>
      </c>
      <c r="P64" s="20">
        <f>+J64*'Silver content'!D114</f>
        <v>0</v>
      </c>
      <c r="Q64" s="20">
        <f>+K64*'Silver content'!E114</f>
        <v>9.733846153846153</v>
      </c>
    </row>
    <row r="65" spans="1:17" ht="15.75">
      <c r="A65" s="4">
        <v>1840</v>
      </c>
      <c r="B65" s="4">
        <v>1850</v>
      </c>
      <c r="C65" s="20">
        <v>622</v>
      </c>
      <c r="D65" s="20"/>
      <c r="E65" s="20">
        <v>717</v>
      </c>
      <c r="F65" s="20"/>
      <c r="G65" s="20"/>
      <c r="H65" s="20"/>
      <c r="I65" s="20">
        <f t="shared" si="0"/>
        <v>2.3923076923076922</v>
      </c>
      <c r="J65" s="20">
        <f t="shared" si="1"/>
        <v>0</v>
      </c>
      <c r="K65" s="20">
        <f t="shared" si="2"/>
        <v>2.7576923076923077</v>
      </c>
      <c r="L65" s="20"/>
      <c r="M65" s="20"/>
      <c r="N65" s="20"/>
      <c r="O65" s="20">
        <f>+I65*'Silver content'!C115</f>
        <v>9.09076923076923</v>
      </c>
      <c r="P65" s="20">
        <f>+J65*'Silver content'!D115</f>
        <v>0</v>
      </c>
      <c r="Q65" s="20">
        <f>+K65*'Silver content'!E115</f>
        <v>10.20346153846154</v>
      </c>
    </row>
    <row r="66" spans="1:17" ht="15.75">
      <c r="A66" s="4">
        <v>1850</v>
      </c>
      <c r="B66" s="4">
        <v>1860</v>
      </c>
      <c r="C66" s="20">
        <v>650</v>
      </c>
      <c r="D66" s="20"/>
      <c r="E66" s="20">
        <v>756</v>
      </c>
      <c r="F66" s="20"/>
      <c r="G66" s="20"/>
      <c r="H66" s="20"/>
      <c r="I66" s="20">
        <f t="shared" si="0"/>
        <v>2.5</v>
      </c>
      <c r="J66" s="20">
        <f t="shared" si="1"/>
        <v>0</v>
      </c>
      <c r="K66" s="20">
        <f t="shared" si="2"/>
        <v>2.9076923076923076</v>
      </c>
      <c r="L66" s="20"/>
      <c r="M66" s="20"/>
      <c r="N66" s="20"/>
      <c r="O66" s="20">
        <f>+I66*'Silver content'!C116</f>
        <v>9.5</v>
      </c>
      <c r="P66" s="20">
        <f>+J66*'Silver content'!D116</f>
        <v>0</v>
      </c>
      <c r="Q66" s="20">
        <f>+K66*'Silver content'!E116</f>
        <v>10.176923076923076</v>
      </c>
    </row>
  </sheetData>
  <mergeCells count="1">
    <mergeCell ref="A8:B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workbookViewId="0" topLeftCell="A1">
      <pane xSplit="7245" ySplit="2145" topLeftCell="A5" activePane="topLeft" state="split"/>
      <selection pane="topLeft" activeCell="A3" sqref="A3"/>
      <selection pane="topRight" activeCell="B1" sqref="B1"/>
      <selection pane="bottomLeft" activeCell="B21" sqref="B21"/>
      <selection pane="bottomRight" activeCell="B7" sqref="B7"/>
    </sheetView>
  </sheetViews>
  <sheetFormatPr defaultColWidth="9.140625" defaultRowHeight="12.75"/>
  <cols>
    <col min="1" max="1" width="14.28125" style="4" customWidth="1"/>
    <col min="2" max="6" width="12.7109375" style="4" customWidth="1"/>
    <col min="7" max="16384" width="9.140625" style="4" customWidth="1"/>
  </cols>
  <sheetData>
    <row r="1" spans="1:3" ht="15.75">
      <c r="A1" s="1" t="s">
        <v>20</v>
      </c>
      <c r="B1" s="2"/>
      <c r="C1" s="7" t="s">
        <v>21</v>
      </c>
    </row>
    <row r="2" spans="1:3" ht="15.75">
      <c r="A2" s="25">
        <f>+Wages!A2</f>
        <v>38473</v>
      </c>
      <c r="B2" s="3"/>
      <c r="C2" s="4" t="s">
        <v>58</v>
      </c>
    </row>
    <row r="3" spans="1:2" ht="15.75">
      <c r="A3" s="5"/>
      <c r="B3" s="6"/>
    </row>
    <row r="4" spans="1:5" ht="15.75">
      <c r="A4" s="5"/>
      <c r="B4" s="6" t="s">
        <v>48</v>
      </c>
      <c r="C4" s="4" t="s">
        <v>3</v>
      </c>
      <c r="D4" s="4" t="s">
        <v>82</v>
      </c>
      <c r="E4" s="4" t="s">
        <v>80</v>
      </c>
    </row>
    <row r="5" spans="1:5" ht="15.75">
      <c r="A5" s="4" t="s">
        <v>30</v>
      </c>
      <c r="B5" s="18" t="s">
        <v>31</v>
      </c>
      <c r="C5" s="18" t="s">
        <v>31</v>
      </c>
      <c r="D5" s="18" t="s">
        <v>31</v>
      </c>
      <c r="E5" s="18" t="s">
        <v>31</v>
      </c>
    </row>
    <row r="6" spans="1:5" ht="15.75">
      <c r="A6" s="4" t="s">
        <v>29</v>
      </c>
      <c r="B6" s="18" t="s">
        <v>16</v>
      </c>
      <c r="C6" s="18" t="s">
        <v>17</v>
      </c>
      <c r="D6" s="18" t="s">
        <v>18</v>
      </c>
      <c r="E6" s="18" t="s">
        <v>19</v>
      </c>
    </row>
    <row r="7" spans="1:5" ht="15.75">
      <c r="A7" s="19">
        <v>1252</v>
      </c>
      <c r="B7" s="20">
        <v>35</v>
      </c>
      <c r="C7" s="20">
        <v>70</v>
      </c>
      <c r="D7" s="20">
        <v>70</v>
      </c>
      <c r="E7" s="20">
        <v>20</v>
      </c>
    </row>
    <row r="8" spans="1:5" ht="15.75">
      <c r="A8" s="19" t="s">
        <v>59</v>
      </c>
      <c r="B8" s="20">
        <v>35.3</v>
      </c>
      <c r="C8" s="20"/>
      <c r="D8" s="20"/>
      <c r="E8" s="20"/>
    </row>
    <row r="9" spans="1:5" ht="15.75">
      <c r="A9" s="19" t="s">
        <v>60</v>
      </c>
      <c r="B9" s="20">
        <v>23.5</v>
      </c>
      <c r="C9" s="20"/>
      <c r="D9" s="20"/>
      <c r="E9" s="20"/>
    </row>
    <row r="10" spans="1:5" ht="15.75">
      <c r="A10" s="19" t="s">
        <v>61</v>
      </c>
      <c r="B10" s="20">
        <v>21.4</v>
      </c>
      <c r="C10" s="20"/>
      <c r="D10" s="20"/>
      <c r="E10" s="20"/>
    </row>
    <row r="11" spans="1:5" ht="15.75">
      <c r="A11" s="19" t="s">
        <v>62</v>
      </c>
      <c r="B11" s="20">
        <v>21.4</v>
      </c>
      <c r="C11" s="20"/>
      <c r="D11" s="20"/>
      <c r="E11" s="20"/>
    </row>
    <row r="12" spans="1:5" ht="15.75">
      <c r="A12" s="19" t="s">
        <v>63</v>
      </c>
      <c r="B12" s="20">
        <v>19</v>
      </c>
      <c r="C12" s="20"/>
      <c r="D12" s="20"/>
      <c r="E12" s="20"/>
    </row>
    <row r="13" spans="1:5" ht="15.75">
      <c r="A13" s="19" t="s">
        <v>64</v>
      </c>
      <c r="B13" s="20">
        <v>16.2</v>
      </c>
      <c r="C13" s="20"/>
      <c r="D13" s="20"/>
      <c r="E13" s="20"/>
    </row>
    <row r="14" spans="1:5" ht="15.75">
      <c r="A14" s="19" t="s">
        <v>65</v>
      </c>
      <c r="B14" s="20">
        <v>12.8</v>
      </c>
      <c r="C14" s="20"/>
      <c r="D14" s="20"/>
      <c r="E14" s="20"/>
    </row>
    <row r="15" spans="1:5" ht="15.75">
      <c r="A15" s="19" t="s">
        <v>13</v>
      </c>
      <c r="B15" s="20">
        <v>16.2</v>
      </c>
      <c r="C15" s="20">
        <v>31.5</v>
      </c>
      <c r="D15" s="20">
        <v>39.4</v>
      </c>
      <c r="E15" s="20">
        <v>14.8</v>
      </c>
    </row>
    <row r="16" spans="1:5" ht="15.75">
      <c r="A16" s="19" t="s">
        <v>66</v>
      </c>
      <c r="B16" s="20">
        <v>14.4</v>
      </c>
      <c r="C16" s="20"/>
      <c r="D16" s="20"/>
      <c r="E16" s="20"/>
    </row>
    <row r="17" spans="1:5" ht="15.75">
      <c r="A17" s="19" t="s">
        <v>67</v>
      </c>
      <c r="B17" s="20">
        <v>12.2</v>
      </c>
      <c r="C17" s="20"/>
      <c r="D17" s="20"/>
      <c r="E17" s="20"/>
    </row>
    <row r="18" spans="1:5" ht="15.75">
      <c r="A18" s="19" t="s">
        <v>68</v>
      </c>
      <c r="B18" s="20">
        <v>11.5</v>
      </c>
      <c r="C18" s="20"/>
      <c r="D18" s="20"/>
      <c r="E18" s="20"/>
    </row>
    <row r="19" spans="1:5" ht="15.75">
      <c r="A19" s="19" t="s">
        <v>69</v>
      </c>
      <c r="B19" s="20">
        <v>11.6</v>
      </c>
      <c r="C19" s="20"/>
      <c r="D19" s="20"/>
      <c r="E19" s="20"/>
    </row>
    <row r="20" spans="1:5" ht="15.75">
      <c r="A20" s="19" t="s">
        <v>70</v>
      </c>
      <c r="B20" s="20">
        <v>11.1</v>
      </c>
      <c r="C20" s="20"/>
      <c r="D20" s="20"/>
      <c r="E20" s="20"/>
    </row>
    <row r="21" spans="1:5" ht="15.75">
      <c r="A21" s="19" t="s">
        <v>71</v>
      </c>
      <c r="B21" s="20">
        <v>10.6</v>
      </c>
      <c r="C21" s="20"/>
      <c r="D21" s="20"/>
      <c r="E21" s="20"/>
    </row>
    <row r="22" spans="1:5" ht="15.75">
      <c r="A22" s="19" t="s">
        <v>14</v>
      </c>
      <c r="B22" s="20">
        <v>9.3</v>
      </c>
      <c r="C22" s="20">
        <v>20.6</v>
      </c>
      <c r="D22" s="20">
        <v>29.2</v>
      </c>
      <c r="E22" s="20">
        <v>8.6</v>
      </c>
    </row>
    <row r="23" spans="1:5" ht="15.75">
      <c r="A23" s="19" t="s">
        <v>32</v>
      </c>
      <c r="B23" s="20">
        <v>9.2</v>
      </c>
      <c r="C23" s="20"/>
      <c r="D23" s="20"/>
      <c r="E23" s="20"/>
    </row>
    <row r="24" spans="1:5" ht="15.75">
      <c r="A24" s="19">
        <v>1408</v>
      </c>
      <c r="B24" s="20">
        <v>9</v>
      </c>
      <c r="C24" s="20">
        <v>19.3</v>
      </c>
      <c r="D24" s="20">
        <v>24</v>
      </c>
      <c r="E24" s="20">
        <v>8.3</v>
      </c>
    </row>
    <row r="25" spans="1:5" ht="15.75">
      <c r="A25" s="19" t="s">
        <v>33</v>
      </c>
      <c r="B25" s="20">
        <v>8.8</v>
      </c>
      <c r="C25" s="20"/>
      <c r="D25" s="20"/>
      <c r="E25" s="20"/>
    </row>
    <row r="26" spans="1:5" ht="15.75">
      <c r="A26" s="19" t="s">
        <v>34</v>
      </c>
      <c r="B26" s="20">
        <v>8.7</v>
      </c>
      <c r="C26" s="20"/>
      <c r="D26" s="20"/>
      <c r="E26" s="20"/>
    </row>
    <row r="27" spans="1:5" ht="15.75">
      <c r="A27" s="19" t="s">
        <v>35</v>
      </c>
      <c r="B27" s="20">
        <v>8.6</v>
      </c>
      <c r="C27" s="20"/>
      <c r="D27" s="20"/>
      <c r="E27" s="20"/>
    </row>
    <row r="28" spans="1:5" ht="15.75">
      <c r="A28" s="19" t="s">
        <v>72</v>
      </c>
      <c r="B28" s="20">
        <v>7.7</v>
      </c>
      <c r="C28" s="20"/>
      <c r="D28" s="20"/>
      <c r="E28" s="20"/>
    </row>
    <row r="29" spans="1:5" ht="15.75">
      <c r="A29" s="19">
        <v>1447</v>
      </c>
      <c r="B29" s="20">
        <v>7.7</v>
      </c>
      <c r="C29" s="20">
        <v>12.2</v>
      </c>
      <c r="D29" s="20">
        <v>18.97</v>
      </c>
      <c r="E29" s="20">
        <v>6.6</v>
      </c>
    </row>
    <row r="30" spans="1:5" ht="15.75">
      <c r="A30" s="19">
        <v>1456</v>
      </c>
      <c r="B30" s="20">
        <v>7.7</v>
      </c>
      <c r="C30" s="20">
        <v>1.5</v>
      </c>
      <c r="D30" s="20">
        <v>18.97</v>
      </c>
      <c r="E30" s="20">
        <v>6.6</v>
      </c>
    </row>
    <row r="31" spans="1:5" ht="15.75">
      <c r="A31" s="19">
        <v>1465</v>
      </c>
      <c r="B31" s="20">
        <v>7.6</v>
      </c>
      <c r="C31" s="20">
        <v>9.8</v>
      </c>
      <c r="D31" s="20">
        <v>15.17</v>
      </c>
      <c r="E31" s="20">
        <v>6.6</v>
      </c>
    </row>
    <row r="32" spans="1:5" ht="15.75">
      <c r="A32" s="19" t="s">
        <v>36</v>
      </c>
      <c r="B32" s="20">
        <v>7.1</v>
      </c>
      <c r="C32" s="20"/>
      <c r="D32" s="20"/>
      <c r="E32" s="20"/>
    </row>
    <row r="33" spans="1:5" ht="15.75">
      <c r="A33" s="19" t="s">
        <v>37</v>
      </c>
      <c r="B33" s="20">
        <v>6.9</v>
      </c>
      <c r="C33" s="20"/>
      <c r="D33" s="20"/>
      <c r="E33" s="20"/>
    </row>
    <row r="34" spans="1:5" ht="15.75">
      <c r="A34" s="19" t="s">
        <v>38</v>
      </c>
      <c r="B34" s="20">
        <v>6.3</v>
      </c>
      <c r="C34" s="20"/>
      <c r="D34" s="20"/>
      <c r="E34" s="20"/>
    </row>
    <row r="35" spans="1:5" ht="15.75">
      <c r="A35" s="19" t="s">
        <v>39</v>
      </c>
      <c r="B35" s="20">
        <v>5.9</v>
      </c>
      <c r="C35" s="20"/>
      <c r="D35" s="20"/>
      <c r="E35" s="20"/>
    </row>
    <row r="36" spans="1:5" ht="15.75">
      <c r="A36" s="19">
        <v>1493</v>
      </c>
      <c r="B36" s="20">
        <v>6.6</v>
      </c>
      <c r="C36" s="20">
        <v>8.9</v>
      </c>
      <c r="D36" s="20">
        <v>12.8</v>
      </c>
      <c r="E36" s="20">
        <v>6.2</v>
      </c>
    </row>
    <row r="37" spans="1:5" ht="15.75">
      <c r="A37" s="19" t="s">
        <v>73</v>
      </c>
      <c r="B37" s="20">
        <v>5.6</v>
      </c>
      <c r="C37" s="20"/>
      <c r="D37" s="20"/>
      <c r="E37" s="20"/>
    </row>
    <row r="38" spans="1:5" ht="15.75">
      <c r="A38" s="19" t="s">
        <v>40</v>
      </c>
      <c r="B38" s="20">
        <v>5.2</v>
      </c>
      <c r="C38" s="20"/>
      <c r="D38" s="20"/>
      <c r="E38" s="20"/>
    </row>
    <row r="39" spans="1:5" ht="15.75">
      <c r="A39" s="19" t="s">
        <v>41</v>
      </c>
      <c r="B39" s="20">
        <v>5</v>
      </c>
      <c r="C39" s="20"/>
      <c r="D39" s="20"/>
      <c r="E39" s="20"/>
    </row>
    <row r="40" spans="1:5" ht="15.75">
      <c r="A40" s="19">
        <v>1555</v>
      </c>
      <c r="B40" s="20">
        <v>4.5</v>
      </c>
      <c r="C40" s="20">
        <v>5.9</v>
      </c>
      <c r="D40" s="20">
        <v>9.7</v>
      </c>
      <c r="E40" s="20">
        <v>5</v>
      </c>
    </row>
    <row r="41" spans="1:5" ht="15.75">
      <c r="A41" s="19" t="s">
        <v>74</v>
      </c>
      <c r="B41" s="20">
        <v>4.5</v>
      </c>
      <c r="C41" s="20"/>
      <c r="D41" s="20"/>
      <c r="E41" s="20"/>
    </row>
    <row r="42" spans="1:5" ht="15.75">
      <c r="A42" s="19">
        <v>1601</v>
      </c>
      <c r="B42" s="20">
        <v>4.5</v>
      </c>
      <c r="C42" s="20">
        <v>5.9</v>
      </c>
      <c r="D42" s="20">
        <v>8.3</v>
      </c>
      <c r="E42" s="20">
        <v>4.3</v>
      </c>
    </row>
    <row r="43" spans="1:5" ht="15.75">
      <c r="A43" s="19">
        <v>1611</v>
      </c>
      <c r="B43" s="20">
        <v>4.5</v>
      </c>
      <c r="C43" s="20">
        <v>5.39</v>
      </c>
      <c r="D43" s="20">
        <v>7.71</v>
      </c>
      <c r="E43" s="20">
        <v>4.6</v>
      </c>
    </row>
    <row r="44" spans="1:5" ht="15.75">
      <c r="A44" s="19" t="s">
        <v>15</v>
      </c>
      <c r="B44" s="20">
        <v>4.5</v>
      </c>
      <c r="C44" s="20">
        <v>5.09</v>
      </c>
      <c r="D44" s="20">
        <v>7.1</v>
      </c>
      <c r="E44" s="20">
        <v>3.6</v>
      </c>
    </row>
    <row r="45" spans="1:5" ht="15.75">
      <c r="A45" s="19">
        <v>1631</v>
      </c>
      <c r="B45" s="20">
        <v>4.5</v>
      </c>
      <c r="C45" s="20">
        <v>5.39</v>
      </c>
      <c r="D45" s="20">
        <v>6.38</v>
      </c>
      <c r="E45" s="20">
        <v>3.6</v>
      </c>
    </row>
    <row r="46" spans="1:5" ht="15.75">
      <c r="A46" s="19">
        <v>1641</v>
      </c>
      <c r="B46" s="20">
        <v>4.5</v>
      </c>
      <c r="C46" s="20">
        <v>5.16</v>
      </c>
      <c r="D46" s="20">
        <v>6.13</v>
      </c>
      <c r="E46" s="20">
        <v>3.2</v>
      </c>
    </row>
    <row r="47" spans="1:5" ht="15.75">
      <c r="A47" s="19">
        <v>1651</v>
      </c>
      <c r="B47" s="20">
        <v>4.5</v>
      </c>
      <c r="C47" s="20">
        <v>5.1</v>
      </c>
      <c r="D47" s="20">
        <v>5.44</v>
      </c>
      <c r="E47" s="20">
        <v>2.45</v>
      </c>
    </row>
    <row r="48" spans="1:5" ht="15.75">
      <c r="A48" s="19">
        <v>1661</v>
      </c>
      <c r="B48" s="20">
        <v>4.5</v>
      </c>
      <c r="C48" s="20">
        <v>4.42</v>
      </c>
      <c r="D48" s="20">
        <v>5.16</v>
      </c>
      <c r="E48" s="20">
        <v>2.67</v>
      </c>
    </row>
    <row r="49" spans="1:5" ht="15.75">
      <c r="A49" s="19">
        <v>1681</v>
      </c>
      <c r="B49" s="20">
        <v>4.5</v>
      </c>
      <c r="C49" s="20">
        <v>3.87</v>
      </c>
      <c r="D49" s="20">
        <v>4.84</v>
      </c>
      <c r="E49" s="20">
        <v>2.27</v>
      </c>
    </row>
    <row r="50" spans="1:5" ht="15.75">
      <c r="A50" s="19">
        <v>1700</v>
      </c>
      <c r="B50" s="20">
        <v>4.5</v>
      </c>
      <c r="C50" s="20">
        <v>3.87</v>
      </c>
      <c r="D50" s="20">
        <v>4.84</v>
      </c>
      <c r="E50" s="20">
        <v>2.94</v>
      </c>
    </row>
    <row r="51" spans="1:5" ht="15.75">
      <c r="A51" s="19">
        <v>1711</v>
      </c>
      <c r="B51" s="20">
        <v>4.29</v>
      </c>
      <c r="C51" s="20">
        <v>3.87</v>
      </c>
      <c r="D51" s="20">
        <v>4.81</v>
      </c>
      <c r="E51" s="20">
        <v>2.45</v>
      </c>
    </row>
    <row r="52" spans="1:5" ht="15.75">
      <c r="A52" s="19">
        <v>1731</v>
      </c>
      <c r="B52" s="20">
        <v>4.19</v>
      </c>
      <c r="C52" s="20">
        <v>3.75</v>
      </c>
      <c r="D52" s="20">
        <v>4.33</v>
      </c>
      <c r="E52" s="20">
        <v>2.38</v>
      </c>
    </row>
    <row r="53" spans="1:5" ht="15.75">
      <c r="A53" s="19">
        <v>1741</v>
      </c>
      <c r="B53" s="20">
        <v>3.9</v>
      </c>
      <c r="C53" s="20">
        <v>3.69</v>
      </c>
      <c r="D53" s="20">
        <v>4.17</v>
      </c>
      <c r="E53" s="20">
        <v>2.38</v>
      </c>
    </row>
    <row r="54" spans="1:5" ht="15.75">
      <c r="A54" s="19">
        <v>1751</v>
      </c>
      <c r="B54" s="20">
        <v>3.9</v>
      </c>
      <c r="C54" s="20">
        <v>3.58</v>
      </c>
      <c r="D54" s="20">
        <v>3.87</v>
      </c>
      <c r="E54" s="20">
        <v>2.38</v>
      </c>
    </row>
    <row r="55" spans="1:5" ht="15.75">
      <c r="A55" s="19">
        <v>1781</v>
      </c>
      <c r="B55" s="20">
        <v>3.84</v>
      </c>
      <c r="C55" s="20">
        <v>3.5</v>
      </c>
      <c r="D55" s="20">
        <v>3.84</v>
      </c>
      <c r="E55" s="20">
        <v>2.38</v>
      </c>
    </row>
    <row r="56" spans="1:5" ht="15.75">
      <c r="A56" s="19">
        <v>1791</v>
      </c>
      <c r="B56" s="20">
        <v>3.8</v>
      </c>
      <c r="C56" s="20">
        <v>3.5</v>
      </c>
      <c r="D56" s="20">
        <v>3.65</v>
      </c>
      <c r="E56" s="20">
        <v>2.38</v>
      </c>
    </row>
    <row r="57" spans="1:5" ht="15.75">
      <c r="A57" s="19">
        <v>1860</v>
      </c>
      <c r="B57" s="20">
        <v>3.8</v>
      </c>
      <c r="C57" s="20">
        <v>3.45</v>
      </c>
      <c r="D57" s="20">
        <v>3.5</v>
      </c>
      <c r="E57" s="20">
        <v>2.22</v>
      </c>
    </row>
    <row r="58" spans="1:5" ht="15.75">
      <c r="A58" s="19"/>
      <c r="B58" s="20"/>
      <c r="C58" s="20"/>
      <c r="D58" s="20"/>
      <c r="E58" s="20"/>
    </row>
    <row r="59" ht="15.75">
      <c r="A59" s="4" t="s">
        <v>83</v>
      </c>
    </row>
    <row r="60" spans="3:5" ht="15.75">
      <c r="C60" s="18" t="s">
        <v>16</v>
      </c>
      <c r="D60" s="18" t="s">
        <v>19</v>
      </c>
      <c r="E60" s="18" t="s">
        <v>18</v>
      </c>
    </row>
    <row r="61" spans="1:3" ht="15.75">
      <c r="A61" s="4">
        <v>1285</v>
      </c>
      <c r="B61" s="4">
        <v>1295</v>
      </c>
      <c r="C61" s="20">
        <f>+B10+C27</f>
        <v>21.4</v>
      </c>
    </row>
    <row r="62" spans="1:3" ht="15.75">
      <c r="A62" s="4">
        <v>1310</v>
      </c>
      <c r="B62" s="4">
        <v>1320</v>
      </c>
      <c r="C62" s="20">
        <v>16.2</v>
      </c>
    </row>
    <row r="63" spans="1:3" ht="15.75">
      <c r="A63" s="4">
        <v>1320</v>
      </c>
      <c r="B63" s="4">
        <v>1330</v>
      </c>
      <c r="C63" s="20">
        <v>12.8</v>
      </c>
    </row>
    <row r="64" spans="1:3" ht="15.75">
      <c r="A64" s="4">
        <v>1330</v>
      </c>
      <c r="B64" s="4">
        <v>1340</v>
      </c>
      <c r="C64" s="20">
        <v>14.4</v>
      </c>
    </row>
    <row r="65" spans="1:3" ht="15.75">
      <c r="A65" s="4">
        <v>1340</v>
      </c>
      <c r="B65" s="4">
        <v>1350</v>
      </c>
      <c r="C65" s="20">
        <v>12.2</v>
      </c>
    </row>
    <row r="66" spans="1:3" ht="15.75">
      <c r="A66" s="4">
        <v>1350</v>
      </c>
      <c r="B66" s="4">
        <v>1360</v>
      </c>
      <c r="C66" s="20">
        <v>11.5</v>
      </c>
    </row>
    <row r="67" spans="1:3" ht="15.75">
      <c r="A67" s="4">
        <v>1360</v>
      </c>
      <c r="B67" s="4">
        <v>1370</v>
      </c>
      <c r="C67" s="20">
        <v>11.6</v>
      </c>
    </row>
    <row r="68" spans="1:3" ht="15.75">
      <c r="A68" s="4">
        <v>1370</v>
      </c>
      <c r="B68" s="4">
        <v>1380</v>
      </c>
      <c r="C68" s="20">
        <v>11.1</v>
      </c>
    </row>
    <row r="69" spans="1:3" ht="15.75">
      <c r="A69" s="4">
        <v>1380</v>
      </c>
      <c r="B69" s="4">
        <v>1390</v>
      </c>
      <c r="C69" s="20">
        <v>10.6</v>
      </c>
    </row>
    <row r="70" spans="1:4" ht="15.75">
      <c r="A70" s="4">
        <v>1390</v>
      </c>
      <c r="B70" s="4">
        <v>1400</v>
      </c>
      <c r="C70" s="20">
        <v>9.3</v>
      </c>
      <c r="D70" s="4">
        <v>8.6</v>
      </c>
    </row>
    <row r="71" spans="1:4" ht="15.75">
      <c r="A71" s="4">
        <v>1400</v>
      </c>
      <c r="B71" s="4">
        <v>1410</v>
      </c>
      <c r="C71" s="20">
        <v>9.2</v>
      </c>
      <c r="D71" s="4">
        <v>8.3</v>
      </c>
    </row>
    <row r="72" spans="1:4" ht="15.75">
      <c r="A72" s="4">
        <v>1410</v>
      </c>
      <c r="B72" s="4">
        <v>1420</v>
      </c>
      <c r="C72" s="20">
        <v>8.8</v>
      </c>
      <c r="D72" s="23">
        <v>8.3</v>
      </c>
    </row>
    <row r="73" spans="1:4" ht="15.75">
      <c r="A73" s="4">
        <v>1420</v>
      </c>
      <c r="B73" s="4">
        <v>1430</v>
      </c>
      <c r="C73" s="20">
        <v>8.7</v>
      </c>
      <c r="D73" s="23">
        <v>8.3</v>
      </c>
    </row>
    <row r="74" spans="1:4" ht="15.75">
      <c r="A74" s="4">
        <v>1430</v>
      </c>
      <c r="B74" s="4">
        <v>1440</v>
      </c>
      <c r="C74" s="20">
        <v>8.6</v>
      </c>
      <c r="D74" s="23">
        <v>8.3</v>
      </c>
    </row>
    <row r="75" spans="1:4" ht="15.75">
      <c r="A75" s="4">
        <v>1440</v>
      </c>
      <c r="B75" s="4">
        <v>1450</v>
      </c>
      <c r="C75" s="20">
        <v>7.7</v>
      </c>
      <c r="D75" s="4">
        <v>6.6</v>
      </c>
    </row>
    <row r="76" spans="1:4" ht="15.75">
      <c r="A76" s="4">
        <v>1450</v>
      </c>
      <c r="B76" s="4">
        <v>1460</v>
      </c>
      <c r="C76" s="20">
        <v>7.7</v>
      </c>
      <c r="D76" s="4">
        <v>6.6</v>
      </c>
    </row>
    <row r="77" spans="1:4" ht="15.75">
      <c r="A77" s="4">
        <v>1460</v>
      </c>
      <c r="B77" s="4">
        <v>1470</v>
      </c>
      <c r="C77" s="20">
        <v>7.1</v>
      </c>
      <c r="D77" s="4">
        <v>6.6</v>
      </c>
    </row>
    <row r="78" spans="1:4" ht="15.75">
      <c r="A78" s="4">
        <v>1470</v>
      </c>
      <c r="B78" s="4">
        <v>1480</v>
      </c>
      <c r="C78" s="20">
        <v>6.9</v>
      </c>
      <c r="D78" s="23">
        <v>6.6</v>
      </c>
    </row>
    <row r="79" spans="1:4" ht="15.75">
      <c r="A79" s="4">
        <v>1480</v>
      </c>
      <c r="B79" s="4">
        <v>1490</v>
      </c>
      <c r="C79" s="20">
        <v>6.3</v>
      </c>
      <c r="D79" s="23">
        <v>6.6</v>
      </c>
    </row>
    <row r="80" spans="1:4" ht="15.75">
      <c r="A80" s="4">
        <v>1490</v>
      </c>
      <c r="B80" s="4">
        <v>1500</v>
      </c>
      <c r="C80" s="20">
        <v>5.9</v>
      </c>
      <c r="D80" s="4">
        <v>6.2</v>
      </c>
    </row>
    <row r="81" spans="1:4" ht="15.75">
      <c r="A81" s="4">
        <v>1500</v>
      </c>
      <c r="B81" s="4">
        <v>1510</v>
      </c>
      <c r="C81" s="20">
        <v>5.6</v>
      </c>
      <c r="D81" s="23">
        <v>6.2</v>
      </c>
    </row>
    <row r="82" spans="1:4" ht="15.75">
      <c r="A82" s="4">
        <v>1510</v>
      </c>
      <c r="B82" s="4">
        <v>1520</v>
      </c>
      <c r="C82" s="4">
        <v>5.6</v>
      </c>
      <c r="D82" s="23">
        <v>6.2</v>
      </c>
    </row>
    <row r="83" spans="1:4" ht="15.75">
      <c r="A83" s="4">
        <v>1520</v>
      </c>
      <c r="B83" s="4">
        <v>1530</v>
      </c>
      <c r="C83" s="4">
        <v>5.6</v>
      </c>
      <c r="D83" s="23">
        <v>6.2</v>
      </c>
    </row>
    <row r="84" spans="1:4" ht="15.75">
      <c r="A84" s="4">
        <v>1530</v>
      </c>
      <c r="B84" s="4">
        <v>1540</v>
      </c>
      <c r="C84" s="20">
        <v>5.2</v>
      </c>
      <c r="D84" s="23">
        <v>6.2</v>
      </c>
    </row>
    <row r="85" spans="1:4" ht="15.75">
      <c r="A85" s="4">
        <v>1540</v>
      </c>
      <c r="B85" s="4">
        <v>1550</v>
      </c>
      <c r="C85" s="20">
        <v>5</v>
      </c>
      <c r="D85" s="23">
        <v>6.2</v>
      </c>
    </row>
    <row r="86" spans="1:5" ht="15.75">
      <c r="A86" s="4">
        <v>1550</v>
      </c>
      <c r="B86" s="4">
        <v>1560</v>
      </c>
      <c r="C86" s="4">
        <v>4.5</v>
      </c>
      <c r="D86" s="4">
        <v>5</v>
      </c>
      <c r="E86" s="4">
        <v>9.7</v>
      </c>
    </row>
    <row r="87" spans="1:5" ht="15.75">
      <c r="A87" s="4">
        <v>1560</v>
      </c>
      <c r="B87" s="4">
        <v>1570</v>
      </c>
      <c r="C87" s="4">
        <v>4.5</v>
      </c>
      <c r="D87" s="23">
        <v>5</v>
      </c>
      <c r="E87" s="23">
        <v>9.7</v>
      </c>
    </row>
    <row r="88" spans="1:5" ht="15.75">
      <c r="A88" s="4">
        <v>1570</v>
      </c>
      <c r="B88" s="4">
        <v>1580</v>
      </c>
      <c r="C88" s="4">
        <v>4.5</v>
      </c>
      <c r="D88" s="23">
        <v>5</v>
      </c>
      <c r="E88" s="23">
        <v>9.7</v>
      </c>
    </row>
    <row r="89" spans="1:5" ht="15.75">
      <c r="A89" s="4">
        <v>1580</v>
      </c>
      <c r="B89" s="4">
        <v>1590</v>
      </c>
      <c r="C89" s="4">
        <v>4.5</v>
      </c>
      <c r="D89" s="23">
        <v>5</v>
      </c>
      <c r="E89" s="23">
        <v>9.7</v>
      </c>
    </row>
    <row r="90" spans="1:5" ht="15.75">
      <c r="A90" s="4">
        <v>1590</v>
      </c>
      <c r="B90" s="4">
        <v>1600</v>
      </c>
      <c r="C90" s="4">
        <v>4.5</v>
      </c>
      <c r="D90" s="23">
        <v>5</v>
      </c>
      <c r="E90" s="23">
        <v>9.7</v>
      </c>
    </row>
    <row r="91" spans="1:5" ht="15.75">
      <c r="A91" s="4">
        <v>1600</v>
      </c>
      <c r="B91" s="4">
        <v>1610</v>
      </c>
      <c r="C91" s="4">
        <v>4.5</v>
      </c>
      <c r="D91" s="4">
        <v>4.3</v>
      </c>
      <c r="E91" s="4">
        <v>8.3</v>
      </c>
    </row>
    <row r="92" spans="1:5" ht="15.75">
      <c r="A92" s="4">
        <v>1610</v>
      </c>
      <c r="B92" s="4">
        <v>1620</v>
      </c>
      <c r="C92" s="4">
        <v>4.5</v>
      </c>
      <c r="D92" s="4">
        <v>4.6</v>
      </c>
      <c r="E92" s="4">
        <v>7.7</v>
      </c>
    </row>
    <row r="93" spans="1:5" ht="15.75">
      <c r="A93" s="4">
        <v>1620</v>
      </c>
      <c r="B93" s="4">
        <v>1630</v>
      </c>
      <c r="C93" s="4">
        <v>4.5</v>
      </c>
      <c r="D93" s="4">
        <v>3.6</v>
      </c>
      <c r="E93" s="4">
        <v>7.1</v>
      </c>
    </row>
    <row r="94" spans="1:5" ht="15.75">
      <c r="A94" s="4">
        <v>1630</v>
      </c>
      <c r="B94" s="4">
        <v>1640</v>
      </c>
      <c r="C94" s="4">
        <v>4.5</v>
      </c>
      <c r="D94" s="4">
        <v>3.6</v>
      </c>
      <c r="E94" s="4">
        <v>6.4</v>
      </c>
    </row>
    <row r="95" spans="1:5" ht="15.75">
      <c r="A95" s="4">
        <v>1640</v>
      </c>
      <c r="B95" s="4">
        <v>1650</v>
      </c>
      <c r="C95" s="4">
        <v>4.5</v>
      </c>
      <c r="D95" s="4">
        <v>3.2</v>
      </c>
      <c r="E95" s="4">
        <v>6.1</v>
      </c>
    </row>
    <row r="96" spans="1:5" ht="15.75">
      <c r="A96" s="4">
        <v>1650</v>
      </c>
      <c r="B96" s="4">
        <v>1660</v>
      </c>
      <c r="C96" s="4">
        <v>4.5</v>
      </c>
      <c r="D96" s="4">
        <v>2.5</v>
      </c>
      <c r="E96" s="4">
        <v>5.4</v>
      </c>
    </row>
    <row r="97" spans="1:5" ht="15.75">
      <c r="A97" s="4">
        <v>1660</v>
      </c>
      <c r="B97" s="4">
        <v>1670</v>
      </c>
      <c r="C97" s="4">
        <v>4.5</v>
      </c>
      <c r="D97" s="4">
        <v>2.7</v>
      </c>
      <c r="E97" s="4">
        <v>5.2</v>
      </c>
    </row>
    <row r="98" spans="1:5" ht="15.75">
      <c r="A98" s="4">
        <v>1670</v>
      </c>
      <c r="B98" s="4">
        <v>1680</v>
      </c>
      <c r="C98" s="4">
        <v>4.5</v>
      </c>
      <c r="D98" s="23">
        <v>2.7</v>
      </c>
      <c r="E98" s="23">
        <v>5.2</v>
      </c>
    </row>
    <row r="99" spans="1:5" ht="15.75">
      <c r="A99" s="4">
        <v>1680</v>
      </c>
      <c r="B99" s="4">
        <v>1690</v>
      </c>
      <c r="C99" s="4">
        <v>4.5</v>
      </c>
      <c r="D99" s="4">
        <v>2.3</v>
      </c>
      <c r="E99" s="4">
        <v>4.8</v>
      </c>
    </row>
    <row r="100" spans="1:5" ht="15.75">
      <c r="A100" s="4">
        <v>1690</v>
      </c>
      <c r="B100" s="4">
        <v>1700</v>
      </c>
      <c r="C100" s="4">
        <v>4.5</v>
      </c>
      <c r="D100" s="23">
        <v>2.3</v>
      </c>
      <c r="E100" s="23">
        <v>4.8</v>
      </c>
    </row>
    <row r="101" spans="1:5" ht="15.75">
      <c r="A101" s="4">
        <v>1700</v>
      </c>
      <c r="B101" s="4">
        <v>1710</v>
      </c>
      <c r="C101" s="4">
        <v>4.5</v>
      </c>
      <c r="D101" s="4">
        <v>2.5</v>
      </c>
      <c r="E101" s="4">
        <v>4.8</v>
      </c>
    </row>
    <row r="102" spans="1:5" ht="15.75">
      <c r="A102" s="4">
        <v>1710</v>
      </c>
      <c r="B102" s="4">
        <v>1720</v>
      </c>
      <c r="C102" s="4">
        <v>4.5</v>
      </c>
      <c r="D102" s="4">
        <v>2.5</v>
      </c>
      <c r="E102" s="4">
        <v>4.8</v>
      </c>
    </row>
    <row r="103" spans="1:5" ht="15.75">
      <c r="A103" s="4">
        <v>1720</v>
      </c>
      <c r="B103" s="4">
        <v>1730</v>
      </c>
      <c r="C103" s="4">
        <v>4.3</v>
      </c>
      <c r="D103" s="23">
        <v>2.5</v>
      </c>
      <c r="E103" s="4">
        <v>4.8</v>
      </c>
    </row>
    <row r="104" spans="1:5" ht="15.75">
      <c r="A104" s="4">
        <v>1730</v>
      </c>
      <c r="B104" s="4">
        <v>1740</v>
      </c>
      <c r="C104" s="4">
        <v>4.2</v>
      </c>
      <c r="D104" s="4">
        <v>2.4</v>
      </c>
      <c r="E104" s="4">
        <v>4.3</v>
      </c>
    </row>
    <row r="105" spans="1:5" ht="15.75">
      <c r="A105" s="4">
        <v>1740</v>
      </c>
      <c r="B105" s="4">
        <v>1750</v>
      </c>
      <c r="C105" s="4">
        <v>3.9</v>
      </c>
      <c r="D105" s="4">
        <v>2.4</v>
      </c>
      <c r="E105" s="4">
        <v>4.2</v>
      </c>
    </row>
    <row r="106" spans="1:5" ht="15.75">
      <c r="A106" s="4">
        <v>1750</v>
      </c>
      <c r="B106" s="4">
        <v>1760</v>
      </c>
      <c r="C106" s="4">
        <v>3.9</v>
      </c>
      <c r="D106" s="4">
        <v>2.4</v>
      </c>
      <c r="E106" s="4">
        <v>3.9</v>
      </c>
    </row>
    <row r="107" spans="1:5" ht="15.75">
      <c r="A107" s="4">
        <v>1760</v>
      </c>
      <c r="B107" s="4">
        <v>1770</v>
      </c>
      <c r="C107" s="4">
        <v>3.9</v>
      </c>
      <c r="D107" s="23">
        <v>2.4</v>
      </c>
      <c r="E107" s="23">
        <v>3.9</v>
      </c>
    </row>
    <row r="108" spans="1:5" ht="15.75">
      <c r="A108" s="4">
        <v>1770</v>
      </c>
      <c r="B108" s="4">
        <v>1780</v>
      </c>
      <c r="C108" s="4">
        <v>3.9</v>
      </c>
      <c r="D108" s="23">
        <v>2.4</v>
      </c>
      <c r="E108" s="23">
        <v>3.9</v>
      </c>
    </row>
    <row r="109" spans="1:5" ht="15.75">
      <c r="A109" s="4">
        <v>1780</v>
      </c>
      <c r="B109" s="4">
        <v>1790</v>
      </c>
      <c r="C109" s="4">
        <v>3.8</v>
      </c>
      <c r="D109" s="4">
        <v>2.4</v>
      </c>
      <c r="E109" s="4">
        <v>3.8</v>
      </c>
    </row>
    <row r="110" spans="1:5" ht="15.75">
      <c r="A110" s="4">
        <v>1790</v>
      </c>
      <c r="B110" s="4">
        <v>1800</v>
      </c>
      <c r="C110" s="4">
        <v>3.8</v>
      </c>
      <c r="D110" s="4">
        <v>2.4</v>
      </c>
      <c r="E110" s="4">
        <v>3.7</v>
      </c>
    </row>
    <row r="111" spans="1:5" ht="15.75">
      <c r="A111" s="4">
        <v>1800</v>
      </c>
      <c r="B111" s="4">
        <v>1810</v>
      </c>
      <c r="C111" s="4">
        <v>3.8</v>
      </c>
      <c r="D111" s="23">
        <v>2.4</v>
      </c>
      <c r="E111" s="23">
        <v>3.7</v>
      </c>
    </row>
    <row r="112" spans="1:5" ht="15.75">
      <c r="A112" s="4">
        <v>1810</v>
      </c>
      <c r="B112" s="4">
        <v>1820</v>
      </c>
      <c r="C112" s="4">
        <v>3.8</v>
      </c>
      <c r="D112" s="23">
        <v>2.4</v>
      </c>
      <c r="E112" s="23">
        <v>3.7</v>
      </c>
    </row>
    <row r="113" spans="1:5" ht="15.75">
      <c r="A113" s="4">
        <v>1820</v>
      </c>
      <c r="B113" s="4">
        <v>1830</v>
      </c>
      <c r="C113" s="4">
        <v>3.8</v>
      </c>
      <c r="D113" s="23">
        <v>2.4</v>
      </c>
      <c r="E113" s="23">
        <v>3.7</v>
      </c>
    </row>
    <row r="114" spans="1:5" ht="15.75">
      <c r="A114" s="4">
        <v>1830</v>
      </c>
      <c r="B114" s="4">
        <v>1840</v>
      </c>
      <c r="C114" s="4">
        <v>3.8</v>
      </c>
      <c r="D114" s="23">
        <v>2.4</v>
      </c>
      <c r="E114" s="23">
        <v>3.7</v>
      </c>
    </row>
    <row r="115" spans="1:5" ht="15.75">
      <c r="A115" s="4">
        <v>1840</v>
      </c>
      <c r="B115" s="4">
        <v>1850</v>
      </c>
      <c r="C115" s="4">
        <v>3.8</v>
      </c>
      <c r="D115" s="23">
        <v>2.4</v>
      </c>
      <c r="E115" s="23">
        <v>3.7</v>
      </c>
    </row>
    <row r="116" spans="1:5" ht="15.75">
      <c r="A116" s="4">
        <v>1850</v>
      </c>
      <c r="B116" s="4">
        <v>1860</v>
      </c>
      <c r="C116" s="4">
        <v>3.8</v>
      </c>
      <c r="D116" s="4">
        <v>2.2</v>
      </c>
      <c r="E116" s="4">
        <v>3.5</v>
      </c>
    </row>
  </sheetData>
  <printOptions gridLines="1"/>
  <pageMargins left="0.75" right="0.75" top="0.27" bottom="0.23" header="0.5" footer="0.5"/>
  <pageSetup fitToHeight="1" fitToWidth="1" horizontalDpi="600" verticalDpi="600" orientation="portrait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-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Leticia Arroyo Abad</dc:creator>
  <cp:keywords/>
  <dc:description/>
  <cp:lastModifiedBy>Adriana Leticia Arroyo Abad</cp:lastModifiedBy>
  <cp:lastPrinted>2005-04-26T02:13:52Z</cp:lastPrinted>
  <dcterms:created xsi:type="dcterms:W3CDTF">2005-04-25T22:39:49Z</dcterms:created>
  <dcterms:modified xsi:type="dcterms:W3CDTF">2005-06-21T07:13:10Z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-2124385198</vt:i4>
  </property>
  <property fmtid="{D5CDD505-2E9C-101B-9397-08002B2CF9AE}" pid="3" name="_EmailSubject">
    <vt:lpwstr>Italy - north</vt:lpwstr>
  </property>
  <property fmtid="{D5CDD505-2E9C-101B-9397-08002B2CF9AE}" pid="4" name="_AuthorEmail">
    <vt:lpwstr>alarroyo@ucdavis.edu</vt:lpwstr>
  </property>
  <property fmtid="{D5CDD505-2E9C-101B-9397-08002B2CF9AE}" pid="5" name="_AuthorEmailDisplayName">
    <vt:lpwstr>A. Leticia Arroyo-Abad</vt:lpwstr>
  </property>
</Properties>
</file>