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835" windowHeight="9585" activeTab="0"/>
  </bookViews>
  <sheets>
    <sheet name="Notes" sheetId="1" r:id="rId1"/>
    <sheet name="Prices" sheetId="2" r:id="rId2"/>
    <sheet name="Rents" sheetId="3" r:id="rId3"/>
    <sheet name="Wages" sheetId="4" r:id="rId4"/>
  </sheets>
  <definedNames>
    <definedName name="_xlnm.Print_Titles" localSheetId="1">'Wages'!$A:$A,'Prices'!$1:$10</definedName>
  </definedNames>
  <calcPr fullCalcOnLoad="1"/>
</workbook>
</file>

<file path=xl/sharedStrings.xml><?xml version="1.0" encoding="utf-8"?>
<sst xmlns="http://schemas.openxmlformats.org/spreadsheetml/2006/main" count="287" uniqueCount="116">
  <si>
    <t>monetary units</t>
  </si>
  <si>
    <t>physical units</t>
  </si>
  <si>
    <t>FIVE YEAR AVERAGES</t>
  </si>
  <si>
    <t>1720</t>
  </si>
  <si>
    <t>1730</t>
  </si>
  <si>
    <t>1740</t>
  </si>
  <si>
    <t>1750</t>
  </si>
  <si>
    <t>1760</t>
  </si>
  <si>
    <t>1770</t>
  </si>
  <si>
    <t>1780</t>
  </si>
  <si>
    <t>1790</t>
  </si>
  <si>
    <t>1800</t>
  </si>
  <si>
    <t>1810</t>
  </si>
  <si>
    <t>1820</t>
  </si>
  <si>
    <t>1830</t>
  </si>
  <si>
    <t>1840</t>
  </si>
  <si>
    <t>1850</t>
  </si>
  <si>
    <t>1860</t>
  </si>
  <si>
    <t>Lire Milanesi</t>
  </si>
  <si>
    <t>10 libbre grosse</t>
  </si>
  <si>
    <t>10 dozen</t>
  </si>
  <si>
    <t>brenta</t>
  </si>
  <si>
    <t>10 fasci</t>
  </si>
  <si>
    <t>PRICES WITH 1700 = 100</t>
  </si>
  <si>
    <t>10 braccia</t>
  </si>
  <si>
    <t>10 centinara</t>
  </si>
  <si>
    <t>day</t>
  </si>
  <si>
    <t>year</t>
  </si>
  <si>
    <t>VARIOUS BASES:</t>
  </si>
  <si>
    <t>moggio</t>
  </si>
  <si>
    <t>Zecchino Gigliato</t>
  </si>
  <si>
    <t>Mason's assistant</t>
  </si>
  <si>
    <t>1703-1750</t>
  </si>
  <si>
    <t>1750-1790</t>
  </si>
  <si>
    <t>Decadal rates of change in real (wheat) prices:</t>
  </si>
  <si>
    <t>Last revision date:</t>
  </si>
  <si>
    <t>Sources:</t>
  </si>
  <si>
    <t>Types of transactions:</t>
  </si>
  <si>
    <t>Underlying frequency:</t>
  </si>
  <si>
    <t>Special caveats:</t>
  </si>
  <si>
    <t>Conversions:</t>
  </si>
  <si>
    <t>Physical Conversions to metric system</t>
  </si>
  <si>
    <t>Monetary Conversions to silver</t>
  </si>
  <si>
    <t>File preparers: Levin 2001, Arroyo-Abad 2005</t>
  </si>
  <si>
    <t>Patricia A. Levin</t>
  </si>
  <si>
    <t>12/15/01</t>
  </si>
  <si>
    <t>Leticia Arroyo Abad</t>
  </si>
  <si>
    <t>Mar. 2005</t>
  </si>
  <si>
    <t>Prices in Milan, 1701-1860</t>
  </si>
  <si>
    <r>
      <t>Local</t>
    </r>
    <r>
      <rPr>
        <sz val="12"/>
        <rFont val="Times New Roman"/>
        <family val="1"/>
      </rPr>
      <t xml:space="preserve"> Physical &amp; </t>
    </r>
    <r>
      <rPr>
        <u val="single"/>
        <sz val="12"/>
        <rFont val="Times New Roman"/>
        <family val="1"/>
      </rPr>
      <t>Local</t>
    </r>
    <r>
      <rPr>
        <sz val="12"/>
        <rFont val="Times New Roman"/>
        <family val="1"/>
      </rPr>
      <t xml:space="preserve"> Monetary Units</t>
    </r>
  </si>
  <si>
    <r>
      <t>Metric</t>
    </r>
    <r>
      <rPr>
        <sz val="12"/>
        <rFont val="Times New Roman"/>
        <family val="1"/>
      </rPr>
      <t xml:space="preserve"> Physical &amp; </t>
    </r>
    <r>
      <rPr>
        <u val="single"/>
        <sz val="12"/>
        <rFont val="Times New Roman"/>
        <family val="1"/>
      </rPr>
      <t>Local</t>
    </r>
    <r>
      <rPr>
        <sz val="12"/>
        <rFont val="Times New Roman"/>
        <family val="1"/>
      </rPr>
      <t xml:space="preserve"> Monetary Units</t>
    </r>
  </si>
  <si>
    <r>
      <t>Metric</t>
    </r>
    <r>
      <rPr>
        <sz val="12"/>
        <rFont val="Times New Roman"/>
        <family val="1"/>
      </rPr>
      <t xml:space="preserve"> Physical Units &amp; Silver</t>
    </r>
  </si>
  <si>
    <t>Commodity:</t>
  </si>
  <si>
    <t>Physical Unit:</t>
  </si>
  <si>
    <t>Monetary Unit:</t>
  </si>
  <si>
    <t>Italian</t>
  </si>
  <si>
    <t>segala</t>
  </si>
  <si>
    <t>frumento</t>
  </si>
  <si>
    <t>riso</t>
  </si>
  <si>
    <t>carne de vitello</t>
  </si>
  <si>
    <t>uova</t>
  </si>
  <si>
    <t>burro</t>
  </si>
  <si>
    <t>legna</t>
  </si>
  <si>
    <t>de sevo</t>
  </si>
  <si>
    <t>zucchero</t>
  </si>
  <si>
    <t>Rye</t>
  </si>
  <si>
    <t>Wheat</t>
  </si>
  <si>
    <t>Rice</t>
  </si>
  <si>
    <t>Veal</t>
  </si>
  <si>
    <t>Eggs</t>
  </si>
  <si>
    <t>Butter</t>
  </si>
  <si>
    <t>White Wine</t>
  </si>
  <si>
    <t>Wood</t>
  </si>
  <si>
    <t>Candles</t>
  </si>
  <si>
    <t>Cloth-Linen</t>
  </si>
  <si>
    <t>Cloth-Woolen</t>
  </si>
  <si>
    <t>Lime</t>
  </si>
  <si>
    <t>Bricks</t>
  </si>
  <si>
    <t>Sugar</t>
  </si>
  <si>
    <t>Rents in Milan, 1701-1860</t>
  </si>
  <si>
    <t>House #1</t>
  </si>
  <si>
    <t>House #2</t>
  </si>
  <si>
    <t>House #3</t>
  </si>
  <si>
    <t>muratore</t>
  </si>
  <si>
    <t>Mason</t>
  </si>
  <si>
    <r>
      <t xml:space="preserve">Aldo de Maddalena. 1974. </t>
    </r>
    <r>
      <rPr>
        <i/>
        <sz val="12"/>
        <rFont val="Palatino"/>
        <family val="0"/>
      </rPr>
      <t>Prezzi e Mercedi a Milano dal 1701 al 1860</t>
    </r>
    <r>
      <rPr>
        <sz val="12"/>
        <rFont val="Palatino"/>
        <family val="0"/>
      </rPr>
      <t>. Milano: Banca Commerciale Italiana</t>
    </r>
  </si>
  <si>
    <r>
      <t>moggio da carbone</t>
    </r>
    <r>
      <rPr>
        <sz val="12"/>
        <rFont val="Times New Roman"/>
        <family val="1"/>
      </rPr>
      <t>=225.1033 liters; used for vegetal charcoal</t>
    </r>
  </si>
  <si>
    <r>
      <t>libbra grossa</t>
    </r>
    <r>
      <rPr>
        <sz val="12"/>
        <rFont val="Times New Roman"/>
        <family val="1"/>
      </rPr>
      <t>=0.7625 kilograms; used for bread, butter, meat, oil, and for all food products in general</t>
    </r>
  </si>
  <si>
    <r>
      <t>moggio da grano</t>
    </r>
    <r>
      <rPr>
        <sz val="12"/>
        <rFont val="Times New Roman"/>
        <family val="1"/>
      </rPr>
      <t>=146.2343 liters; used for cereals</t>
    </r>
  </si>
  <si>
    <r>
      <t>soma</t>
    </r>
    <r>
      <rPr>
        <sz val="12"/>
        <rFont val="Times New Roman"/>
        <family val="1"/>
      </rPr>
      <t>=164.5135 liters; used for cereals</t>
    </r>
  </si>
  <si>
    <r>
      <t>fascio o centinaro</t>
    </r>
    <r>
      <rPr>
        <sz val="12"/>
        <rFont val="Times New Roman"/>
        <family val="1"/>
      </rPr>
      <t>=0.5949 meters; used for wood</t>
    </r>
  </si>
  <si>
    <r>
      <t>libbra sottile o piccola</t>
    </r>
    <r>
      <rPr>
        <sz val="12"/>
        <rFont val="Times New Roman"/>
        <family val="1"/>
      </rPr>
      <t>=0.3267 kilograms; used for silk and precious goods</t>
    </r>
  </si>
  <si>
    <r>
      <t>brenta</t>
    </r>
    <r>
      <rPr>
        <sz val="12"/>
        <rFont val="Times New Roman"/>
        <family val="1"/>
      </rPr>
      <t>=75.5544 liters; used for wine, and liquids</t>
    </r>
  </si>
  <si>
    <r>
      <t xml:space="preserve">source same as above, p.1 </t>
    </r>
    <r>
      <rPr>
        <i/>
        <sz val="12"/>
        <rFont val="Times New Roman"/>
        <family val="1"/>
      </rPr>
      <t>'Nota sulle misure'</t>
    </r>
  </si>
  <si>
    <r>
      <t>braccio di Milano</t>
    </r>
    <r>
      <rPr>
        <sz val="12"/>
        <rFont val="Times New Roman"/>
        <family val="1"/>
      </rPr>
      <t>=0.5949 meters</t>
    </r>
  </si>
  <si>
    <t>Hospital accounting records (Maggiore di Milano, later known as Luoghi Pii Elemosinieri)</t>
  </si>
  <si>
    <t>Factory accounting records (Veneranda Frabbrica del Duomo)</t>
  </si>
  <si>
    <t>Price series from the Chamber of Broletto</t>
  </si>
  <si>
    <t>kilogram</t>
  </si>
  <si>
    <t>dozen</t>
  </si>
  <si>
    <t>unit</t>
  </si>
  <si>
    <t>meter</t>
  </si>
  <si>
    <t>liter</t>
  </si>
  <si>
    <t>Ducatone</t>
  </si>
  <si>
    <t>Pezzo da 5 Franchi</t>
  </si>
  <si>
    <t>Ducats of Venetian Silver</t>
  </si>
  <si>
    <t>Annual</t>
  </si>
  <si>
    <t>Also in this volume:</t>
  </si>
  <si>
    <t>Prices of maize, millet, hay, cheese, honey, wax, soap, almonds,</t>
  </si>
  <si>
    <t>Index numbers for different commodity groups</t>
  </si>
  <si>
    <t>Currencies used, Appendix I, p. 421-426</t>
  </si>
  <si>
    <t>Notes on Italy Milan, 1701-1860</t>
  </si>
  <si>
    <t>Wages in Milan, 1701-1860</t>
  </si>
  <si>
    <t>Grams of Silver</t>
  </si>
  <si>
    <t>Silver</t>
  </si>
  <si>
    <r>
      <t>Local</t>
    </r>
    <r>
      <rPr>
        <sz val="12"/>
        <rFont val="Times New Roman"/>
        <family val="1"/>
      </rPr>
      <t xml:space="preserve"> Monetary Units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</si>
</sst>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0.0_);\(0.0\)"/>
    <numFmt numFmtId="166" formatCode="0_);\(0\)"/>
    <numFmt numFmtId="167" formatCode="0.00_);\(0.00\)"/>
    <numFmt numFmtId="168" formatCode="0.0%"/>
    <numFmt numFmtId="169" formatCode="#,##0.000"/>
    <numFmt numFmtId="170" formatCode="#,##0.0"/>
    <numFmt numFmtId="171" formatCode="0.0000"/>
    <numFmt numFmtId="172" formatCode="0.000"/>
    <numFmt numFmtId="173" formatCode="\(0\)"/>
    <numFmt numFmtId="174" formatCode="0.0"/>
    <numFmt numFmtId="175" formatCode="dd\-mmm\-yy"/>
    <numFmt numFmtId="176" formatCode="[$-409]dddd\,\ mmmm\ dd\,\ yyyy"/>
    <numFmt numFmtId="177" formatCode="[$-409]d\-mmm\-yy;@"/>
  </numFmts>
  <fonts count="19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Palatino"/>
      <family val="0"/>
    </font>
    <font>
      <sz val="12"/>
      <name val="Arial"/>
      <family val="0"/>
    </font>
    <font>
      <u val="single"/>
      <sz val="12"/>
      <name val="Palatino"/>
      <family val="0"/>
    </font>
    <font>
      <i/>
      <sz val="12"/>
      <name val="Palatino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Times New Roman"/>
      <family val="0"/>
    </font>
    <font>
      <b/>
      <u val="single"/>
      <sz val="12"/>
      <name val="Times New Roman"/>
      <family val="0"/>
    </font>
    <font>
      <sz val="12"/>
      <name val="Palatino"/>
      <family val="0"/>
    </font>
    <font>
      <sz val="11"/>
      <name val="Times New Roman"/>
      <family val="1"/>
    </font>
    <font>
      <u val="single"/>
      <sz val="11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39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>
      <alignment/>
      <protection/>
    </xf>
    <xf numFmtId="169" fontId="0" fillId="0" borderId="0">
      <alignment/>
      <protection/>
    </xf>
    <xf numFmtId="9" fontId="0" fillId="0" borderId="0" applyFont="0" applyFill="0" applyBorder="0" applyAlignment="0" applyProtection="0"/>
  </cellStyleXfs>
  <cellXfs count="65">
    <xf numFmtId="39" fontId="0" fillId="0" borderId="0" xfId="0" applyAlignment="1">
      <alignment/>
    </xf>
    <xf numFmtId="0" fontId="13" fillId="0" borderId="0" xfId="21" applyFont="1">
      <alignment/>
      <protection/>
    </xf>
    <xf numFmtId="0" fontId="2" fillId="0" borderId="0" xfId="21" applyFont="1">
      <alignment/>
      <protection/>
    </xf>
    <xf numFmtId="0" fontId="14" fillId="0" borderId="0" xfId="21" applyFont="1">
      <alignment/>
      <protection/>
    </xf>
    <xf numFmtId="177" fontId="2" fillId="0" borderId="0" xfId="21" applyNumberFormat="1" applyFont="1">
      <alignment/>
      <protection/>
    </xf>
    <xf numFmtId="0" fontId="4" fillId="0" borderId="0" xfId="21" applyFont="1">
      <alignment/>
      <protection/>
    </xf>
    <xf numFmtId="0" fontId="15" fillId="0" borderId="0" xfId="21" applyFont="1">
      <alignment/>
      <protection/>
    </xf>
    <xf numFmtId="2" fontId="15" fillId="0" borderId="0" xfId="21" applyNumberFormat="1" applyFont="1" applyAlignment="1">
      <alignment horizontal="center"/>
      <protection/>
    </xf>
    <xf numFmtId="169" fontId="15" fillId="0" borderId="0" xfId="22" applyFont="1" applyAlignment="1">
      <alignment horizontal="center"/>
      <protection/>
    </xf>
    <xf numFmtId="169" fontId="15" fillId="0" borderId="0" xfId="22" applyFont="1">
      <alignment/>
      <protection/>
    </xf>
    <xf numFmtId="169" fontId="16" fillId="0" borderId="0" xfId="22" applyFont="1" applyBorder="1">
      <alignment/>
      <protection/>
    </xf>
    <xf numFmtId="169" fontId="16" fillId="0" borderId="0" xfId="22" applyFont="1">
      <alignment/>
      <protection/>
    </xf>
    <xf numFmtId="0" fontId="2" fillId="0" borderId="0" xfId="21" applyFont="1" applyAlignment="1">
      <alignment vertical="justify"/>
      <protection/>
    </xf>
    <xf numFmtId="0" fontId="17" fillId="0" borderId="0" xfId="21" applyFont="1">
      <alignment/>
      <protection/>
    </xf>
    <xf numFmtId="169" fontId="0" fillId="0" borderId="0" xfId="22">
      <alignment/>
      <protection/>
    </xf>
    <xf numFmtId="169" fontId="18" fillId="0" borderId="0" xfId="22" applyFont="1" applyFill="1" applyAlignment="1">
      <alignment horizontal="left"/>
      <protection/>
    </xf>
    <xf numFmtId="169" fontId="14" fillId="0" borderId="0" xfId="22" applyFont="1" applyAlignment="1">
      <alignment horizontal="left"/>
      <protection/>
    </xf>
    <xf numFmtId="49" fontId="15" fillId="0" borderId="0" xfId="22" applyNumberFormat="1" applyFont="1" applyAlignment="1">
      <alignment horizontal="center"/>
      <protection/>
    </xf>
    <xf numFmtId="39" fontId="1" fillId="0" borderId="0" xfId="0" applyFont="1" applyAlignment="1">
      <alignment horizontal="center" wrapText="1"/>
    </xf>
    <xf numFmtId="39" fontId="2" fillId="0" borderId="1" xfId="0" applyFont="1" applyBorder="1" applyAlignment="1">
      <alignment/>
    </xf>
    <xf numFmtId="39" fontId="2" fillId="0" borderId="2" xfId="0" applyFont="1" applyBorder="1" applyAlignment="1">
      <alignment/>
    </xf>
    <xf numFmtId="39" fontId="3" fillId="0" borderId="0" xfId="0" applyFont="1" applyAlignment="1">
      <alignment/>
    </xf>
    <xf numFmtId="39" fontId="2" fillId="0" borderId="0" xfId="0" applyFont="1" applyAlignment="1">
      <alignment/>
    </xf>
    <xf numFmtId="49" fontId="2" fillId="0" borderId="3" xfId="0" applyNumberFormat="1" applyFont="1" applyBorder="1" applyAlignment="1">
      <alignment/>
    </xf>
    <xf numFmtId="39" fontId="2" fillId="0" borderId="4" xfId="0" applyFont="1" applyBorder="1" applyAlignment="1">
      <alignment/>
    </xf>
    <xf numFmtId="49" fontId="2" fillId="0" borderId="0" xfId="0" applyNumberFormat="1" applyFont="1" applyAlignment="1">
      <alignment/>
    </xf>
    <xf numFmtId="39" fontId="4" fillId="0" borderId="0" xfId="0" applyFont="1" applyAlignment="1">
      <alignment horizontal="center"/>
    </xf>
    <xf numFmtId="39" fontId="2" fillId="0" borderId="0" xfId="0" applyFont="1" applyFill="1" applyAlignment="1">
      <alignment/>
    </xf>
    <xf numFmtId="39" fontId="4" fillId="0" borderId="0" xfId="0" applyFont="1" applyAlignment="1">
      <alignment horizontal="left"/>
    </xf>
    <xf numFmtId="39" fontId="2" fillId="0" borderId="0" xfId="0" applyFont="1" applyAlignment="1">
      <alignment horizontal="center" wrapText="1"/>
    </xf>
    <xf numFmtId="39" fontId="4" fillId="0" borderId="0" xfId="0" applyFont="1" applyAlignment="1">
      <alignment horizontal="center" wrapText="1"/>
    </xf>
    <xf numFmtId="37" fontId="2" fillId="0" borderId="0" xfId="0" applyNumberFormat="1" applyFont="1" applyAlignment="1">
      <alignment horizontal="center" wrapText="1"/>
    </xf>
    <xf numFmtId="166" fontId="2" fillId="0" borderId="0" xfId="0" applyNumberFormat="1" applyFont="1" applyAlignment="1">
      <alignment horizontal="center"/>
    </xf>
    <xf numFmtId="39" fontId="2" fillId="0" borderId="0" xfId="0" applyFont="1" applyAlignment="1">
      <alignment horizontal="center"/>
    </xf>
    <xf numFmtId="39" fontId="2" fillId="0" borderId="0" xfId="0" applyFont="1" applyAlignment="1">
      <alignment horizontal="right"/>
    </xf>
    <xf numFmtId="1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15" fillId="0" borderId="0" xfId="0" applyNumberFormat="1" applyFont="1" applyAlignment="1">
      <alignment horizontal="right"/>
    </xf>
    <xf numFmtId="39" fontId="17" fillId="0" borderId="0" xfId="0" applyFont="1" applyAlignment="1">
      <alignment horizontal="right"/>
    </xf>
    <xf numFmtId="39" fontId="2" fillId="0" borderId="0" xfId="0" applyFont="1" applyFill="1" applyAlignment="1">
      <alignment horizontal="center"/>
    </xf>
    <xf numFmtId="49" fontId="2" fillId="0" borderId="0" xfId="0" applyNumberFormat="1" applyFont="1" applyBorder="1" applyAlignment="1">
      <alignment/>
    </xf>
    <xf numFmtId="39" fontId="2" fillId="0" borderId="0" xfId="0" applyFont="1" applyBorder="1" applyAlignment="1">
      <alignment/>
    </xf>
    <xf numFmtId="39" fontId="5" fillId="0" borderId="0" xfId="0" applyFont="1" applyAlignment="1">
      <alignment/>
    </xf>
    <xf numFmtId="39" fontId="6" fillId="0" borderId="0" xfId="0" applyFont="1" applyAlignment="1">
      <alignment/>
    </xf>
    <xf numFmtId="39" fontId="14" fillId="0" borderId="0" xfId="0" applyFont="1" applyAlignment="1">
      <alignment/>
    </xf>
    <xf numFmtId="39" fontId="14" fillId="0" borderId="0" xfId="0" applyFont="1" applyAlignment="1">
      <alignment horizontal="center"/>
    </xf>
    <xf numFmtId="49" fontId="2" fillId="0" borderId="0" xfId="0" applyNumberFormat="1" applyFont="1" applyAlignment="1">
      <alignment horizontal="right"/>
    </xf>
    <xf numFmtId="39" fontId="7" fillId="0" borderId="0" xfId="0" applyFont="1" applyAlignment="1">
      <alignment horizontal="center" wrapText="1"/>
    </xf>
    <xf numFmtId="39" fontId="14" fillId="0" borderId="0" xfId="0" applyFont="1" applyAlignment="1">
      <alignment horizontal="center" wrapText="1"/>
    </xf>
    <xf numFmtId="166" fontId="14" fillId="0" borderId="0" xfId="0" applyNumberFormat="1" applyFont="1" applyAlignment="1">
      <alignment horizontal="center"/>
    </xf>
    <xf numFmtId="39" fontId="14" fillId="0" borderId="0" xfId="0" applyFont="1" applyAlignment="1">
      <alignment horizontal="right"/>
    </xf>
    <xf numFmtId="1" fontId="14" fillId="0" borderId="0" xfId="0" applyNumberFormat="1" applyFont="1" applyAlignment="1">
      <alignment horizontal="center"/>
    </xf>
    <xf numFmtId="2" fontId="14" fillId="0" borderId="0" xfId="0" applyNumberFormat="1" applyFont="1" applyAlignment="1">
      <alignment/>
    </xf>
    <xf numFmtId="49" fontId="1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left"/>
    </xf>
    <xf numFmtId="49" fontId="14" fillId="0" borderId="0" xfId="0" applyNumberFormat="1" applyFont="1" applyAlignment="1">
      <alignment horizontal="left"/>
    </xf>
    <xf numFmtId="39" fontId="17" fillId="0" borderId="0" xfId="0" applyFont="1" applyBorder="1" applyAlignment="1">
      <alignment horizontal="center"/>
    </xf>
    <xf numFmtId="0" fontId="2" fillId="0" borderId="0" xfId="21" applyFont="1">
      <alignment/>
      <protection/>
    </xf>
    <xf numFmtId="172" fontId="2" fillId="0" borderId="0" xfId="0" applyNumberFormat="1" applyFont="1" applyAlignment="1" applyProtection="1">
      <alignment horizontal="center"/>
      <protection/>
    </xf>
    <xf numFmtId="172" fontId="2" fillId="0" borderId="0" xfId="22" applyNumberFormat="1" applyFont="1">
      <alignment/>
      <protection/>
    </xf>
    <xf numFmtId="172" fontId="17" fillId="0" borderId="0" xfId="0" applyNumberFormat="1" applyFont="1" applyAlignment="1" applyProtection="1">
      <alignment horizontal="center"/>
      <protection/>
    </xf>
    <xf numFmtId="39" fontId="4" fillId="0" borderId="0" xfId="0" applyFont="1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uenos Aires P's &amp; rents m" xfId="21"/>
    <cellStyle name="Normal_Chile_1600-1830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3"/>
  <sheetViews>
    <sheetView tabSelected="1" workbookViewId="0" topLeftCell="A1">
      <selection activeCell="C4" sqref="C4"/>
    </sheetView>
  </sheetViews>
  <sheetFormatPr defaultColWidth="9.140625" defaultRowHeight="12.75"/>
  <cols>
    <col min="1" max="1" width="28.140625" style="2" customWidth="1"/>
    <col min="2" max="2" width="21.140625" style="2" customWidth="1"/>
    <col min="3" max="3" width="30.140625" style="2" customWidth="1"/>
    <col min="4" max="4" width="14.7109375" style="2" customWidth="1"/>
    <col min="5" max="5" width="17.140625" style="2" customWidth="1"/>
    <col min="6" max="6" width="15.00390625" style="2" customWidth="1"/>
    <col min="7" max="16384" width="9.421875" style="2" customWidth="1"/>
  </cols>
  <sheetData>
    <row r="1" ht="15.75">
      <c r="A1" s="1" t="s">
        <v>111</v>
      </c>
    </row>
    <row r="2" ht="15.75">
      <c r="A2" s="3" t="s">
        <v>43</v>
      </c>
    </row>
    <row r="3" spans="1:3" ht="15.75">
      <c r="A3" s="3" t="s">
        <v>35</v>
      </c>
      <c r="C3" s="4">
        <v>38449</v>
      </c>
    </row>
    <row r="4" ht="15.75">
      <c r="A4" s="3"/>
    </row>
    <row r="5" ht="15.75">
      <c r="C5" s="3"/>
    </row>
    <row r="6" ht="15.75">
      <c r="A6" s="5" t="s">
        <v>36</v>
      </c>
    </row>
    <row r="7" ht="15.75">
      <c r="A7" s="3" t="s">
        <v>85</v>
      </c>
    </row>
    <row r="8" spans="1:11" ht="15.75">
      <c r="A8" s="6"/>
      <c r="B8" s="7"/>
      <c r="C8" s="7"/>
      <c r="D8" s="7"/>
      <c r="E8" s="7"/>
      <c r="F8" s="7"/>
      <c r="G8" s="7"/>
      <c r="H8" s="7"/>
      <c r="I8" s="7"/>
      <c r="J8" s="6"/>
      <c r="K8" s="6"/>
    </row>
    <row r="9" ht="15.75">
      <c r="A9" s="5" t="s">
        <v>37</v>
      </c>
    </row>
    <row r="10" ht="15.75">
      <c r="A10" s="2" t="s">
        <v>95</v>
      </c>
    </row>
    <row r="11" ht="15.75">
      <c r="A11" s="2" t="s">
        <v>96</v>
      </c>
    </row>
    <row r="12" ht="15.75">
      <c r="A12" s="2" t="s">
        <v>97</v>
      </c>
    </row>
    <row r="13" spans="9:13" ht="15.75">
      <c r="I13" s="8"/>
      <c r="J13" s="9"/>
      <c r="K13" s="8"/>
      <c r="L13" s="9"/>
      <c r="M13" s="9"/>
    </row>
    <row r="14" spans="1:13" ht="15.75">
      <c r="A14" s="5" t="s">
        <v>38</v>
      </c>
      <c r="I14" s="9"/>
      <c r="J14" s="9"/>
      <c r="K14" s="9"/>
      <c r="L14" s="9"/>
      <c r="M14" s="9"/>
    </row>
    <row r="15" spans="1:13" ht="15.75">
      <c r="A15" s="2" t="s">
        <v>106</v>
      </c>
      <c r="I15" s="9"/>
      <c r="J15" s="9"/>
      <c r="K15" s="11"/>
      <c r="L15" s="9"/>
      <c r="M15" s="9"/>
    </row>
    <row r="16" spans="9:13" ht="15.75">
      <c r="I16" s="9"/>
      <c r="J16" s="9"/>
      <c r="K16" s="10"/>
      <c r="L16" s="9"/>
      <c r="M16" s="9"/>
    </row>
    <row r="17" spans="1:13" ht="15.75">
      <c r="A17" s="5" t="s">
        <v>39</v>
      </c>
      <c r="I17" s="9"/>
      <c r="J17" s="9"/>
      <c r="K17" s="9"/>
      <c r="L17" s="9"/>
      <c r="M17" s="9"/>
    </row>
    <row r="18" spans="1:13" ht="15.75">
      <c r="A18" s="2" t="s">
        <v>107</v>
      </c>
      <c r="I18" s="9"/>
      <c r="J18" s="9"/>
      <c r="K18" s="9"/>
      <c r="L18" s="9"/>
      <c r="M18" s="9"/>
    </row>
    <row r="19" spans="1:13" ht="15.75">
      <c r="A19" s="2" t="s">
        <v>108</v>
      </c>
      <c r="I19" s="9"/>
      <c r="J19" s="9"/>
      <c r="K19" s="9"/>
      <c r="L19" s="9"/>
      <c r="M19" s="9"/>
    </row>
    <row r="20" spans="1:13" ht="15.75">
      <c r="A20" s="2" t="s">
        <v>109</v>
      </c>
      <c r="I20" s="9"/>
      <c r="J20" s="9"/>
      <c r="K20" s="9"/>
      <c r="L20" s="9"/>
      <c r="M20" s="9"/>
    </row>
    <row r="21" spans="1:8" s="12" customFormat="1" ht="15.75">
      <c r="A21" s="2"/>
      <c r="B21" s="2"/>
      <c r="C21" s="2"/>
      <c r="D21" s="2"/>
      <c r="E21" s="2"/>
      <c r="F21" s="2"/>
      <c r="G21" s="2"/>
      <c r="H21" s="2"/>
    </row>
    <row r="22" spans="1:8" s="12" customFormat="1" ht="15.75">
      <c r="A22" s="5" t="s">
        <v>40</v>
      </c>
      <c r="B22" s="2"/>
      <c r="C22" s="2"/>
      <c r="D22" s="2"/>
      <c r="E22" s="2"/>
      <c r="F22" s="2"/>
      <c r="G22" s="2"/>
      <c r="H22" s="2"/>
    </row>
    <row r="23" spans="1:8" s="12" customFormat="1" ht="15.75">
      <c r="A23" s="5"/>
      <c r="B23" s="2"/>
      <c r="C23" s="2"/>
      <c r="D23" s="2"/>
      <c r="E23" s="2"/>
      <c r="F23" s="2"/>
      <c r="G23" s="2"/>
      <c r="H23" s="2"/>
    </row>
    <row r="24" spans="1:8" s="12" customFormat="1" ht="15.75">
      <c r="A24" s="13" t="s">
        <v>41</v>
      </c>
      <c r="B24" s="2"/>
      <c r="C24" s="2"/>
      <c r="D24" s="2"/>
      <c r="E24" s="2"/>
      <c r="F24" s="2"/>
      <c r="G24" s="2"/>
      <c r="H24" s="2"/>
    </row>
    <row r="25" spans="1:8" s="12" customFormat="1" ht="15.75">
      <c r="A25" s="60" t="s">
        <v>93</v>
      </c>
      <c r="B25" s="2"/>
      <c r="C25" s="2"/>
      <c r="D25" s="2"/>
      <c r="E25" s="2"/>
      <c r="F25" s="2"/>
      <c r="G25" s="2"/>
      <c r="H25" s="2"/>
    </row>
    <row r="26" spans="1:8" s="12" customFormat="1" ht="15.75">
      <c r="A26" s="60"/>
      <c r="B26" s="2"/>
      <c r="C26" s="2"/>
      <c r="D26" s="2"/>
      <c r="E26" s="2"/>
      <c r="F26" s="2"/>
      <c r="G26" s="2"/>
      <c r="H26" s="2"/>
    </row>
    <row r="27" spans="1:8" s="12" customFormat="1" ht="15.75">
      <c r="A27" s="13" t="s">
        <v>88</v>
      </c>
      <c r="B27" s="2"/>
      <c r="C27" s="2"/>
      <c r="D27" s="2"/>
      <c r="E27" s="2"/>
      <c r="F27" s="2"/>
      <c r="G27" s="2"/>
      <c r="H27" s="2"/>
    </row>
    <row r="28" spans="1:8" s="12" customFormat="1" ht="15.75">
      <c r="A28" s="13" t="s">
        <v>86</v>
      </c>
      <c r="B28" s="2"/>
      <c r="C28" s="2"/>
      <c r="D28" s="2"/>
      <c r="E28" s="2"/>
      <c r="F28" s="2"/>
      <c r="G28" s="2"/>
      <c r="H28" s="2"/>
    </row>
    <row r="29" spans="1:8" s="12" customFormat="1" ht="15.75">
      <c r="A29" s="13" t="s">
        <v>89</v>
      </c>
      <c r="B29" s="2"/>
      <c r="C29" s="2"/>
      <c r="D29" s="2"/>
      <c r="E29" s="2"/>
      <c r="F29" s="2"/>
      <c r="G29" s="2"/>
      <c r="H29" s="2"/>
    </row>
    <row r="30" spans="1:8" s="12" customFormat="1" ht="15.75">
      <c r="A30" s="13" t="s">
        <v>92</v>
      </c>
      <c r="B30" s="2"/>
      <c r="C30" s="2"/>
      <c r="D30" s="2"/>
      <c r="E30" s="2"/>
      <c r="F30" s="2"/>
      <c r="G30" s="2"/>
      <c r="H30" s="2"/>
    </row>
    <row r="31" spans="1:8" s="12" customFormat="1" ht="15.75">
      <c r="A31" s="13" t="s">
        <v>87</v>
      </c>
      <c r="B31" s="2"/>
      <c r="C31" s="2"/>
      <c r="D31" s="2"/>
      <c r="E31" s="2"/>
      <c r="F31" s="2"/>
      <c r="G31" s="2"/>
      <c r="H31" s="2"/>
    </row>
    <row r="32" spans="1:8" s="12" customFormat="1" ht="15.75">
      <c r="A32" s="13" t="s">
        <v>91</v>
      </c>
      <c r="B32" s="2"/>
      <c r="C32" s="2"/>
      <c r="D32" s="2"/>
      <c r="E32" s="2"/>
      <c r="F32" s="2"/>
      <c r="G32" s="2"/>
      <c r="H32" s="2"/>
    </row>
    <row r="33" spans="1:8" s="12" customFormat="1" ht="15.75">
      <c r="A33" s="13" t="s">
        <v>90</v>
      </c>
      <c r="B33" s="2"/>
      <c r="C33" s="2"/>
      <c r="D33" s="2"/>
      <c r="E33" s="2"/>
      <c r="F33" s="2"/>
      <c r="G33" s="2"/>
      <c r="H33" s="2"/>
    </row>
    <row r="34" spans="1:8" s="12" customFormat="1" ht="15.75">
      <c r="A34" s="13" t="s">
        <v>94</v>
      </c>
      <c r="B34" s="2"/>
      <c r="C34" s="2"/>
      <c r="D34" s="2"/>
      <c r="E34" s="2"/>
      <c r="F34" s="2"/>
      <c r="G34" s="2"/>
      <c r="H34" s="2"/>
    </row>
    <row r="35" spans="1:8" s="12" customFormat="1" ht="15.75">
      <c r="A35" s="13"/>
      <c r="B35" s="2"/>
      <c r="C35" s="2"/>
      <c r="D35" s="2"/>
      <c r="E35" s="2"/>
      <c r="F35" s="2"/>
      <c r="G35" s="2"/>
      <c r="H35" s="2"/>
    </row>
    <row r="36" spans="1:8" s="12" customFormat="1" ht="15.75">
      <c r="A36" s="13"/>
      <c r="B36" s="2"/>
      <c r="C36" s="2"/>
      <c r="D36" s="2"/>
      <c r="E36" s="2"/>
      <c r="F36" s="2"/>
      <c r="G36" s="2"/>
      <c r="H36" s="2"/>
    </row>
    <row r="37" spans="1:8" s="12" customFormat="1" ht="15.75">
      <c r="A37" s="13"/>
      <c r="B37" s="2"/>
      <c r="C37" s="2"/>
      <c r="D37" s="2"/>
      <c r="E37" s="2"/>
      <c r="F37" s="2"/>
      <c r="G37" s="2"/>
      <c r="H37" s="2"/>
    </row>
    <row r="38" spans="1:8" s="12" customFormat="1" ht="15.75">
      <c r="A38" s="13"/>
      <c r="B38" s="2"/>
      <c r="C38" s="2"/>
      <c r="D38" s="2"/>
      <c r="E38" s="2"/>
      <c r="F38" s="2"/>
      <c r="G38" s="2"/>
      <c r="H38" s="2"/>
    </row>
    <row r="39" spans="1:8" s="12" customFormat="1" ht="15.75">
      <c r="A39" s="9"/>
      <c r="B39" s="2"/>
      <c r="C39" s="2"/>
      <c r="D39" s="2"/>
      <c r="E39" s="2"/>
      <c r="F39" s="2"/>
      <c r="G39" s="2"/>
      <c r="H39" s="2"/>
    </row>
    <row r="40" spans="1:8" s="12" customFormat="1" ht="15.75">
      <c r="A40" s="9"/>
      <c r="B40" s="14"/>
      <c r="C40" s="14"/>
      <c r="D40" s="2"/>
      <c r="E40" s="2"/>
      <c r="F40" s="2"/>
      <c r="G40" s="2"/>
      <c r="H40" s="2"/>
    </row>
    <row r="41" spans="1:11" ht="15.75">
      <c r="A41" s="15" t="s">
        <v>42</v>
      </c>
      <c r="B41" s="9"/>
      <c r="C41" s="9"/>
      <c r="D41" s="9"/>
      <c r="E41" s="9"/>
      <c r="F41" s="9"/>
      <c r="G41" s="8"/>
      <c r="H41" s="9"/>
      <c r="J41" s="9"/>
      <c r="K41" s="9"/>
    </row>
    <row r="42" spans="1:11" ht="15.75">
      <c r="A42" s="16" t="s">
        <v>110</v>
      </c>
      <c r="B42" s="9"/>
      <c r="C42" s="9"/>
      <c r="D42" s="9"/>
      <c r="E42" s="9"/>
      <c r="F42" s="9"/>
      <c r="G42" s="8"/>
      <c r="H42" s="9"/>
      <c r="J42" s="9"/>
      <c r="K42" s="9"/>
    </row>
    <row r="43" spans="1:11" ht="15.75">
      <c r="A43" s="15"/>
      <c r="B43" s="9"/>
      <c r="C43" s="9"/>
      <c r="D43" s="9"/>
      <c r="E43" s="9"/>
      <c r="F43" s="9"/>
      <c r="G43" s="8"/>
      <c r="H43" s="9"/>
      <c r="J43" s="9"/>
      <c r="K43" s="9"/>
    </row>
    <row r="44" spans="1:11" ht="31.5">
      <c r="A44" s="40"/>
      <c r="B44" s="29" t="s">
        <v>30</v>
      </c>
      <c r="C44" s="29" t="s">
        <v>103</v>
      </c>
      <c r="D44" s="29" t="s">
        <v>105</v>
      </c>
      <c r="E44" s="9" t="s">
        <v>104</v>
      </c>
      <c r="F44" s="29" t="s">
        <v>18</v>
      </c>
      <c r="G44" s="8"/>
      <c r="H44" s="9"/>
      <c r="I44" s="9"/>
      <c r="J44" s="9"/>
      <c r="K44" s="9"/>
    </row>
    <row r="45" spans="1:11" ht="15.75">
      <c r="A45" s="40" t="s">
        <v>54</v>
      </c>
      <c r="B45" s="29" t="s">
        <v>18</v>
      </c>
      <c r="C45" s="29" t="s">
        <v>18</v>
      </c>
      <c r="D45" s="29" t="s">
        <v>18</v>
      </c>
      <c r="E45" s="29" t="s">
        <v>18</v>
      </c>
      <c r="F45" s="9" t="s">
        <v>113</v>
      </c>
      <c r="G45" s="9"/>
      <c r="H45" s="9"/>
      <c r="I45" s="8"/>
      <c r="J45" s="8"/>
      <c r="K45" s="8"/>
    </row>
    <row r="46" spans="1:10" ht="15.75">
      <c r="A46" s="32">
        <v>1701</v>
      </c>
      <c r="B46" s="22">
        <v>13.5</v>
      </c>
      <c r="C46" s="22">
        <v>8</v>
      </c>
      <c r="D46" s="22"/>
      <c r="E46" s="22"/>
      <c r="F46" s="61">
        <v>3.8</v>
      </c>
      <c r="G46" s="9"/>
      <c r="H46" s="8"/>
      <c r="I46" s="8"/>
      <c r="J46" s="8"/>
    </row>
    <row r="47" spans="1:10" ht="15.75">
      <c r="A47" s="32">
        <v>1702</v>
      </c>
      <c r="B47" s="22">
        <v>13.5</v>
      </c>
      <c r="C47" s="22">
        <v>8</v>
      </c>
      <c r="D47" s="22"/>
      <c r="E47" s="22"/>
      <c r="F47" s="61">
        <v>3.8</v>
      </c>
      <c r="G47" s="9"/>
      <c r="H47" s="9"/>
      <c r="I47" s="9"/>
      <c r="J47" s="9"/>
    </row>
    <row r="48" spans="1:10" ht="15.75">
      <c r="A48" s="32">
        <v>1703</v>
      </c>
      <c r="B48" s="22">
        <v>13.5</v>
      </c>
      <c r="C48" s="22">
        <v>8</v>
      </c>
      <c r="D48" s="22"/>
      <c r="E48" s="22"/>
      <c r="F48" s="61">
        <v>3.8</v>
      </c>
      <c r="G48" s="9"/>
      <c r="H48" s="9"/>
      <c r="I48" s="9"/>
      <c r="J48" s="9"/>
    </row>
    <row r="49" spans="1:10" ht="15.75">
      <c r="A49" s="32">
        <v>1704</v>
      </c>
      <c r="B49" s="22">
        <v>13.5</v>
      </c>
      <c r="C49" s="22">
        <v>8</v>
      </c>
      <c r="D49" s="22"/>
      <c r="E49" s="22"/>
      <c r="F49" s="61">
        <v>3.8</v>
      </c>
      <c r="G49" s="9"/>
      <c r="H49" s="9"/>
      <c r="I49" s="9"/>
      <c r="J49" s="9"/>
    </row>
    <row r="50" spans="1:10" ht="15.75">
      <c r="A50" s="32">
        <v>1705</v>
      </c>
      <c r="B50" s="22">
        <v>13.5</v>
      </c>
      <c r="C50" s="22">
        <v>8</v>
      </c>
      <c r="D50" s="22"/>
      <c r="E50" s="22"/>
      <c r="F50" s="61">
        <v>3.8</v>
      </c>
      <c r="G50" s="9"/>
      <c r="H50" s="9"/>
      <c r="I50" s="9"/>
      <c r="J50" s="9"/>
    </row>
    <row r="51" spans="1:10" ht="15.75">
      <c r="A51" s="32">
        <v>1706</v>
      </c>
      <c r="B51" s="22">
        <v>13.5</v>
      </c>
      <c r="C51" s="22">
        <v>8</v>
      </c>
      <c r="D51" s="22"/>
      <c r="E51" s="22"/>
      <c r="F51" s="61">
        <v>3.8</v>
      </c>
      <c r="G51" s="9"/>
      <c r="H51" s="9"/>
      <c r="I51" s="9"/>
      <c r="J51" s="9"/>
    </row>
    <row r="52" spans="1:10" ht="15.75">
      <c r="A52" s="32">
        <v>1707</v>
      </c>
      <c r="B52" s="22">
        <v>13.5</v>
      </c>
      <c r="C52" s="22">
        <v>8</v>
      </c>
      <c r="D52" s="22"/>
      <c r="E52" s="22"/>
      <c r="F52" s="61">
        <v>3.8</v>
      </c>
      <c r="G52" s="9"/>
      <c r="H52" s="9"/>
      <c r="I52" s="9"/>
      <c r="J52" s="9"/>
    </row>
    <row r="53" spans="1:10" ht="15.75">
      <c r="A53" s="32">
        <v>1708</v>
      </c>
      <c r="B53" s="22">
        <v>13.5</v>
      </c>
      <c r="C53" s="22">
        <v>8</v>
      </c>
      <c r="D53" s="22"/>
      <c r="E53" s="22"/>
      <c r="F53" s="61">
        <v>3.8</v>
      </c>
      <c r="G53" s="9"/>
      <c r="H53" s="9"/>
      <c r="I53" s="9"/>
      <c r="J53" s="9"/>
    </row>
    <row r="54" spans="1:10" ht="15.75">
      <c r="A54" s="32">
        <v>1709</v>
      </c>
      <c r="B54" s="22">
        <v>13.5</v>
      </c>
      <c r="C54" s="22">
        <v>8</v>
      </c>
      <c r="D54" s="22"/>
      <c r="E54" s="22"/>
      <c r="F54" s="61">
        <v>3.8</v>
      </c>
      <c r="G54" s="9"/>
      <c r="H54" s="9"/>
      <c r="I54" s="9"/>
      <c r="J54" s="9"/>
    </row>
    <row r="55" spans="1:10" ht="15.75">
      <c r="A55" s="32">
        <v>1710</v>
      </c>
      <c r="B55" s="22">
        <v>13.5</v>
      </c>
      <c r="C55" s="22">
        <v>8</v>
      </c>
      <c r="D55" s="22"/>
      <c r="E55" s="22"/>
      <c r="F55" s="61">
        <v>3.8</v>
      </c>
      <c r="G55" s="8"/>
      <c r="H55" s="9"/>
      <c r="I55" s="9"/>
      <c r="J55" s="9"/>
    </row>
    <row r="56" spans="1:10" ht="15.75">
      <c r="A56" s="32">
        <v>1711</v>
      </c>
      <c r="B56" s="22">
        <v>13.5</v>
      </c>
      <c r="C56" s="22">
        <v>8</v>
      </c>
      <c r="D56" s="22"/>
      <c r="E56" s="22"/>
      <c r="F56" s="61">
        <v>3.8</v>
      </c>
      <c r="G56" s="8"/>
      <c r="H56" s="9"/>
      <c r="I56" s="9"/>
      <c r="J56" s="9"/>
    </row>
    <row r="57" spans="1:10" ht="15.75">
      <c r="A57" s="32">
        <v>1712</v>
      </c>
      <c r="B57" s="22">
        <v>13.5</v>
      </c>
      <c r="C57" s="22">
        <v>8</v>
      </c>
      <c r="D57" s="22"/>
      <c r="E57" s="22"/>
      <c r="F57" s="61">
        <v>3.8</v>
      </c>
      <c r="G57" s="9"/>
      <c r="H57" s="9"/>
      <c r="I57" s="9"/>
      <c r="J57" s="9"/>
    </row>
    <row r="58" spans="1:10" ht="15.75">
      <c r="A58" s="32">
        <v>1713</v>
      </c>
      <c r="B58" s="22">
        <v>13.5</v>
      </c>
      <c r="C58" s="22">
        <v>8</v>
      </c>
      <c r="D58" s="22"/>
      <c r="E58" s="22"/>
      <c r="F58" s="61">
        <v>3.8</v>
      </c>
      <c r="G58" s="9"/>
      <c r="H58" s="9"/>
      <c r="I58" s="9"/>
      <c r="J58" s="9"/>
    </row>
    <row r="59" spans="1:10" ht="15.75">
      <c r="A59" s="32">
        <v>1714</v>
      </c>
      <c r="B59" s="22">
        <v>13.5</v>
      </c>
      <c r="C59" s="22">
        <v>8</v>
      </c>
      <c r="D59" s="22"/>
      <c r="E59" s="22"/>
      <c r="F59" s="61">
        <v>3.8</v>
      </c>
      <c r="G59" s="9"/>
      <c r="H59" s="9"/>
      <c r="I59" s="9"/>
      <c r="J59" s="9"/>
    </row>
    <row r="60" spans="1:10" ht="15.75">
      <c r="A60" s="32">
        <v>1715</v>
      </c>
      <c r="B60" s="22">
        <v>13.5</v>
      </c>
      <c r="C60" s="22">
        <v>8</v>
      </c>
      <c r="D60" s="22"/>
      <c r="E60" s="22"/>
      <c r="F60" s="61">
        <v>3.8</v>
      </c>
      <c r="G60" s="9"/>
      <c r="H60" s="9"/>
      <c r="I60" s="9"/>
      <c r="J60" s="9"/>
    </row>
    <row r="61" spans="1:10" ht="15.75">
      <c r="A61" s="32">
        <v>1716</v>
      </c>
      <c r="B61" s="22">
        <v>13.5</v>
      </c>
      <c r="C61" s="22">
        <v>8</v>
      </c>
      <c r="D61" s="22"/>
      <c r="E61" s="22"/>
      <c r="F61" s="61">
        <v>3.8</v>
      </c>
      <c r="G61" s="9"/>
      <c r="H61" s="9"/>
      <c r="I61" s="9"/>
      <c r="J61" s="9"/>
    </row>
    <row r="62" spans="1:10" ht="15.75">
      <c r="A62" s="32">
        <v>1717</v>
      </c>
      <c r="B62" s="22">
        <v>13.5</v>
      </c>
      <c r="C62" s="22">
        <v>8</v>
      </c>
      <c r="D62" s="22"/>
      <c r="E62" s="22"/>
      <c r="F62" s="61">
        <v>3.8</v>
      </c>
      <c r="G62" s="9"/>
      <c r="H62" s="9"/>
      <c r="I62" s="9"/>
      <c r="J62" s="9"/>
    </row>
    <row r="63" spans="1:10" ht="15.75">
      <c r="A63" s="32">
        <v>1718</v>
      </c>
      <c r="B63" s="22">
        <v>13.5</v>
      </c>
      <c r="C63" s="22">
        <v>8</v>
      </c>
      <c r="D63" s="22"/>
      <c r="E63" s="22"/>
      <c r="F63" s="61">
        <v>3.8</v>
      </c>
      <c r="G63" s="9"/>
      <c r="H63" s="9"/>
      <c r="I63" s="9"/>
      <c r="J63" s="9"/>
    </row>
    <row r="64" spans="1:10" ht="15.75">
      <c r="A64" s="32">
        <v>1719</v>
      </c>
      <c r="B64" s="22">
        <v>13.5</v>
      </c>
      <c r="C64" s="22">
        <v>8</v>
      </c>
      <c r="D64" s="22"/>
      <c r="E64" s="22"/>
      <c r="F64" s="61">
        <v>3.8</v>
      </c>
      <c r="G64" s="9"/>
      <c r="H64" s="9"/>
      <c r="I64" s="9"/>
      <c r="J64" s="9"/>
    </row>
    <row r="65" spans="1:10" ht="15.75">
      <c r="A65" s="32">
        <v>1720</v>
      </c>
      <c r="B65" s="22">
        <v>13.5</v>
      </c>
      <c r="C65" s="22">
        <v>8</v>
      </c>
      <c r="D65" s="22"/>
      <c r="E65" s="22"/>
      <c r="F65" s="61">
        <v>3.8</v>
      </c>
      <c r="G65" s="9"/>
      <c r="H65" s="9"/>
      <c r="I65" s="9"/>
      <c r="J65" s="9"/>
    </row>
    <row r="66" spans="1:10" ht="15.75">
      <c r="A66" s="32">
        <v>1721</v>
      </c>
      <c r="B66" s="22">
        <v>13.5</v>
      </c>
      <c r="C66" s="22">
        <v>8</v>
      </c>
      <c r="D66" s="22"/>
      <c r="E66" s="22"/>
      <c r="F66" s="61">
        <v>3.8</v>
      </c>
      <c r="G66" s="9"/>
      <c r="H66" s="9"/>
      <c r="I66" s="9"/>
      <c r="J66" s="9"/>
    </row>
    <row r="67" spans="1:10" ht="15.75">
      <c r="A67" s="32">
        <v>1722</v>
      </c>
      <c r="B67" s="22">
        <v>13.5</v>
      </c>
      <c r="C67" s="22">
        <v>8</v>
      </c>
      <c r="D67" s="22"/>
      <c r="E67" s="22"/>
      <c r="F67" s="61">
        <v>3.8</v>
      </c>
      <c r="G67" s="9"/>
      <c r="H67" s="9"/>
      <c r="I67" s="9"/>
      <c r="J67" s="9"/>
    </row>
    <row r="68" spans="1:10" ht="15.75">
      <c r="A68" s="32">
        <v>1723</v>
      </c>
      <c r="B68" s="22">
        <v>13.5</v>
      </c>
      <c r="C68" s="22">
        <v>8</v>
      </c>
      <c r="D68" s="22"/>
      <c r="E68" s="22"/>
      <c r="F68" s="61">
        <v>3.8</v>
      </c>
      <c r="G68" s="9"/>
      <c r="H68" s="9"/>
      <c r="I68" s="9"/>
      <c r="J68" s="9"/>
    </row>
    <row r="69" spans="1:10" ht="15.75">
      <c r="A69" s="32">
        <v>1724</v>
      </c>
      <c r="B69" s="22">
        <v>13.75</v>
      </c>
      <c r="C69" s="22">
        <v>8</v>
      </c>
      <c r="D69" s="22"/>
      <c r="E69" s="22"/>
      <c r="F69" s="61">
        <v>3.8</v>
      </c>
      <c r="G69" s="9"/>
      <c r="H69" s="9"/>
      <c r="I69" s="9"/>
      <c r="J69" s="9"/>
    </row>
    <row r="70" spans="1:10" ht="15.75">
      <c r="A70" s="32">
        <v>1725</v>
      </c>
      <c r="B70" s="22">
        <v>13.75</v>
      </c>
      <c r="C70" s="22">
        <v>8</v>
      </c>
      <c r="D70" s="22"/>
      <c r="E70" s="22"/>
      <c r="F70" s="61">
        <v>3.8</v>
      </c>
      <c r="G70" s="9"/>
      <c r="H70" s="9"/>
      <c r="I70" s="9"/>
      <c r="J70" s="9"/>
    </row>
    <row r="71" spans="1:10" ht="15.75">
      <c r="A71" s="32">
        <v>1726</v>
      </c>
      <c r="B71" s="22">
        <v>13.75</v>
      </c>
      <c r="C71" s="22">
        <v>8</v>
      </c>
      <c r="D71" s="22"/>
      <c r="E71" s="22"/>
      <c r="F71" s="61">
        <v>3.8</v>
      </c>
      <c r="G71" s="9"/>
      <c r="H71" s="9"/>
      <c r="I71" s="9"/>
      <c r="J71" s="9"/>
    </row>
    <row r="72" spans="1:10" ht="15.75">
      <c r="A72" s="32">
        <v>1727</v>
      </c>
      <c r="B72" s="22">
        <v>13.75</v>
      </c>
      <c r="C72" s="22">
        <v>8</v>
      </c>
      <c r="D72" s="22"/>
      <c r="E72" s="22"/>
      <c r="F72" s="61">
        <v>3.8</v>
      </c>
      <c r="G72" s="9"/>
      <c r="H72" s="9"/>
      <c r="I72" s="9"/>
      <c r="J72" s="9"/>
    </row>
    <row r="73" spans="1:10" ht="15.75">
      <c r="A73" s="32">
        <v>1728</v>
      </c>
      <c r="B73" s="22">
        <v>13.75</v>
      </c>
      <c r="C73" s="22">
        <v>8</v>
      </c>
      <c r="D73" s="22"/>
      <c r="E73" s="22"/>
      <c r="F73" s="61">
        <v>3.8</v>
      </c>
      <c r="G73" s="9"/>
      <c r="H73" s="9"/>
      <c r="I73" s="9"/>
      <c r="J73" s="9"/>
    </row>
    <row r="74" spans="1:10" ht="15.75">
      <c r="A74" s="32">
        <v>1729</v>
      </c>
      <c r="B74" s="22">
        <v>14</v>
      </c>
      <c r="C74" s="22">
        <v>8.25</v>
      </c>
      <c r="D74" s="22"/>
      <c r="E74" s="22"/>
      <c r="F74" s="61">
        <v>3.6848484848484846</v>
      </c>
      <c r="G74" s="9"/>
      <c r="H74" s="9"/>
      <c r="I74" s="9"/>
      <c r="J74" s="9"/>
    </row>
    <row r="75" spans="1:10" ht="15.75">
      <c r="A75" s="32">
        <v>1730</v>
      </c>
      <c r="B75" s="22">
        <v>14</v>
      </c>
      <c r="C75" s="22">
        <v>8.25</v>
      </c>
      <c r="D75" s="22"/>
      <c r="E75" s="22"/>
      <c r="F75" s="61">
        <v>3.6848484848484846</v>
      </c>
      <c r="G75" s="9"/>
      <c r="H75" s="9"/>
      <c r="I75" s="9"/>
      <c r="J75" s="9"/>
    </row>
    <row r="76" spans="1:10" ht="15.75">
      <c r="A76" s="32">
        <v>1731</v>
      </c>
      <c r="B76" s="22">
        <v>15</v>
      </c>
      <c r="C76" s="22">
        <v>8.25</v>
      </c>
      <c r="D76" s="22"/>
      <c r="E76" s="22"/>
      <c r="F76" s="61">
        <v>3.6848484848484846</v>
      </c>
      <c r="G76" s="9"/>
      <c r="H76" s="9"/>
      <c r="I76" s="9"/>
      <c r="J76" s="9"/>
    </row>
    <row r="77" spans="1:10" ht="15.75">
      <c r="A77" s="32">
        <v>1732</v>
      </c>
      <c r="B77" s="22">
        <v>15</v>
      </c>
      <c r="C77" s="22">
        <v>8.25</v>
      </c>
      <c r="D77" s="22"/>
      <c r="E77" s="22"/>
      <c r="F77" s="61">
        <v>3.6848484848484846</v>
      </c>
      <c r="G77" s="9"/>
      <c r="H77" s="9"/>
      <c r="I77" s="9"/>
      <c r="J77" s="9"/>
    </row>
    <row r="78" spans="1:10" ht="15.75">
      <c r="A78" s="32">
        <v>1733</v>
      </c>
      <c r="B78" s="22">
        <v>15</v>
      </c>
      <c r="C78" s="22">
        <v>8.25</v>
      </c>
      <c r="D78" s="22"/>
      <c r="E78" s="22"/>
      <c r="F78" s="61">
        <v>3.6848484848484846</v>
      </c>
      <c r="G78" s="9"/>
      <c r="H78" s="9"/>
      <c r="I78" s="9"/>
      <c r="J78" s="9"/>
    </row>
    <row r="79" spans="1:10" ht="15.75">
      <c r="A79" s="32">
        <v>1734</v>
      </c>
      <c r="B79" s="22">
        <v>15</v>
      </c>
      <c r="C79" s="22">
        <v>8.25</v>
      </c>
      <c r="D79" s="22"/>
      <c r="E79" s="22"/>
      <c r="F79" s="61">
        <v>3.6848484848484846</v>
      </c>
      <c r="G79" s="9"/>
      <c r="H79" s="9"/>
      <c r="I79" s="9"/>
      <c r="J79" s="9"/>
    </row>
    <row r="80" spans="1:10" ht="15.75">
      <c r="A80" s="32">
        <v>1735</v>
      </c>
      <c r="B80" s="22">
        <v>15</v>
      </c>
      <c r="C80" s="22">
        <v>8.25</v>
      </c>
      <c r="D80" s="22"/>
      <c r="E80" s="22"/>
      <c r="F80" s="61">
        <v>3.6848484848484846</v>
      </c>
      <c r="G80" s="9"/>
      <c r="H80" s="9"/>
      <c r="I80" s="9"/>
      <c r="J80" s="9"/>
    </row>
    <row r="81" spans="1:10" ht="15.75">
      <c r="A81" s="32">
        <v>1736</v>
      </c>
      <c r="B81" s="22">
        <v>15</v>
      </c>
      <c r="C81" s="22">
        <v>8.25</v>
      </c>
      <c r="D81" s="22"/>
      <c r="E81" s="22"/>
      <c r="F81" s="61">
        <v>3.6848484848484846</v>
      </c>
      <c r="G81" s="9"/>
      <c r="H81" s="9"/>
      <c r="I81" s="9"/>
      <c r="J81" s="9"/>
    </row>
    <row r="82" spans="1:10" ht="15.75">
      <c r="A82" s="32">
        <v>1737</v>
      </c>
      <c r="B82" s="22">
        <v>15</v>
      </c>
      <c r="C82" s="22">
        <v>8.28</v>
      </c>
      <c r="D82" s="22"/>
      <c r="E82" s="22"/>
      <c r="F82" s="61">
        <v>3.6714975845410627</v>
      </c>
      <c r="G82" s="9"/>
      <c r="H82" s="9"/>
      <c r="I82" s="9"/>
      <c r="J82" s="9"/>
    </row>
    <row r="83" spans="1:10" ht="15.75">
      <c r="A83" s="32">
        <v>1738</v>
      </c>
      <c r="B83" s="22">
        <v>15</v>
      </c>
      <c r="C83" s="22">
        <v>8.38</v>
      </c>
      <c r="D83" s="22"/>
      <c r="E83" s="22"/>
      <c r="F83" s="61">
        <v>3.6276849642004767</v>
      </c>
      <c r="G83" s="9"/>
      <c r="H83" s="9"/>
      <c r="I83" s="9"/>
      <c r="J83" s="9"/>
    </row>
    <row r="84" spans="1:10" ht="15.75">
      <c r="A84" s="32">
        <v>1739</v>
      </c>
      <c r="B84" s="22">
        <v>15</v>
      </c>
      <c r="C84" s="22">
        <v>8.38</v>
      </c>
      <c r="D84" s="22"/>
      <c r="E84" s="22"/>
      <c r="F84" s="61">
        <v>3.6276849642004763</v>
      </c>
      <c r="G84" s="9"/>
      <c r="H84" s="9"/>
      <c r="I84" s="9"/>
      <c r="J84" s="9"/>
    </row>
    <row r="85" spans="1:10" ht="15.75">
      <c r="A85" s="32">
        <v>1740</v>
      </c>
      <c r="B85" s="22">
        <v>15</v>
      </c>
      <c r="C85" s="22">
        <v>8.38</v>
      </c>
      <c r="D85" s="22"/>
      <c r="E85" s="22"/>
      <c r="F85" s="61">
        <v>3.6276849642004767</v>
      </c>
      <c r="G85" s="9"/>
      <c r="H85" s="9"/>
      <c r="I85" s="9"/>
      <c r="J85" s="9"/>
    </row>
    <row r="86" spans="1:10" ht="15.75">
      <c r="A86" s="32">
        <v>1741</v>
      </c>
      <c r="B86" s="22">
        <v>15</v>
      </c>
      <c r="C86" s="22">
        <v>8.38</v>
      </c>
      <c r="D86" s="22"/>
      <c r="E86" s="22"/>
      <c r="F86" s="61">
        <v>3.6276849642004767</v>
      </c>
      <c r="G86" s="9"/>
      <c r="H86" s="9"/>
      <c r="I86" s="9"/>
      <c r="J86" s="9"/>
    </row>
    <row r="87" spans="1:10" ht="15.75">
      <c r="A87" s="32">
        <v>1742</v>
      </c>
      <c r="B87" s="22">
        <v>15</v>
      </c>
      <c r="C87" s="22">
        <v>8.38</v>
      </c>
      <c r="D87" s="22"/>
      <c r="E87" s="22"/>
      <c r="F87" s="61">
        <v>3.6276849642004767</v>
      </c>
      <c r="G87" s="9"/>
      <c r="H87" s="9"/>
      <c r="I87" s="9"/>
      <c r="J87" s="9"/>
    </row>
    <row r="88" spans="1:10" ht="15.75">
      <c r="A88" s="32">
        <v>1743</v>
      </c>
      <c r="B88" s="22">
        <v>15</v>
      </c>
      <c r="C88" s="22">
        <v>8.38</v>
      </c>
      <c r="D88" s="22"/>
      <c r="E88" s="22"/>
      <c r="F88" s="61">
        <v>3.6276849642004767</v>
      </c>
      <c r="G88" s="9"/>
      <c r="H88" s="9"/>
      <c r="I88" s="9"/>
      <c r="J88" s="9"/>
    </row>
    <row r="89" spans="1:10" ht="15.75">
      <c r="A89" s="32">
        <v>1744</v>
      </c>
      <c r="B89" s="22">
        <v>15</v>
      </c>
      <c r="C89" s="22">
        <v>8.38</v>
      </c>
      <c r="D89" s="22"/>
      <c r="E89" s="22"/>
      <c r="F89" s="61">
        <v>3.6276849642004767</v>
      </c>
      <c r="G89" s="9"/>
      <c r="H89" s="9"/>
      <c r="I89" s="9"/>
      <c r="J89" s="9"/>
    </row>
    <row r="90" spans="1:10" ht="15.75">
      <c r="A90" s="32">
        <v>1745</v>
      </c>
      <c r="B90" s="22">
        <v>15.33</v>
      </c>
      <c r="C90" s="22">
        <v>9.13</v>
      </c>
      <c r="D90" s="22"/>
      <c r="E90" s="22"/>
      <c r="F90" s="61">
        <v>3.329682365826944</v>
      </c>
      <c r="G90" s="9"/>
      <c r="H90" s="9"/>
      <c r="I90" s="9"/>
      <c r="J90" s="9"/>
    </row>
    <row r="91" spans="1:10" ht="15.75">
      <c r="A91" s="32">
        <v>1746</v>
      </c>
      <c r="B91" s="22">
        <v>15.88</v>
      </c>
      <c r="C91" s="22">
        <v>8.7</v>
      </c>
      <c r="D91" s="22"/>
      <c r="E91" s="22"/>
      <c r="F91" s="61">
        <v>3.4942528735632186</v>
      </c>
      <c r="G91" s="9"/>
      <c r="H91" s="9"/>
      <c r="I91" s="9"/>
      <c r="J91" s="9"/>
    </row>
    <row r="92" spans="1:10" ht="15.75">
      <c r="A92" s="32">
        <v>1747</v>
      </c>
      <c r="B92" s="22">
        <v>16</v>
      </c>
      <c r="C92" s="22">
        <v>8.8</v>
      </c>
      <c r="D92" s="22"/>
      <c r="E92" s="22"/>
      <c r="F92" s="61">
        <v>3.454545454545454</v>
      </c>
      <c r="G92" s="9"/>
      <c r="H92" s="9"/>
      <c r="I92" s="9"/>
      <c r="J92" s="9"/>
    </row>
    <row r="93" spans="1:10" ht="15.75">
      <c r="A93" s="32">
        <v>1748</v>
      </c>
      <c r="B93" s="22">
        <v>16.05</v>
      </c>
      <c r="C93" s="22">
        <v>8.95</v>
      </c>
      <c r="D93" s="22"/>
      <c r="E93" s="22"/>
      <c r="F93" s="61">
        <v>3.3966480446927374</v>
      </c>
      <c r="G93" s="9"/>
      <c r="H93" s="9"/>
      <c r="I93" s="9"/>
      <c r="J93" s="9"/>
    </row>
    <row r="94" spans="1:10" ht="15.75">
      <c r="A94" s="32">
        <v>1749</v>
      </c>
      <c r="B94" s="22">
        <v>16.25</v>
      </c>
      <c r="C94" s="22">
        <v>8.85</v>
      </c>
      <c r="D94" s="22"/>
      <c r="E94" s="22"/>
      <c r="F94" s="61">
        <v>3.435028248587571</v>
      </c>
      <c r="G94" s="9"/>
      <c r="H94" s="9"/>
      <c r="I94" s="9"/>
      <c r="J94" s="9"/>
    </row>
    <row r="95" spans="1:10" ht="15.75">
      <c r="A95" s="32">
        <v>1750</v>
      </c>
      <c r="B95" s="22">
        <v>15.5</v>
      </c>
      <c r="C95" s="22">
        <v>8.65</v>
      </c>
      <c r="D95" s="22"/>
      <c r="E95" s="22"/>
      <c r="F95" s="61">
        <v>3.5144508670520227</v>
      </c>
      <c r="G95" s="9"/>
      <c r="H95" s="9"/>
      <c r="I95" s="9"/>
      <c r="J95" s="9"/>
    </row>
    <row r="96" spans="1:10" ht="15.75">
      <c r="A96" s="32">
        <v>1751</v>
      </c>
      <c r="B96" s="22">
        <v>15</v>
      </c>
      <c r="C96" s="22">
        <v>8.65</v>
      </c>
      <c r="D96" s="22"/>
      <c r="E96" s="22"/>
      <c r="F96" s="61">
        <v>3.5144508670520227</v>
      </c>
      <c r="G96" s="9"/>
      <c r="H96" s="9"/>
      <c r="I96" s="9"/>
      <c r="J96" s="9"/>
    </row>
    <row r="97" spans="1:10" ht="15.75">
      <c r="A97" s="32">
        <v>1752</v>
      </c>
      <c r="B97" s="22">
        <v>15</v>
      </c>
      <c r="C97" s="22">
        <v>8.65</v>
      </c>
      <c r="D97" s="22"/>
      <c r="E97" s="22"/>
      <c r="F97" s="61">
        <v>3.5144508670520227</v>
      </c>
      <c r="G97" s="9"/>
      <c r="H97" s="9"/>
      <c r="I97" s="9"/>
      <c r="J97" s="9"/>
    </row>
    <row r="98" spans="1:10" ht="15.75">
      <c r="A98" s="32">
        <v>1753</v>
      </c>
      <c r="B98" s="22">
        <v>15</v>
      </c>
      <c r="C98" s="22">
        <v>8.65</v>
      </c>
      <c r="D98" s="22"/>
      <c r="E98" s="22"/>
      <c r="F98" s="61">
        <v>3.514450867052023</v>
      </c>
      <c r="G98" s="9"/>
      <c r="H98" s="9"/>
      <c r="I98" s="9"/>
      <c r="J98" s="9"/>
    </row>
    <row r="99" spans="1:10" ht="15.75">
      <c r="A99" s="32">
        <v>1754</v>
      </c>
      <c r="B99" s="22">
        <v>15</v>
      </c>
      <c r="C99" s="22">
        <v>8.65</v>
      </c>
      <c r="D99" s="22"/>
      <c r="E99" s="22"/>
      <c r="F99" s="61">
        <v>3.5144508670520227</v>
      </c>
      <c r="G99" s="9"/>
      <c r="H99" s="9"/>
      <c r="I99" s="9"/>
      <c r="J99" s="9"/>
    </row>
    <row r="100" spans="1:10" ht="15.75">
      <c r="A100" s="32">
        <v>1755</v>
      </c>
      <c r="B100" s="22">
        <v>15</v>
      </c>
      <c r="C100" s="22">
        <v>8.65</v>
      </c>
      <c r="D100" s="22"/>
      <c r="E100" s="22"/>
      <c r="F100" s="61">
        <v>3.514450867052023</v>
      </c>
      <c r="G100" s="9"/>
      <c r="H100" s="9"/>
      <c r="I100" s="9"/>
      <c r="J100" s="9"/>
    </row>
    <row r="101" spans="1:10" ht="15.75">
      <c r="A101" s="32">
        <v>1756</v>
      </c>
      <c r="B101" s="22">
        <v>15</v>
      </c>
      <c r="C101" s="22">
        <v>8.65</v>
      </c>
      <c r="D101" s="22"/>
      <c r="E101" s="22"/>
      <c r="F101" s="61">
        <v>3.5144508670520227</v>
      </c>
      <c r="G101" s="9"/>
      <c r="H101" s="9"/>
      <c r="I101" s="9"/>
      <c r="J101" s="9"/>
    </row>
    <row r="102" spans="1:10" ht="15.75">
      <c r="A102" s="32">
        <v>1757</v>
      </c>
      <c r="B102" s="22">
        <v>15</v>
      </c>
      <c r="C102" s="22">
        <v>8.65</v>
      </c>
      <c r="D102" s="22"/>
      <c r="E102" s="22"/>
      <c r="F102" s="61">
        <v>3.5144508670520227</v>
      </c>
      <c r="G102" s="9"/>
      <c r="H102" s="9"/>
      <c r="I102" s="9"/>
      <c r="J102" s="9"/>
    </row>
    <row r="103" spans="1:10" ht="15.75">
      <c r="A103" s="32">
        <v>1758</v>
      </c>
      <c r="B103" s="22">
        <v>15</v>
      </c>
      <c r="C103" s="22">
        <v>8.65</v>
      </c>
      <c r="D103" s="22"/>
      <c r="E103" s="22"/>
      <c r="F103" s="61">
        <v>3.514450867052023</v>
      </c>
      <c r="G103" s="9"/>
      <c r="H103" s="9"/>
      <c r="I103" s="9"/>
      <c r="J103" s="9"/>
    </row>
    <row r="104" spans="1:10" ht="15.75">
      <c r="A104" s="32">
        <v>1759</v>
      </c>
      <c r="B104" s="22">
        <v>15</v>
      </c>
      <c r="C104" s="22">
        <v>8.65</v>
      </c>
      <c r="D104" s="22"/>
      <c r="E104" s="22"/>
      <c r="F104" s="61">
        <v>3.5144508670520223</v>
      </c>
      <c r="G104" s="9"/>
      <c r="H104" s="9"/>
      <c r="I104" s="9"/>
      <c r="J104" s="9"/>
    </row>
    <row r="105" spans="1:10" ht="15.75">
      <c r="A105" s="32">
        <v>1760</v>
      </c>
      <c r="B105" s="22">
        <v>15</v>
      </c>
      <c r="C105" s="22">
        <v>8.65</v>
      </c>
      <c r="D105" s="22"/>
      <c r="E105" s="22"/>
      <c r="F105" s="61">
        <v>3.5144508670520223</v>
      </c>
      <c r="G105" s="9"/>
      <c r="H105" s="9"/>
      <c r="I105" s="9"/>
      <c r="J105" s="9"/>
    </row>
    <row r="106" spans="1:10" ht="15.75">
      <c r="A106" s="32">
        <v>1761</v>
      </c>
      <c r="B106" s="22">
        <v>15</v>
      </c>
      <c r="C106" s="22">
        <v>8.65</v>
      </c>
      <c r="D106" s="22"/>
      <c r="E106" s="22"/>
      <c r="F106" s="61">
        <v>3.5144508670520227</v>
      </c>
      <c r="G106" s="9"/>
      <c r="H106" s="9"/>
      <c r="I106" s="9"/>
      <c r="J106" s="9"/>
    </row>
    <row r="107" spans="1:10" ht="15.75">
      <c r="A107" s="32">
        <v>1762</v>
      </c>
      <c r="B107" s="22">
        <v>15.25</v>
      </c>
      <c r="C107" s="22"/>
      <c r="D107" s="22"/>
      <c r="E107" s="22"/>
      <c r="F107" s="61">
        <v>3.57</v>
      </c>
      <c r="G107" s="9"/>
      <c r="H107" s="9"/>
      <c r="I107" s="9"/>
      <c r="J107" s="9"/>
    </row>
    <row r="108" spans="1:10" ht="15.75">
      <c r="A108" s="32">
        <v>1763</v>
      </c>
      <c r="B108" s="22">
        <v>15.4</v>
      </c>
      <c r="C108" s="22"/>
      <c r="D108" s="22"/>
      <c r="E108" s="22"/>
      <c r="F108" s="61">
        <v>3.57</v>
      </c>
      <c r="G108" s="9"/>
      <c r="H108" s="9"/>
      <c r="I108" s="9"/>
      <c r="J108" s="9"/>
    </row>
    <row r="109" spans="1:10" ht="15.75">
      <c r="A109" s="32">
        <v>1764</v>
      </c>
      <c r="B109" s="22">
        <v>15.5</v>
      </c>
      <c r="C109" s="22"/>
      <c r="D109" s="22"/>
      <c r="E109" s="22"/>
      <c r="F109" s="61">
        <v>3.57</v>
      </c>
      <c r="G109" s="9"/>
      <c r="H109" s="9"/>
      <c r="I109" s="9"/>
      <c r="J109" s="9"/>
    </row>
    <row r="110" spans="1:10" ht="15.75">
      <c r="A110" s="32">
        <v>1765</v>
      </c>
      <c r="B110" s="22">
        <v>15.75</v>
      </c>
      <c r="C110" s="22"/>
      <c r="D110" s="22"/>
      <c r="E110" s="22"/>
      <c r="F110" s="61">
        <v>3.57</v>
      </c>
      <c r="G110" s="9"/>
      <c r="H110" s="9"/>
      <c r="I110" s="9"/>
      <c r="J110" s="9"/>
    </row>
    <row r="111" spans="1:10" ht="15.75">
      <c r="A111" s="32">
        <v>1766</v>
      </c>
      <c r="B111" s="22">
        <v>15.7</v>
      </c>
      <c r="C111" s="22"/>
      <c r="D111" s="22"/>
      <c r="E111" s="22"/>
      <c r="F111" s="61">
        <v>3.57</v>
      </c>
      <c r="G111" s="9"/>
      <c r="H111" s="9"/>
      <c r="I111" s="9"/>
      <c r="J111" s="9"/>
    </row>
    <row r="112" spans="1:10" ht="15.75">
      <c r="A112" s="32">
        <v>1767</v>
      </c>
      <c r="B112" s="22">
        <v>16</v>
      </c>
      <c r="C112" s="22"/>
      <c r="D112" s="22"/>
      <c r="E112" s="22"/>
      <c r="F112" s="61">
        <v>3.57</v>
      </c>
      <c r="G112" s="9"/>
      <c r="H112" s="9"/>
      <c r="I112" s="9"/>
      <c r="J112" s="9"/>
    </row>
    <row r="113" spans="1:10" ht="15.75">
      <c r="A113" s="32">
        <v>1768</v>
      </c>
      <c r="B113" s="22">
        <v>16</v>
      </c>
      <c r="C113" s="22"/>
      <c r="D113" s="22"/>
      <c r="E113" s="22"/>
      <c r="F113" s="61">
        <v>3.57</v>
      </c>
      <c r="G113" s="9"/>
      <c r="H113" s="9"/>
      <c r="I113" s="9"/>
      <c r="J113" s="9"/>
    </row>
    <row r="114" spans="1:10" ht="15.75">
      <c r="A114" s="32">
        <v>1769</v>
      </c>
      <c r="B114" s="22">
        <v>16</v>
      </c>
      <c r="C114" s="22"/>
      <c r="D114" s="22"/>
      <c r="E114" s="22"/>
      <c r="F114" s="61">
        <v>3.57</v>
      </c>
      <c r="G114" s="9"/>
      <c r="H114" s="9"/>
      <c r="I114" s="9"/>
      <c r="J114" s="9"/>
    </row>
    <row r="115" spans="1:10" ht="15.75">
      <c r="A115" s="32">
        <v>1770</v>
      </c>
      <c r="B115" s="22">
        <v>16.13</v>
      </c>
      <c r="C115" s="22"/>
      <c r="D115" s="22"/>
      <c r="E115" s="22"/>
      <c r="F115" s="61">
        <v>3.57</v>
      </c>
      <c r="G115" s="9"/>
      <c r="H115" s="9"/>
      <c r="I115" s="9"/>
      <c r="J115" s="9"/>
    </row>
    <row r="116" spans="1:10" ht="15.75">
      <c r="A116" s="32">
        <v>1771</v>
      </c>
      <c r="B116" s="22">
        <v>16.25</v>
      </c>
      <c r="C116" s="22"/>
      <c r="D116" s="22"/>
      <c r="E116" s="22"/>
      <c r="F116" s="61">
        <v>3.57</v>
      </c>
      <c r="G116" s="9"/>
      <c r="H116" s="9"/>
      <c r="I116" s="9"/>
      <c r="J116" s="9"/>
    </row>
    <row r="117" spans="1:10" ht="15.75">
      <c r="A117" s="32">
        <v>1772</v>
      </c>
      <c r="B117" s="22">
        <v>16.25</v>
      </c>
      <c r="C117" s="22"/>
      <c r="D117" s="22"/>
      <c r="E117" s="22"/>
      <c r="F117" s="61">
        <v>3.57</v>
      </c>
      <c r="G117" s="9"/>
      <c r="H117" s="9"/>
      <c r="I117" s="9"/>
      <c r="J117" s="9"/>
    </row>
    <row r="118" spans="1:10" ht="15.75">
      <c r="A118" s="32">
        <v>1773</v>
      </c>
      <c r="B118" s="22">
        <v>16.25</v>
      </c>
      <c r="C118" s="22"/>
      <c r="D118" s="22"/>
      <c r="E118" s="22"/>
      <c r="F118" s="61">
        <v>3.57</v>
      </c>
      <c r="G118" s="9"/>
      <c r="H118" s="9"/>
      <c r="I118" s="9"/>
      <c r="J118" s="9"/>
    </row>
    <row r="119" spans="1:10" ht="15.75">
      <c r="A119" s="32">
        <v>1774</v>
      </c>
      <c r="B119" s="22">
        <v>16.35</v>
      </c>
      <c r="C119" s="22"/>
      <c r="D119" s="22"/>
      <c r="E119" s="22"/>
      <c r="F119" s="61">
        <v>3.57</v>
      </c>
      <c r="G119" s="9"/>
      <c r="H119" s="9"/>
      <c r="I119" s="9"/>
      <c r="J119" s="9"/>
    </row>
    <row r="120" spans="1:10" ht="15.75">
      <c r="A120" s="32">
        <v>1775</v>
      </c>
      <c r="B120" s="22">
        <v>16.67</v>
      </c>
      <c r="C120" s="22"/>
      <c r="D120" s="22"/>
      <c r="E120" s="22"/>
      <c r="F120" s="61">
        <v>3.57</v>
      </c>
      <c r="G120" s="9"/>
      <c r="H120" s="9"/>
      <c r="I120" s="9"/>
      <c r="J120" s="9"/>
    </row>
    <row r="121" spans="1:10" ht="15.75">
      <c r="A121" s="32">
        <v>1776</v>
      </c>
      <c r="B121" s="22">
        <v>17.11</v>
      </c>
      <c r="C121" s="22"/>
      <c r="D121" s="22"/>
      <c r="E121" s="22"/>
      <c r="F121" s="61">
        <v>3.57</v>
      </c>
      <c r="G121" s="9"/>
      <c r="H121" s="9"/>
      <c r="I121" s="9"/>
      <c r="J121" s="9"/>
    </row>
    <row r="122" spans="1:10" ht="15.75">
      <c r="A122" s="32">
        <v>1777</v>
      </c>
      <c r="B122" s="22">
        <v>17.35</v>
      </c>
      <c r="C122" s="22"/>
      <c r="D122" s="22"/>
      <c r="E122" s="22"/>
      <c r="F122" s="61">
        <v>3.57</v>
      </c>
      <c r="G122" s="9"/>
      <c r="H122" s="9"/>
      <c r="I122" s="9"/>
      <c r="J122" s="9"/>
    </row>
    <row r="123" spans="1:10" ht="15.75">
      <c r="A123" s="32">
        <v>1778</v>
      </c>
      <c r="B123" s="22">
        <v>17.56</v>
      </c>
      <c r="C123" s="22"/>
      <c r="D123" s="22"/>
      <c r="E123" s="22"/>
      <c r="F123" s="61">
        <v>3.57</v>
      </c>
      <c r="G123" s="9"/>
      <c r="H123" s="9"/>
      <c r="I123" s="9"/>
      <c r="J123" s="9"/>
    </row>
    <row r="124" spans="1:10" ht="15.75">
      <c r="A124" s="32">
        <v>1779</v>
      </c>
      <c r="B124" s="22">
        <v>17.75</v>
      </c>
      <c r="C124" s="22"/>
      <c r="D124" s="22"/>
      <c r="E124" s="22"/>
      <c r="F124" s="61">
        <v>3.57</v>
      </c>
      <c r="G124" s="9"/>
      <c r="H124" s="9"/>
      <c r="I124" s="9"/>
      <c r="J124" s="9"/>
    </row>
    <row r="125" spans="1:10" ht="15.75">
      <c r="A125" s="32">
        <v>1780</v>
      </c>
      <c r="B125" s="22">
        <v>16.75</v>
      </c>
      <c r="C125" s="22"/>
      <c r="D125" s="22"/>
      <c r="E125" s="22"/>
      <c r="F125" s="61">
        <v>3.57</v>
      </c>
      <c r="G125" s="9"/>
      <c r="H125" s="9"/>
      <c r="I125" s="9"/>
      <c r="J125" s="9"/>
    </row>
    <row r="126" spans="1:10" ht="15.75">
      <c r="A126" s="32">
        <v>1781</v>
      </c>
      <c r="B126" s="22">
        <v>16.75</v>
      </c>
      <c r="C126" s="22"/>
      <c r="D126" s="22"/>
      <c r="E126" s="22"/>
      <c r="F126" s="61">
        <v>3.57</v>
      </c>
      <c r="G126" s="9"/>
      <c r="H126" s="9"/>
      <c r="I126" s="9"/>
      <c r="J126" s="9"/>
    </row>
    <row r="127" spans="1:10" ht="15.75">
      <c r="A127" s="32">
        <v>1782</v>
      </c>
      <c r="B127" s="22">
        <v>15</v>
      </c>
      <c r="C127" s="22"/>
      <c r="D127" s="22"/>
      <c r="E127" s="22"/>
      <c r="F127" s="61">
        <v>3.57</v>
      </c>
      <c r="G127" s="9"/>
      <c r="H127" s="9"/>
      <c r="I127" s="9"/>
      <c r="J127" s="9"/>
    </row>
    <row r="128" spans="1:10" ht="15.75">
      <c r="A128" s="32">
        <v>1783</v>
      </c>
      <c r="B128" s="22">
        <v>15</v>
      </c>
      <c r="C128" s="22"/>
      <c r="D128" s="22"/>
      <c r="E128" s="22"/>
      <c r="F128" s="61">
        <v>3.57</v>
      </c>
      <c r="G128" s="9"/>
      <c r="H128" s="9"/>
      <c r="I128" s="9"/>
      <c r="J128" s="9"/>
    </row>
    <row r="129" spans="1:10" ht="15.75">
      <c r="A129" s="32">
        <v>1784</v>
      </c>
      <c r="B129" s="22">
        <v>15</v>
      </c>
      <c r="C129" s="22"/>
      <c r="D129" s="22"/>
      <c r="E129" s="22"/>
      <c r="F129" s="61">
        <v>3.57</v>
      </c>
      <c r="G129" s="9"/>
      <c r="H129" s="9"/>
      <c r="I129" s="9"/>
      <c r="J129" s="9"/>
    </row>
    <row r="130" spans="1:10" ht="15.75">
      <c r="A130" s="32">
        <v>1785</v>
      </c>
      <c r="B130" s="22">
        <v>15</v>
      </c>
      <c r="C130" s="22"/>
      <c r="D130" s="22">
        <v>8.25</v>
      </c>
      <c r="E130" s="22"/>
      <c r="F130" s="61">
        <v>3.6334254545454545</v>
      </c>
      <c r="G130" s="9"/>
      <c r="H130" s="9"/>
      <c r="I130" s="9"/>
      <c r="J130" s="9"/>
    </row>
    <row r="131" spans="1:10" ht="15.75">
      <c r="A131" s="32">
        <v>1786</v>
      </c>
      <c r="B131" s="22">
        <v>15</v>
      </c>
      <c r="C131" s="22"/>
      <c r="D131" s="22">
        <v>8.25</v>
      </c>
      <c r="E131" s="22"/>
      <c r="F131" s="61">
        <v>3.6334254545454545</v>
      </c>
      <c r="G131" s="9"/>
      <c r="H131" s="9"/>
      <c r="I131" s="9"/>
      <c r="J131" s="9"/>
    </row>
    <row r="132" spans="1:10" ht="15.75">
      <c r="A132" s="32">
        <v>1787</v>
      </c>
      <c r="B132" s="22">
        <v>15</v>
      </c>
      <c r="C132" s="22"/>
      <c r="D132" s="22">
        <v>8.5</v>
      </c>
      <c r="E132" s="22"/>
      <c r="F132" s="61">
        <v>3.52656</v>
      </c>
      <c r="G132" s="9"/>
      <c r="H132" s="9"/>
      <c r="I132" s="9"/>
      <c r="J132" s="9"/>
    </row>
    <row r="133" spans="1:10" ht="15.75">
      <c r="A133" s="32">
        <v>1788</v>
      </c>
      <c r="B133" s="22">
        <v>15</v>
      </c>
      <c r="C133" s="22"/>
      <c r="D133" s="22">
        <v>8.5</v>
      </c>
      <c r="E133" s="22"/>
      <c r="F133" s="61">
        <v>3.5265600000000004</v>
      </c>
      <c r="G133" s="9"/>
      <c r="H133" s="9"/>
      <c r="I133" s="9"/>
      <c r="J133" s="9"/>
    </row>
    <row r="134" spans="1:10" ht="15.75">
      <c r="A134" s="32">
        <v>1789</v>
      </c>
      <c r="B134" s="22">
        <v>15</v>
      </c>
      <c r="C134" s="22"/>
      <c r="D134" s="22">
        <v>8.71</v>
      </c>
      <c r="E134" s="22"/>
      <c r="F134" s="61">
        <v>3.4415338691159585</v>
      </c>
      <c r="G134" s="9"/>
      <c r="H134" s="9"/>
      <c r="I134" s="9"/>
      <c r="J134" s="9"/>
    </row>
    <row r="135" spans="1:10" ht="15.75">
      <c r="A135" s="32">
        <v>1790</v>
      </c>
      <c r="B135" s="22">
        <v>15</v>
      </c>
      <c r="C135" s="22"/>
      <c r="D135" s="22">
        <v>9.21</v>
      </c>
      <c r="E135" s="22"/>
      <c r="F135" s="61">
        <v>3.2546970684039085</v>
      </c>
      <c r="G135" s="9"/>
      <c r="H135" s="9"/>
      <c r="I135" s="9"/>
      <c r="J135" s="9"/>
    </row>
    <row r="136" spans="1:10" ht="15.75">
      <c r="A136" s="32">
        <v>1791</v>
      </c>
      <c r="B136" s="22">
        <v>15.13</v>
      </c>
      <c r="C136" s="22"/>
      <c r="D136" s="22">
        <v>9.25</v>
      </c>
      <c r="E136" s="22"/>
      <c r="F136" s="61">
        <v>3.2406227027027033</v>
      </c>
      <c r="G136" s="9"/>
      <c r="H136" s="9"/>
      <c r="I136" s="9"/>
      <c r="J136" s="9"/>
    </row>
    <row r="137" spans="1:10" ht="15.75">
      <c r="A137" s="32">
        <v>1792</v>
      </c>
      <c r="B137" s="22">
        <v>15.13</v>
      </c>
      <c r="C137" s="22"/>
      <c r="D137" s="22">
        <v>9.25</v>
      </c>
      <c r="E137" s="22"/>
      <c r="F137" s="61">
        <v>3.2406227027027024</v>
      </c>
      <c r="G137" s="9"/>
      <c r="H137" s="9"/>
      <c r="I137" s="9"/>
      <c r="J137" s="9"/>
    </row>
    <row r="138" spans="1:10" ht="15.75">
      <c r="A138" s="32">
        <v>1793</v>
      </c>
      <c r="B138" s="22">
        <v>15.13</v>
      </c>
      <c r="C138" s="22"/>
      <c r="D138" s="22">
        <v>9.25</v>
      </c>
      <c r="E138" s="22"/>
      <c r="F138" s="61">
        <v>3.240622702702703</v>
      </c>
      <c r="G138" s="9"/>
      <c r="H138" s="9"/>
      <c r="I138" s="9"/>
      <c r="J138" s="9"/>
    </row>
    <row r="139" spans="1:10" ht="15.75">
      <c r="A139" s="32">
        <v>1794</v>
      </c>
      <c r="B139" s="22">
        <v>15.13</v>
      </c>
      <c r="C139" s="22"/>
      <c r="D139" s="22">
        <v>9.25</v>
      </c>
      <c r="E139" s="22"/>
      <c r="F139" s="61">
        <v>3.240622702702703</v>
      </c>
      <c r="G139" s="9"/>
      <c r="H139" s="9"/>
      <c r="I139" s="9"/>
      <c r="J139" s="9"/>
    </row>
    <row r="140" spans="1:10" ht="15.75">
      <c r="A140" s="32">
        <v>1795</v>
      </c>
      <c r="B140" s="22">
        <v>15.13</v>
      </c>
      <c r="C140" s="22"/>
      <c r="D140" s="22">
        <v>9.25</v>
      </c>
      <c r="E140" s="22"/>
      <c r="F140" s="61">
        <v>3.240622702702703</v>
      </c>
      <c r="G140" s="9"/>
      <c r="H140" s="9"/>
      <c r="I140" s="9"/>
      <c r="J140" s="9"/>
    </row>
    <row r="141" spans="1:10" ht="15.75">
      <c r="A141" s="32">
        <v>1796</v>
      </c>
      <c r="B141" s="22">
        <v>15.13</v>
      </c>
      <c r="C141" s="22"/>
      <c r="D141" s="22">
        <v>9.25</v>
      </c>
      <c r="E141" s="22"/>
      <c r="F141" s="61">
        <v>3.240622702702703</v>
      </c>
      <c r="G141" s="9"/>
      <c r="H141" s="9"/>
      <c r="I141" s="9"/>
      <c r="J141" s="9"/>
    </row>
    <row r="142" spans="1:10" ht="15.75">
      <c r="A142" s="32">
        <v>1797</v>
      </c>
      <c r="B142" s="22">
        <v>15.13</v>
      </c>
      <c r="C142" s="22"/>
      <c r="D142" s="22">
        <v>9.25</v>
      </c>
      <c r="E142" s="22"/>
      <c r="F142" s="61">
        <v>3.240622702702703</v>
      </c>
      <c r="G142" s="9"/>
      <c r="H142" s="9"/>
      <c r="I142" s="9"/>
      <c r="J142" s="9"/>
    </row>
    <row r="143" spans="1:10" ht="15.75">
      <c r="A143" s="32">
        <v>1798</v>
      </c>
      <c r="B143" s="22">
        <v>15.13</v>
      </c>
      <c r="C143" s="22"/>
      <c r="D143" s="22">
        <v>9.25</v>
      </c>
      <c r="E143" s="22"/>
      <c r="F143" s="61">
        <v>3.240622702702703</v>
      </c>
      <c r="G143" s="9"/>
      <c r="H143" s="9"/>
      <c r="I143" s="9"/>
      <c r="J143" s="9"/>
    </row>
    <row r="144" spans="1:10" ht="15.75">
      <c r="A144" s="32">
        <v>1799</v>
      </c>
      <c r="B144" s="22">
        <v>15.13</v>
      </c>
      <c r="C144" s="22"/>
      <c r="D144" s="22">
        <v>9.25</v>
      </c>
      <c r="E144" s="22"/>
      <c r="F144" s="61">
        <v>3.2406227027027024</v>
      </c>
      <c r="G144" s="9"/>
      <c r="H144" s="9"/>
      <c r="I144" s="9"/>
      <c r="J144" s="9"/>
    </row>
    <row r="145" spans="1:10" ht="15.75">
      <c r="A145" s="32">
        <v>1800</v>
      </c>
      <c r="B145" s="22">
        <v>15.13</v>
      </c>
      <c r="C145" s="22"/>
      <c r="D145" s="22">
        <v>9.25</v>
      </c>
      <c r="E145" s="22"/>
      <c r="F145" s="61">
        <v>3.240622702702703</v>
      </c>
      <c r="G145" s="9"/>
      <c r="H145" s="9"/>
      <c r="I145" s="9"/>
      <c r="J145" s="9"/>
    </row>
    <row r="146" spans="1:10" ht="15.75">
      <c r="A146" s="32">
        <v>1801</v>
      </c>
      <c r="B146" s="22">
        <v>15.13</v>
      </c>
      <c r="C146" s="22"/>
      <c r="D146" s="22">
        <v>9.25</v>
      </c>
      <c r="E146" s="22"/>
      <c r="F146" s="61">
        <v>3.240622702702703</v>
      </c>
      <c r="G146" s="9"/>
      <c r="H146" s="9"/>
      <c r="I146" s="9"/>
      <c r="J146" s="9"/>
    </row>
    <row r="147" spans="1:10" ht="15.75">
      <c r="A147" s="32">
        <v>1802</v>
      </c>
      <c r="B147" s="22">
        <v>15.13</v>
      </c>
      <c r="C147" s="22"/>
      <c r="D147" s="22">
        <v>9.4</v>
      </c>
      <c r="E147" s="22"/>
      <c r="F147" s="61">
        <v>3.1889106382978722</v>
      </c>
      <c r="G147" s="9"/>
      <c r="H147" s="9"/>
      <c r="I147" s="9"/>
      <c r="J147" s="9"/>
    </row>
    <row r="148" spans="1:10" ht="15.75">
      <c r="A148" s="32">
        <v>1803</v>
      </c>
      <c r="B148" s="22">
        <v>15.13</v>
      </c>
      <c r="C148" s="22"/>
      <c r="D148" s="22">
        <v>9.5</v>
      </c>
      <c r="E148" s="22"/>
      <c r="F148" s="61">
        <v>3.155343157894737</v>
      </c>
      <c r="G148" s="9"/>
      <c r="H148" s="9"/>
      <c r="I148" s="9"/>
      <c r="J148" s="9"/>
    </row>
    <row r="149" spans="1:10" ht="15.75">
      <c r="A149" s="32">
        <v>1804</v>
      </c>
      <c r="B149" s="22">
        <v>15.13</v>
      </c>
      <c r="C149" s="22"/>
      <c r="D149" s="22">
        <v>9.68</v>
      </c>
      <c r="E149" s="22"/>
      <c r="F149" s="61">
        <v>3.096669421487603</v>
      </c>
      <c r="G149" s="9"/>
      <c r="H149" s="9"/>
      <c r="I149" s="9"/>
      <c r="J149" s="9"/>
    </row>
    <row r="150" spans="1:10" ht="15.75">
      <c r="A150" s="32">
        <v>1805</v>
      </c>
      <c r="B150" s="22">
        <v>15.13</v>
      </c>
      <c r="C150" s="22"/>
      <c r="D150" s="22"/>
      <c r="E150" s="22"/>
      <c r="F150" s="63">
        <v>3.096669421487603</v>
      </c>
      <c r="G150" s="9"/>
      <c r="H150" s="9"/>
      <c r="I150" s="9"/>
      <c r="J150" s="9"/>
    </row>
    <row r="151" spans="1:10" ht="15.75">
      <c r="A151" s="32">
        <v>1806</v>
      </c>
      <c r="B151" s="22">
        <v>15.13</v>
      </c>
      <c r="C151" s="22"/>
      <c r="D151" s="22"/>
      <c r="E151" s="22"/>
      <c r="F151" s="63">
        <v>3.096669421487603</v>
      </c>
      <c r="G151" s="9"/>
      <c r="H151" s="9"/>
      <c r="I151" s="9"/>
      <c r="J151" s="9"/>
    </row>
    <row r="152" spans="1:10" ht="15.75">
      <c r="A152" s="32">
        <v>1807</v>
      </c>
      <c r="B152" s="22">
        <v>15.13</v>
      </c>
      <c r="C152" s="22"/>
      <c r="D152" s="22"/>
      <c r="E152" s="22"/>
      <c r="F152" s="63">
        <v>3.096669421487603</v>
      </c>
      <c r="G152" s="9"/>
      <c r="H152" s="9"/>
      <c r="I152" s="9"/>
      <c r="J152" s="9"/>
    </row>
    <row r="153" spans="1:10" ht="15.75">
      <c r="A153" s="32">
        <v>1808</v>
      </c>
      <c r="B153" s="22">
        <v>15.49</v>
      </c>
      <c r="C153" s="22"/>
      <c r="D153" s="22"/>
      <c r="E153" s="22">
        <v>6.51</v>
      </c>
      <c r="F153" s="61">
        <v>3.456221198156682</v>
      </c>
      <c r="G153" s="9"/>
      <c r="H153" s="9"/>
      <c r="I153" s="9"/>
      <c r="J153" s="9"/>
    </row>
    <row r="154" spans="1:10" ht="15.75">
      <c r="A154" s="32">
        <v>1809</v>
      </c>
      <c r="B154" s="22">
        <v>15.49</v>
      </c>
      <c r="C154" s="22"/>
      <c r="D154" s="22"/>
      <c r="E154" s="22">
        <v>6.51</v>
      </c>
      <c r="F154" s="61">
        <v>3.4562211981566815</v>
      </c>
      <c r="G154" s="9"/>
      <c r="H154" s="9"/>
      <c r="I154" s="9"/>
      <c r="J154" s="9"/>
    </row>
    <row r="155" spans="1:10" ht="15.75">
      <c r="A155" s="32">
        <v>1810</v>
      </c>
      <c r="B155" s="22">
        <v>15.49</v>
      </c>
      <c r="C155" s="22"/>
      <c r="D155" s="22"/>
      <c r="E155" s="22">
        <v>6.51</v>
      </c>
      <c r="F155" s="61">
        <v>3.456221198156682</v>
      </c>
      <c r="G155" s="9"/>
      <c r="H155" s="9"/>
      <c r="I155" s="9"/>
      <c r="J155" s="9"/>
    </row>
    <row r="156" spans="1:10" ht="15.75">
      <c r="A156" s="32">
        <v>1811</v>
      </c>
      <c r="B156" s="22">
        <v>15.49</v>
      </c>
      <c r="C156" s="22"/>
      <c r="D156" s="22"/>
      <c r="E156" s="22">
        <v>6.51</v>
      </c>
      <c r="F156" s="61">
        <v>3.4562211981566824</v>
      </c>
      <c r="G156" s="9"/>
      <c r="H156" s="9"/>
      <c r="I156" s="9"/>
      <c r="J156" s="9"/>
    </row>
    <row r="157" spans="1:10" ht="15.75">
      <c r="A157" s="32">
        <v>1812</v>
      </c>
      <c r="B157" s="22">
        <v>15.49</v>
      </c>
      <c r="C157" s="22"/>
      <c r="D157" s="22"/>
      <c r="E157" s="22">
        <v>6.51</v>
      </c>
      <c r="F157" s="61">
        <v>3.4562211981566815</v>
      </c>
      <c r="G157" s="9"/>
      <c r="H157" s="9"/>
      <c r="I157" s="9"/>
      <c r="J157" s="9"/>
    </row>
    <row r="158" spans="1:10" ht="15.75">
      <c r="A158" s="32">
        <v>1813</v>
      </c>
      <c r="B158" s="22">
        <v>15.49</v>
      </c>
      <c r="C158" s="22"/>
      <c r="D158" s="22"/>
      <c r="E158" s="22">
        <v>6.51</v>
      </c>
      <c r="F158" s="61">
        <v>3.4562211981566815</v>
      </c>
      <c r="G158" s="9"/>
      <c r="H158" s="9"/>
      <c r="I158" s="9"/>
      <c r="J158" s="9"/>
    </row>
    <row r="159" spans="1:10" ht="15.75">
      <c r="A159" s="32">
        <v>1814</v>
      </c>
      <c r="B159" s="22">
        <v>15.49</v>
      </c>
      <c r="C159" s="22"/>
      <c r="D159" s="22"/>
      <c r="E159" s="22">
        <v>6.51</v>
      </c>
      <c r="F159" s="61">
        <v>3.4562211981566815</v>
      </c>
      <c r="G159" s="9"/>
      <c r="H159" s="9"/>
      <c r="I159" s="9"/>
      <c r="J159" s="9"/>
    </row>
    <row r="160" spans="1:10" ht="15.75">
      <c r="A160" s="32">
        <v>1815</v>
      </c>
      <c r="B160" s="22">
        <v>15.49</v>
      </c>
      <c r="C160" s="22"/>
      <c r="D160" s="22"/>
      <c r="E160" s="22">
        <v>6.51</v>
      </c>
      <c r="F160" s="61">
        <v>3.4562211981566815</v>
      </c>
      <c r="G160" s="9"/>
      <c r="H160" s="9"/>
      <c r="I160" s="9"/>
      <c r="J160" s="9"/>
    </row>
    <row r="161" spans="1:10" ht="15.75">
      <c r="A161" s="32">
        <v>1816</v>
      </c>
      <c r="B161" s="22">
        <v>15.49</v>
      </c>
      <c r="C161" s="22"/>
      <c r="D161" s="22"/>
      <c r="E161" s="22">
        <v>6.51</v>
      </c>
      <c r="F161" s="61">
        <v>3.4562211981566824</v>
      </c>
      <c r="G161" s="9"/>
      <c r="H161" s="9"/>
      <c r="I161" s="9"/>
      <c r="J161" s="9"/>
    </row>
    <row r="162" spans="1:10" ht="15.75">
      <c r="A162" s="32">
        <v>1817</v>
      </c>
      <c r="B162" s="22">
        <v>15.49</v>
      </c>
      <c r="C162" s="22"/>
      <c r="D162" s="22"/>
      <c r="E162" s="22">
        <v>6.52</v>
      </c>
      <c r="F162" s="61">
        <v>3.4509202453987733</v>
      </c>
      <c r="G162" s="9"/>
      <c r="H162" s="9"/>
      <c r="I162" s="9"/>
      <c r="J162" s="9"/>
    </row>
    <row r="163" spans="1:10" ht="15.75">
      <c r="A163" s="32">
        <v>1818</v>
      </c>
      <c r="B163" s="22">
        <v>15.5</v>
      </c>
      <c r="C163" s="22"/>
      <c r="D163" s="22"/>
      <c r="E163" s="22">
        <v>6.52</v>
      </c>
      <c r="F163" s="61">
        <v>3.4509202453987733</v>
      </c>
      <c r="G163" s="9"/>
      <c r="H163" s="9"/>
      <c r="I163" s="9"/>
      <c r="J163" s="9"/>
    </row>
    <row r="164" spans="1:10" ht="15.75">
      <c r="A164" s="32">
        <v>1819</v>
      </c>
      <c r="B164" s="22">
        <v>15.51</v>
      </c>
      <c r="C164" s="22"/>
      <c r="D164" s="22"/>
      <c r="E164" s="22">
        <v>6.53</v>
      </c>
      <c r="F164" s="61">
        <v>3.4456355283307807</v>
      </c>
      <c r="G164" s="9"/>
      <c r="H164" s="9"/>
      <c r="I164" s="9"/>
      <c r="J164" s="9"/>
    </row>
    <row r="165" spans="1:10" ht="15.75">
      <c r="A165" s="32">
        <v>1820</v>
      </c>
      <c r="B165" s="22">
        <v>15.49</v>
      </c>
      <c r="C165" s="22"/>
      <c r="D165" s="22"/>
      <c r="E165" s="22">
        <v>6.53</v>
      </c>
      <c r="F165" s="61">
        <v>3.4456355283307807</v>
      </c>
      <c r="G165" s="9"/>
      <c r="H165" s="9"/>
      <c r="I165" s="9"/>
      <c r="J165" s="9"/>
    </row>
    <row r="166" spans="1:10" ht="15.75">
      <c r="A166" s="32">
        <v>1821</v>
      </c>
      <c r="B166" s="22">
        <v>15.49</v>
      </c>
      <c r="C166" s="22"/>
      <c r="D166" s="22"/>
      <c r="E166" s="22">
        <v>6.53</v>
      </c>
      <c r="F166" s="61">
        <v>3.4456355283307807</v>
      </c>
      <c r="G166" s="9"/>
      <c r="H166" s="9"/>
      <c r="I166" s="9"/>
      <c r="J166" s="9"/>
    </row>
    <row r="167" spans="1:10" ht="15.75">
      <c r="A167" s="32">
        <v>1822</v>
      </c>
      <c r="B167" s="22">
        <v>15.49</v>
      </c>
      <c r="C167" s="22"/>
      <c r="D167" s="22"/>
      <c r="E167" s="22">
        <v>6.54</v>
      </c>
      <c r="F167" s="61">
        <v>3.4403669724770642</v>
      </c>
      <c r="G167" s="9"/>
      <c r="H167" s="9"/>
      <c r="I167" s="9"/>
      <c r="J167" s="9"/>
    </row>
    <row r="168" spans="1:10" ht="15.75">
      <c r="A168" s="32">
        <v>1823</v>
      </c>
      <c r="B168" s="22">
        <v>15.49</v>
      </c>
      <c r="C168" s="22"/>
      <c r="D168" s="22"/>
      <c r="E168" s="22">
        <v>6.54</v>
      </c>
      <c r="F168" s="61">
        <v>3.440366972477064</v>
      </c>
      <c r="G168" s="9"/>
      <c r="H168" s="9"/>
      <c r="I168" s="9"/>
      <c r="J168" s="9"/>
    </row>
    <row r="169" spans="1:10" ht="15.75">
      <c r="A169" s="32">
        <v>1824</v>
      </c>
      <c r="B169" s="22">
        <v>15.49</v>
      </c>
      <c r="C169" s="22"/>
      <c r="D169" s="22"/>
      <c r="E169" s="22">
        <v>6.54</v>
      </c>
      <c r="F169" s="61">
        <v>3.4403669724770642</v>
      </c>
      <c r="G169" s="9"/>
      <c r="H169" s="9"/>
      <c r="I169" s="9"/>
      <c r="J169" s="9"/>
    </row>
    <row r="170" spans="1:10" ht="15.75">
      <c r="A170" s="32">
        <v>1825</v>
      </c>
      <c r="B170" s="22">
        <v>15.49</v>
      </c>
      <c r="C170" s="22"/>
      <c r="D170" s="22"/>
      <c r="E170" s="22">
        <v>6.54</v>
      </c>
      <c r="F170" s="61">
        <v>3.4403669724770642</v>
      </c>
      <c r="G170" s="9"/>
      <c r="H170" s="9"/>
      <c r="I170" s="9"/>
      <c r="J170" s="9"/>
    </row>
    <row r="171" spans="1:10" ht="15.75">
      <c r="A171" s="32">
        <v>1826</v>
      </c>
      <c r="B171" s="22">
        <v>15.49</v>
      </c>
      <c r="C171" s="22"/>
      <c r="D171" s="22"/>
      <c r="E171" s="22">
        <v>6.54</v>
      </c>
      <c r="F171" s="61">
        <v>3.440366972477064</v>
      </c>
      <c r="G171" s="9"/>
      <c r="H171" s="9"/>
      <c r="I171" s="9"/>
      <c r="J171" s="9"/>
    </row>
    <row r="172" spans="1:10" ht="15.75">
      <c r="A172" s="32">
        <v>1827</v>
      </c>
      <c r="B172" s="22">
        <v>15.49</v>
      </c>
      <c r="C172" s="22"/>
      <c r="D172" s="22"/>
      <c r="E172" s="22">
        <v>6.54</v>
      </c>
      <c r="F172" s="61">
        <v>3.440366972477064</v>
      </c>
      <c r="G172" s="9"/>
      <c r="H172" s="9"/>
      <c r="I172" s="9"/>
      <c r="J172" s="9"/>
    </row>
    <row r="173" spans="1:10" ht="15.75">
      <c r="A173" s="32">
        <v>1828</v>
      </c>
      <c r="B173" s="22">
        <v>15.49</v>
      </c>
      <c r="C173" s="22"/>
      <c r="D173" s="22"/>
      <c r="E173" s="22">
        <v>6.54</v>
      </c>
      <c r="F173" s="61">
        <v>3.4403669724770642</v>
      </c>
      <c r="G173" s="9"/>
      <c r="H173" s="9"/>
      <c r="I173" s="9"/>
      <c r="J173" s="9"/>
    </row>
    <row r="174" spans="1:10" ht="15.75">
      <c r="A174" s="32">
        <v>1829</v>
      </c>
      <c r="B174" s="22">
        <v>15.49</v>
      </c>
      <c r="C174" s="22"/>
      <c r="D174" s="22"/>
      <c r="E174" s="22">
        <v>6.54</v>
      </c>
      <c r="F174" s="61">
        <v>3.4403669724770642</v>
      </c>
      <c r="G174" s="9"/>
      <c r="H174" s="9"/>
      <c r="I174" s="9"/>
      <c r="J174" s="9"/>
    </row>
    <row r="175" spans="1:10" ht="15.75">
      <c r="A175" s="32">
        <v>1830</v>
      </c>
      <c r="B175" s="22">
        <v>15.49</v>
      </c>
      <c r="C175" s="22"/>
      <c r="D175" s="22"/>
      <c r="E175" s="22">
        <v>6.54</v>
      </c>
      <c r="F175" s="61">
        <v>3.4403669724770642</v>
      </c>
      <c r="G175" s="9"/>
      <c r="H175" s="9"/>
      <c r="I175" s="9"/>
      <c r="J175" s="9"/>
    </row>
    <row r="176" spans="1:10" ht="15.75">
      <c r="A176" s="32">
        <v>1831</v>
      </c>
      <c r="B176" s="22">
        <v>15.49</v>
      </c>
      <c r="C176" s="22"/>
      <c r="D176" s="22"/>
      <c r="E176" s="22">
        <v>6.54</v>
      </c>
      <c r="F176" s="61">
        <v>3.4403669724770642</v>
      </c>
      <c r="G176" s="9"/>
      <c r="H176" s="9"/>
      <c r="I176" s="9"/>
      <c r="J176" s="9"/>
    </row>
    <row r="177" spans="1:10" ht="15.75">
      <c r="A177" s="32">
        <v>1832</v>
      </c>
      <c r="B177" s="22">
        <v>15.5</v>
      </c>
      <c r="C177" s="22"/>
      <c r="D177" s="22"/>
      <c r="E177" s="22">
        <v>6.6</v>
      </c>
      <c r="F177" s="61">
        <v>3.4090909090909087</v>
      </c>
      <c r="G177" s="9"/>
      <c r="H177" s="9"/>
      <c r="I177" s="9"/>
      <c r="J177" s="9"/>
    </row>
    <row r="178" spans="1:10" ht="15.75">
      <c r="A178" s="32">
        <v>1833</v>
      </c>
      <c r="B178" s="22">
        <v>15.63</v>
      </c>
      <c r="C178" s="22"/>
      <c r="D178" s="22"/>
      <c r="E178" s="22">
        <v>6.65</v>
      </c>
      <c r="F178" s="61">
        <v>3.3834586466165413</v>
      </c>
      <c r="G178" s="9"/>
      <c r="H178" s="9"/>
      <c r="I178" s="9"/>
      <c r="J178" s="9"/>
    </row>
    <row r="179" spans="1:10" ht="15.75">
      <c r="A179" s="32">
        <v>1834</v>
      </c>
      <c r="B179" s="22">
        <v>15.51</v>
      </c>
      <c r="C179" s="22"/>
      <c r="D179" s="22"/>
      <c r="E179" s="22">
        <v>6.61</v>
      </c>
      <c r="F179" s="61">
        <v>3.4039334341906198</v>
      </c>
      <c r="G179" s="9"/>
      <c r="H179" s="9"/>
      <c r="I179" s="9"/>
      <c r="J179" s="9"/>
    </row>
    <row r="180" spans="1:10" ht="15.75">
      <c r="A180" s="32">
        <v>1835</v>
      </c>
      <c r="B180" s="22">
        <v>15.52</v>
      </c>
      <c r="C180" s="22"/>
      <c r="D180" s="22"/>
      <c r="E180" s="22">
        <v>6.62</v>
      </c>
      <c r="F180" s="61">
        <v>3.3987915407854983</v>
      </c>
      <c r="G180" s="9"/>
      <c r="H180" s="9"/>
      <c r="I180" s="9"/>
      <c r="J180" s="9"/>
    </row>
    <row r="181" spans="1:10" ht="15.75">
      <c r="A181" s="32">
        <v>1836</v>
      </c>
      <c r="B181" s="22">
        <v>15.66</v>
      </c>
      <c r="C181" s="22"/>
      <c r="D181" s="22"/>
      <c r="E181" s="22">
        <v>6.67</v>
      </c>
      <c r="F181" s="61">
        <v>3.373313343328336</v>
      </c>
      <c r="G181" s="9"/>
      <c r="H181" s="9"/>
      <c r="I181" s="9"/>
      <c r="J181" s="9"/>
    </row>
    <row r="182" spans="1:10" ht="15.75">
      <c r="A182" s="32">
        <v>1837</v>
      </c>
      <c r="B182" s="22">
        <v>15.76</v>
      </c>
      <c r="C182" s="22"/>
      <c r="D182" s="22"/>
      <c r="E182" s="22">
        <v>6.68</v>
      </c>
      <c r="F182" s="61">
        <v>3.3682634730538923</v>
      </c>
      <c r="G182" s="9"/>
      <c r="H182" s="9"/>
      <c r="I182" s="9"/>
      <c r="J182" s="9"/>
    </row>
    <row r="183" spans="1:10" ht="15.75">
      <c r="A183" s="32">
        <v>1838</v>
      </c>
      <c r="B183" s="22">
        <v>15.77</v>
      </c>
      <c r="C183" s="22"/>
      <c r="D183" s="22"/>
      <c r="E183" s="22">
        <v>6.68</v>
      </c>
      <c r="F183" s="61">
        <v>3.3682634730538923</v>
      </c>
      <c r="G183" s="9"/>
      <c r="H183" s="9"/>
      <c r="I183" s="9"/>
      <c r="J183" s="9"/>
    </row>
    <row r="184" spans="1:10" ht="15.75">
      <c r="A184" s="32">
        <v>1839</v>
      </c>
      <c r="B184" s="22">
        <v>15.77</v>
      </c>
      <c r="C184" s="22"/>
      <c r="D184" s="22"/>
      <c r="E184" s="22">
        <v>6.67</v>
      </c>
      <c r="F184" s="61">
        <v>3.373313343328336</v>
      </c>
      <c r="G184" s="9"/>
      <c r="H184" s="9"/>
      <c r="I184" s="9"/>
      <c r="J184" s="9"/>
    </row>
    <row r="185" spans="1:10" ht="15.75">
      <c r="A185" s="32">
        <v>1840</v>
      </c>
      <c r="B185" s="22">
        <v>16.22</v>
      </c>
      <c r="C185" s="22"/>
      <c r="D185" s="22"/>
      <c r="E185" s="22">
        <v>6.77</v>
      </c>
      <c r="F185" s="61">
        <v>3.323485967503693</v>
      </c>
      <c r="G185" s="9"/>
      <c r="H185" s="9"/>
      <c r="I185" s="9"/>
      <c r="J185" s="9"/>
    </row>
    <row r="186" spans="1:10" ht="15.75">
      <c r="A186" s="32">
        <v>1841</v>
      </c>
      <c r="B186" s="22">
        <v>16.16</v>
      </c>
      <c r="C186" s="22"/>
      <c r="D186" s="22"/>
      <c r="E186" s="22">
        <v>6.82</v>
      </c>
      <c r="F186" s="61">
        <v>3.2991202346041058</v>
      </c>
      <c r="G186" s="9"/>
      <c r="H186" s="9"/>
      <c r="I186" s="9"/>
      <c r="J186" s="9"/>
    </row>
    <row r="187" spans="1:10" ht="15.75">
      <c r="A187" s="32">
        <v>1842</v>
      </c>
      <c r="B187" s="22">
        <v>16.18</v>
      </c>
      <c r="C187" s="22"/>
      <c r="D187" s="22"/>
      <c r="E187" s="22">
        <v>6.85</v>
      </c>
      <c r="F187" s="61">
        <v>3.2846715328467155</v>
      </c>
      <c r="G187" s="9"/>
      <c r="H187" s="9"/>
      <c r="I187" s="9"/>
      <c r="J187" s="9"/>
    </row>
    <row r="188" spans="1:10" ht="15.75">
      <c r="A188" s="32">
        <v>1843</v>
      </c>
      <c r="B188" s="22">
        <v>16.2</v>
      </c>
      <c r="C188" s="22"/>
      <c r="D188" s="22"/>
      <c r="E188" s="22">
        <v>6.89</v>
      </c>
      <c r="F188" s="61">
        <v>3.2656023222060955</v>
      </c>
      <c r="G188" s="9"/>
      <c r="H188" s="9"/>
      <c r="I188" s="9"/>
      <c r="J188" s="9"/>
    </row>
    <row r="189" spans="1:10" ht="15.75">
      <c r="A189" s="32">
        <v>1844</v>
      </c>
      <c r="B189" s="22">
        <v>16.3</v>
      </c>
      <c r="C189" s="22"/>
      <c r="D189" s="22"/>
      <c r="E189" s="22">
        <v>6.92</v>
      </c>
      <c r="F189" s="61">
        <v>3.2514450867052025</v>
      </c>
      <c r="G189" s="9"/>
      <c r="H189" s="9"/>
      <c r="I189" s="9"/>
      <c r="J189" s="9"/>
    </row>
    <row r="190" spans="1:10" ht="15.75">
      <c r="A190" s="32">
        <v>1845</v>
      </c>
      <c r="B190" s="22">
        <v>16.35</v>
      </c>
      <c r="C190" s="22"/>
      <c r="D190" s="22"/>
      <c r="E190" s="22">
        <v>6.99</v>
      </c>
      <c r="F190" s="61">
        <v>3.2188841201716736</v>
      </c>
      <c r="G190" s="9"/>
      <c r="H190" s="9"/>
      <c r="I190" s="9"/>
      <c r="J190" s="9"/>
    </row>
    <row r="191" spans="1:10" ht="15.75">
      <c r="A191" s="32">
        <v>1846</v>
      </c>
      <c r="B191" s="22">
        <v>16.54</v>
      </c>
      <c r="C191" s="22"/>
      <c r="D191" s="22"/>
      <c r="E191" s="22">
        <v>6.99</v>
      </c>
      <c r="F191" s="61">
        <v>3.218884120171673</v>
      </c>
      <c r="G191" s="9"/>
      <c r="H191" s="9"/>
      <c r="I191" s="9"/>
      <c r="J191" s="9"/>
    </row>
    <row r="192" spans="1:10" ht="15.75">
      <c r="A192" s="32">
        <v>1847</v>
      </c>
      <c r="B192" s="22">
        <v>16.81</v>
      </c>
      <c r="C192" s="22"/>
      <c r="D192" s="22"/>
      <c r="E192" s="22">
        <v>7.08</v>
      </c>
      <c r="F192" s="61">
        <v>3.177966101694915</v>
      </c>
      <c r="G192" s="9"/>
      <c r="H192" s="9"/>
      <c r="I192" s="9"/>
      <c r="J192" s="9"/>
    </row>
    <row r="193" spans="1:10" ht="15.75">
      <c r="A193" s="32">
        <v>1848</v>
      </c>
      <c r="B193" s="22">
        <v>16.77</v>
      </c>
      <c r="C193" s="22"/>
      <c r="D193" s="22"/>
      <c r="E193" s="22">
        <v>7.05</v>
      </c>
      <c r="F193" s="61">
        <v>3.1914893617021276</v>
      </c>
      <c r="G193" s="9"/>
      <c r="H193" s="9"/>
      <c r="I193" s="9"/>
      <c r="J193" s="9"/>
    </row>
    <row r="194" spans="1:10" ht="15.75">
      <c r="A194" s="32">
        <v>1849</v>
      </c>
      <c r="B194" s="22">
        <v>16.9</v>
      </c>
      <c r="C194" s="22"/>
      <c r="D194" s="22"/>
      <c r="E194" s="22">
        <v>7.11</v>
      </c>
      <c r="F194" s="61">
        <v>3.164556962025317</v>
      </c>
      <c r="G194" s="9"/>
      <c r="H194" s="9"/>
      <c r="I194" s="9"/>
      <c r="J194" s="9"/>
    </row>
    <row r="195" spans="1:10" ht="15.75">
      <c r="A195" s="32">
        <v>1850</v>
      </c>
      <c r="B195" s="22">
        <v>16.79</v>
      </c>
      <c r="C195" s="22"/>
      <c r="D195" s="22"/>
      <c r="E195" s="22">
        <v>7.1</v>
      </c>
      <c r="F195" s="61">
        <v>3.1690140845070425</v>
      </c>
      <c r="G195" s="9"/>
      <c r="H195" s="9"/>
      <c r="I195" s="9"/>
      <c r="J195" s="9"/>
    </row>
    <row r="196" spans="1:10" ht="15.75">
      <c r="A196" s="32">
        <v>1851</v>
      </c>
      <c r="B196" s="22">
        <v>16.42</v>
      </c>
      <c r="C196" s="22"/>
      <c r="D196" s="22"/>
      <c r="E196" s="22">
        <v>7.02</v>
      </c>
      <c r="F196" s="61">
        <v>3.2051282051282053</v>
      </c>
      <c r="G196" s="9"/>
      <c r="H196" s="9"/>
      <c r="I196" s="9"/>
      <c r="J196" s="9"/>
    </row>
    <row r="197" spans="1:10" ht="15.75">
      <c r="A197" s="32">
        <v>1852</v>
      </c>
      <c r="B197" s="22">
        <v>16.54</v>
      </c>
      <c r="C197" s="22"/>
      <c r="D197" s="22"/>
      <c r="E197" s="22">
        <v>7.07</v>
      </c>
      <c r="F197" s="61">
        <v>3.1824611032531824</v>
      </c>
      <c r="G197" s="9"/>
      <c r="H197" s="9"/>
      <c r="I197" s="9"/>
      <c r="J197" s="9"/>
    </row>
    <row r="198" spans="1:10" ht="15.75">
      <c r="A198" s="32">
        <v>1853</v>
      </c>
      <c r="B198" s="22">
        <v>16.55</v>
      </c>
      <c r="C198" s="22"/>
      <c r="D198" s="22"/>
      <c r="E198" s="22">
        <v>7.08</v>
      </c>
      <c r="F198" s="61">
        <v>3.1779661016949152</v>
      </c>
      <c r="G198" s="9"/>
      <c r="H198" s="9"/>
      <c r="I198" s="9"/>
      <c r="J198" s="9"/>
    </row>
    <row r="199" spans="1:10" ht="15.75">
      <c r="A199" s="32">
        <v>1854</v>
      </c>
      <c r="B199" s="22">
        <v>16.53</v>
      </c>
      <c r="C199" s="22"/>
      <c r="D199" s="22"/>
      <c r="E199" s="22">
        <v>7.08</v>
      </c>
      <c r="F199" s="61">
        <v>3.1779661016949152</v>
      </c>
      <c r="G199" s="9"/>
      <c r="H199" s="9"/>
      <c r="I199" s="9"/>
      <c r="J199" s="9"/>
    </row>
    <row r="200" spans="1:10" ht="15.75">
      <c r="A200" s="32">
        <v>1855</v>
      </c>
      <c r="B200" s="22">
        <v>16.49</v>
      </c>
      <c r="C200" s="22"/>
      <c r="D200" s="22"/>
      <c r="E200" s="22">
        <v>7.02</v>
      </c>
      <c r="F200" s="61">
        <v>3.2051282051282053</v>
      </c>
      <c r="G200" s="9"/>
      <c r="H200" s="9"/>
      <c r="I200" s="9"/>
      <c r="J200" s="9"/>
    </row>
    <row r="201" spans="1:10" ht="15.75">
      <c r="A201" s="32">
        <v>1856</v>
      </c>
      <c r="B201" s="22">
        <v>16.31</v>
      </c>
      <c r="C201" s="22"/>
      <c r="D201" s="22"/>
      <c r="E201" s="22">
        <v>6.97</v>
      </c>
      <c r="F201" s="61">
        <v>3.2281205164992826</v>
      </c>
      <c r="G201" s="9"/>
      <c r="H201" s="9"/>
      <c r="I201" s="9"/>
      <c r="J201" s="9"/>
    </row>
    <row r="202" spans="1:10" ht="15.75">
      <c r="A202" s="32">
        <v>1857</v>
      </c>
      <c r="B202" s="22">
        <v>16.39</v>
      </c>
      <c r="C202" s="22"/>
      <c r="D202" s="22"/>
      <c r="E202" s="22">
        <v>7.02</v>
      </c>
      <c r="F202" s="61">
        <v>3.2051282051282053</v>
      </c>
      <c r="G202" s="9"/>
      <c r="H202" s="9"/>
      <c r="I202" s="9"/>
      <c r="J202" s="9"/>
    </row>
    <row r="203" spans="1:10" ht="15.75">
      <c r="A203" s="32">
        <v>1858</v>
      </c>
      <c r="B203" s="22">
        <v>16.72</v>
      </c>
      <c r="C203" s="22"/>
      <c r="D203" s="22"/>
      <c r="E203" s="22">
        <v>7.03</v>
      </c>
      <c r="F203" s="61">
        <v>3.200568990042674</v>
      </c>
      <c r="G203" s="9"/>
      <c r="H203" s="9"/>
      <c r="I203" s="9"/>
      <c r="J203" s="9"/>
    </row>
    <row r="204" spans="1:10" ht="15.75">
      <c r="A204" s="32">
        <v>1859</v>
      </c>
      <c r="B204" s="22">
        <v>16.68</v>
      </c>
      <c r="C204" s="22"/>
      <c r="D204" s="22"/>
      <c r="E204" s="22">
        <v>7.13</v>
      </c>
      <c r="F204" s="61">
        <v>3.1556802244039273</v>
      </c>
      <c r="G204" s="9"/>
      <c r="H204" s="9"/>
      <c r="I204" s="9"/>
      <c r="J204" s="9"/>
    </row>
    <row r="205" spans="1:10" ht="15.75">
      <c r="A205" s="32">
        <v>1860</v>
      </c>
      <c r="B205" s="22">
        <v>16.4</v>
      </c>
      <c r="C205" s="22"/>
      <c r="D205" s="22"/>
      <c r="E205" s="22">
        <v>6.98</v>
      </c>
      <c r="F205" s="61">
        <v>3.22349570200573</v>
      </c>
      <c r="G205" s="9"/>
      <c r="H205" s="9"/>
      <c r="I205" s="9"/>
      <c r="J205" s="9"/>
    </row>
    <row r="206" spans="1:10" ht="15.75">
      <c r="A206" s="17"/>
      <c r="B206" s="9"/>
      <c r="C206" s="9"/>
      <c r="D206" s="9"/>
      <c r="E206" s="9"/>
      <c r="F206" s="62"/>
      <c r="G206" s="9"/>
      <c r="H206" s="9"/>
      <c r="I206" s="9"/>
      <c r="J206" s="9"/>
    </row>
    <row r="207" spans="1:10" ht="15.75">
      <c r="A207" s="17"/>
      <c r="B207" s="9"/>
      <c r="C207" s="9"/>
      <c r="D207" s="9"/>
      <c r="E207" s="9"/>
      <c r="F207" s="62"/>
      <c r="G207" s="9"/>
      <c r="H207" s="9"/>
      <c r="I207" s="9"/>
      <c r="J207" s="9"/>
    </row>
    <row r="208" spans="1:10" ht="15.75">
      <c r="A208" s="17"/>
      <c r="B208" s="9"/>
      <c r="C208" s="9"/>
      <c r="D208" s="9"/>
      <c r="E208" s="9"/>
      <c r="F208" s="62"/>
      <c r="G208" s="9"/>
      <c r="H208" s="9"/>
      <c r="I208" s="9"/>
      <c r="J208" s="9"/>
    </row>
    <row r="209" spans="1:10" ht="15.75">
      <c r="A209" s="17"/>
      <c r="B209" s="9"/>
      <c r="C209" s="9"/>
      <c r="D209" s="9"/>
      <c r="E209" s="9"/>
      <c r="F209" s="62"/>
      <c r="G209" s="9"/>
      <c r="H209" s="9"/>
      <c r="I209" s="9"/>
      <c r="J209" s="9"/>
    </row>
    <row r="210" spans="1:10" ht="15.75">
      <c r="A210" s="17"/>
      <c r="B210" s="9"/>
      <c r="C210" s="9"/>
      <c r="D210" s="9"/>
      <c r="E210" s="9"/>
      <c r="F210" s="62"/>
      <c r="G210" s="9"/>
      <c r="H210" s="9"/>
      <c r="I210" s="9"/>
      <c r="J210" s="9"/>
    </row>
    <row r="211" spans="1:10" ht="15.75">
      <c r="A211" s="17"/>
      <c r="B211" s="9"/>
      <c r="C211" s="9"/>
      <c r="D211" s="9"/>
      <c r="E211" s="9"/>
      <c r="F211" s="62"/>
      <c r="G211" s="9"/>
      <c r="H211" s="9"/>
      <c r="I211" s="9"/>
      <c r="J211" s="9"/>
    </row>
    <row r="212" spans="1:10" ht="15.75">
      <c r="A212" s="17"/>
      <c r="B212" s="9"/>
      <c r="C212" s="9"/>
      <c r="D212" s="9"/>
      <c r="E212" s="9"/>
      <c r="F212" s="62"/>
      <c r="G212" s="9"/>
      <c r="H212" s="9"/>
      <c r="I212" s="9"/>
      <c r="J212" s="9"/>
    </row>
    <row r="213" spans="1:10" ht="15.75">
      <c r="A213" s="17"/>
      <c r="B213" s="9"/>
      <c r="C213" s="9"/>
      <c r="D213" s="9"/>
      <c r="E213" s="9"/>
      <c r="F213" s="62"/>
      <c r="G213" s="9"/>
      <c r="H213" s="9"/>
      <c r="I213" s="9"/>
      <c r="J213" s="9"/>
    </row>
    <row r="214" spans="1:10" ht="15.75">
      <c r="A214" s="17"/>
      <c r="B214" s="9"/>
      <c r="C214" s="9"/>
      <c r="D214" s="9"/>
      <c r="E214" s="9"/>
      <c r="F214" s="62"/>
      <c r="G214" s="9"/>
      <c r="H214" s="9"/>
      <c r="I214" s="9"/>
      <c r="J214" s="9"/>
    </row>
    <row r="215" spans="1:10" ht="15.75">
      <c r="A215" s="17"/>
      <c r="B215" s="9"/>
      <c r="C215" s="9"/>
      <c r="D215" s="9"/>
      <c r="E215" s="9"/>
      <c r="F215" s="62"/>
      <c r="G215" s="9"/>
      <c r="H215" s="9"/>
      <c r="I215" s="9"/>
      <c r="J215" s="9"/>
    </row>
    <row r="216" spans="1:10" ht="15.75">
      <c r="A216" s="17"/>
      <c r="B216" s="9"/>
      <c r="C216" s="9"/>
      <c r="D216" s="9"/>
      <c r="E216" s="9"/>
      <c r="F216" s="62"/>
      <c r="G216" s="9"/>
      <c r="H216" s="9"/>
      <c r="I216" s="9"/>
      <c r="J216" s="9"/>
    </row>
    <row r="217" spans="1:10" ht="15.75">
      <c r="A217" s="17"/>
      <c r="B217" s="9"/>
      <c r="C217" s="9"/>
      <c r="D217" s="9"/>
      <c r="E217" s="9"/>
      <c r="F217" s="62"/>
      <c r="G217" s="9"/>
      <c r="H217" s="9"/>
      <c r="I217" s="9"/>
      <c r="J217" s="9"/>
    </row>
    <row r="218" spans="1:10" ht="15.75">
      <c r="A218" s="17"/>
      <c r="B218" s="9"/>
      <c r="C218" s="9"/>
      <c r="D218" s="9"/>
      <c r="E218" s="9"/>
      <c r="F218" s="62"/>
      <c r="G218" s="9"/>
      <c r="H218" s="9"/>
      <c r="I218" s="9"/>
      <c r="J218" s="9"/>
    </row>
    <row r="219" spans="1:10" ht="15.75">
      <c r="A219" s="17"/>
      <c r="B219" s="9"/>
      <c r="C219" s="9"/>
      <c r="D219" s="9"/>
      <c r="E219" s="9"/>
      <c r="F219" s="62"/>
      <c r="G219" s="9"/>
      <c r="H219" s="9"/>
      <c r="I219" s="9"/>
      <c r="J219" s="9"/>
    </row>
    <row r="220" spans="1:10" ht="15.75">
      <c r="A220" s="17"/>
      <c r="B220" s="9"/>
      <c r="C220" s="9"/>
      <c r="D220" s="9"/>
      <c r="E220" s="9"/>
      <c r="F220" s="62"/>
      <c r="G220" s="9"/>
      <c r="H220" s="9"/>
      <c r="I220" s="9"/>
      <c r="J220" s="9"/>
    </row>
    <row r="221" spans="1:10" ht="15.75">
      <c r="A221" s="17"/>
      <c r="B221" s="9"/>
      <c r="C221" s="9"/>
      <c r="D221" s="9"/>
      <c r="E221" s="9"/>
      <c r="F221" s="62"/>
      <c r="G221" s="9"/>
      <c r="H221" s="9"/>
      <c r="I221" s="9"/>
      <c r="J221" s="9"/>
    </row>
    <row r="222" spans="1:10" ht="15.75">
      <c r="A222" s="17"/>
      <c r="B222" s="9"/>
      <c r="C222" s="9"/>
      <c r="D222" s="9"/>
      <c r="E222" s="9"/>
      <c r="F222" s="62"/>
      <c r="G222" s="9"/>
      <c r="H222" s="9"/>
      <c r="I222" s="9"/>
      <c r="J222" s="9"/>
    </row>
    <row r="223" spans="1:10" ht="15.75">
      <c r="A223" s="17"/>
      <c r="B223" s="9"/>
      <c r="C223" s="9"/>
      <c r="D223" s="9"/>
      <c r="E223" s="9"/>
      <c r="F223" s="62"/>
      <c r="G223" s="9"/>
      <c r="H223" s="9"/>
      <c r="I223" s="9"/>
      <c r="J223" s="9"/>
    </row>
    <row r="224" spans="1:10" ht="15.75">
      <c r="A224" s="17"/>
      <c r="B224" s="9"/>
      <c r="C224" s="9"/>
      <c r="D224" s="9"/>
      <c r="E224" s="9"/>
      <c r="F224" s="62"/>
      <c r="G224" s="9"/>
      <c r="H224" s="9"/>
      <c r="I224" s="9"/>
      <c r="J224" s="9"/>
    </row>
    <row r="225" spans="1:10" ht="15.75">
      <c r="A225" s="9"/>
      <c r="B225" s="9"/>
      <c r="C225" s="9"/>
      <c r="D225" s="9"/>
      <c r="E225" s="9"/>
      <c r="F225" s="62"/>
      <c r="G225" s="9"/>
      <c r="H225" s="9"/>
      <c r="I225" s="9"/>
      <c r="J225" s="9"/>
    </row>
    <row r="226" spans="1:10" ht="15.75">
      <c r="A226" s="9"/>
      <c r="B226" s="9"/>
      <c r="C226" s="9"/>
      <c r="D226" s="9"/>
      <c r="E226" s="9"/>
      <c r="F226" s="62"/>
      <c r="G226" s="9"/>
      <c r="H226" s="9"/>
      <c r="I226" s="9"/>
      <c r="J226" s="9"/>
    </row>
    <row r="227" spans="1:10" ht="15.75">
      <c r="A227" s="9"/>
      <c r="B227" s="9"/>
      <c r="C227" s="9"/>
      <c r="D227" s="9"/>
      <c r="E227" s="9"/>
      <c r="F227" s="62"/>
      <c r="G227" s="9"/>
      <c r="H227" s="9"/>
      <c r="I227" s="9"/>
      <c r="J227" s="9"/>
    </row>
    <row r="228" spans="1:10" ht="15.75">
      <c r="A228" s="9"/>
      <c r="B228" s="9"/>
      <c r="C228" s="9"/>
      <c r="D228" s="9"/>
      <c r="E228" s="9"/>
      <c r="F228" s="62"/>
      <c r="G228" s="9"/>
      <c r="H228" s="9"/>
      <c r="I228" s="9"/>
      <c r="J228" s="9"/>
    </row>
    <row r="229" spans="1:10" ht="15.75">
      <c r="A229" s="9"/>
      <c r="B229" s="9"/>
      <c r="C229" s="9"/>
      <c r="D229" s="9"/>
      <c r="E229" s="9"/>
      <c r="F229" s="62"/>
      <c r="G229" s="9"/>
      <c r="H229" s="9"/>
      <c r="I229" s="9"/>
      <c r="J229" s="9"/>
    </row>
    <row r="230" spans="1:10" ht="15.75">
      <c r="A230" s="9"/>
      <c r="B230" s="9"/>
      <c r="C230" s="9"/>
      <c r="D230" s="9"/>
      <c r="E230" s="9"/>
      <c r="F230" s="62"/>
      <c r="G230" s="9"/>
      <c r="H230" s="9"/>
      <c r="I230" s="9"/>
      <c r="J230" s="9"/>
    </row>
    <row r="231" spans="1:10" ht="15.75">
      <c r="A231" s="9"/>
      <c r="B231" s="9"/>
      <c r="C231" s="9"/>
      <c r="D231" s="9"/>
      <c r="E231" s="9"/>
      <c r="F231" s="62"/>
      <c r="G231" s="9"/>
      <c r="H231" s="9"/>
      <c r="I231" s="9"/>
      <c r="J231" s="9"/>
    </row>
    <row r="232" spans="1:10" ht="15.75">
      <c r="A232" s="9"/>
      <c r="B232" s="9"/>
      <c r="C232" s="9"/>
      <c r="D232" s="9"/>
      <c r="E232" s="9"/>
      <c r="F232" s="62"/>
      <c r="G232" s="9"/>
      <c r="H232" s="9"/>
      <c r="I232" s="9"/>
      <c r="J232" s="9"/>
    </row>
    <row r="233" spans="1:10" ht="15.75">
      <c r="A233" s="9"/>
      <c r="B233" s="9"/>
      <c r="C233" s="9"/>
      <c r="D233" s="9"/>
      <c r="E233" s="9"/>
      <c r="F233" s="62"/>
      <c r="G233" s="9"/>
      <c r="H233" s="9"/>
      <c r="I233" s="9"/>
      <c r="J233" s="9"/>
    </row>
    <row r="234" spans="1:10" ht="15.75">
      <c r="A234" s="9"/>
      <c r="B234" s="9"/>
      <c r="C234" s="9"/>
      <c r="D234" s="9"/>
      <c r="E234" s="9"/>
      <c r="F234" s="62"/>
      <c r="G234" s="9"/>
      <c r="H234" s="9"/>
      <c r="I234" s="9"/>
      <c r="J234" s="9"/>
    </row>
    <row r="235" spans="1:10" ht="15.75">
      <c r="A235" s="9"/>
      <c r="B235" s="9"/>
      <c r="C235" s="9"/>
      <c r="D235" s="9"/>
      <c r="E235" s="9"/>
      <c r="F235" s="62"/>
      <c r="G235" s="9"/>
      <c r="H235" s="9"/>
      <c r="I235" s="9"/>
      <c r="J235" s="9"/>
    </row>
    <row r="236" spans="1:10" ht="15.75">
      <c r="A236" s="9"/>
      <c r="B236" s="9"/>
      <c r="C236" s="9"/>
      <c r="D236" s="9"/>
      <c r="E236" s="9"/>
      <c r="F236" s="62"/>
      <c r="G236" s="9"/>
      <c r="H236" s="9"/>
      <c r="I236" s="9"/>
      <c r="J236" s="9"/>
    </row>
    <row r="237" spans="1:11" ht="15.7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</row>
    <row r="238" spans="1:11" ht="15.7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</row>
    <row r="239" spans="1:11" ht="15.7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</row>
    <row r="240" spans="1:11" ht="15.7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</row>
    <row r="241" spans="1:11" ht="15.7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</row>
    <row r="242" spans="1:11" ht="15.7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</row>
    <row r="243" spans="1:11" ht="15.7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</row>
    <row r="244" spans="1:11" ht="15.7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</row>
    <row r="245" spans="1:11" ht="15.7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</row>
    <row r="246" spans="1:11" ht="15.7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</row>
    <row r="247" spans="1:11" ht="15.7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</row>
    <row r="248" spans="1:11" ht="15.7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</row>
    <row r="249" spans="1:11" ht="15.7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</row>
    <row r="250" spans="1:11" ht="15.7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</row>
    <row r="251" spans="1:11" ht="15.7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</row>
    <row r="252" spans="1:11" ht="15.7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</row>
    <row r="253" spans="1:11" ht="15.7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</row>
    <row r="254" spans="1:11" ht="15.7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</row>
    <row r="255" spans="1:11" ht="15.7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</row>
    <row r="256" spans="1:11" ht="15.7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</row>
    <row r="257" spans="1:11" ht="15.7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</row>
    <row r="258" spans="1:11" ht="15.7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</row>
    <row r="259" spans="1:11" ht="15.7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</row>
    <row r="260" spans="1:11" ht="15.7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</row>
    <row r="261" spans="1:11" ht="15.7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</row>
    <row r="262" spans="1:11" ht="15.7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</row>
    <row r="263" spans="1:11" ht="15.7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</row>
    <row r="264" spans="1:11" ht="15.7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</row>
    <row r="265" spans="1:11" ht="15.7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</row>
    <row r="266" spans="1:11" ht="15.7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</row>
    <row r="267" spans="1:11" ht="15.7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</row>
    <row r="268" spans="1:11" ht="15.7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</row>
    <row r="269" spans="1:11" ht="15.7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</row>
    <row r="270" spans="1:11" ht="15.7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</row>
    <row r="271" spans="1:11" ht="15.7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</row>
    <row r="272" spans="1:11" ht="15.7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</row>
    <row r="273" spans="1:11" ht="15.7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</row>
    <row r="274" spans="1:11" ht="15.7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</row>
    <row r="275" spans="1:11" ht="15.7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</row>
    <row r="276" spans="1:11" ht="15.7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</row>
    <row r="277" spans="1:11" ht="15.7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</row>
    <row r="278" spans="1:11" ht="15.7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</row>
    <row r="279" spans="1:11" ht="15.7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</row>
    <row r="280" spans="1:11" ht="15.7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</row>
    <row r="281" spans="1:11" ht="15.7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</row>
    <row r="282" spans="1:11" ht="15.7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</row>
    <row r="283" spans="1:11" ht="15.7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</row>
    <row r="284" spans="1:11" ht="15.7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</row>
    <row r="285" spans="1:11" ht="15.7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</row>
    <row r="286" spans="1:11" ht="15.7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</row>
    <row r="287" spans="1:11" ht="15.7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</row>
    <row r="288" spans="1:11" ht="15.7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</row>
    <row r="289" spans="1:11" ht="15.7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</row>
    <row r="290" spans="1:11" ht="15.7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</row>
    <row r="291" spans="1:11" ht="15.7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</row>
    <row r="292" spans="1:11" ht="15.7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</row>
    <row r="293" spans="1:11" ht="15.7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</row>
    <row r="294" spans="1:11" ht="15.7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</row>
    <row r="295" spans="1:11" ht="15.7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</row>
    <row r="296" spans="1:11" ht="15.7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</row>
    <row r="297" spans="1:11" ht="15.7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</row>
    <row r="298" spans="1:11" ht="15.7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</row>
    <row r="299" spans="1:11" ht="15.7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</row>
    <row r="300" spans="1:11" ht="15.7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</row>
    <row r="301" spans="1:11" ht="15.7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</row>
    <row r="302" spans="1:11" ht="15.7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</row>
    <row r="303" spans="1:11" ht="15.7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</row>
    <row r="304" spans="1:11" ht="15.7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</row>
    <row r="305" spans="1:11" ht="15.7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</row>
    <row r="306" spans="1:11" ht="15.7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</row>
    <row r="307" spans="1:11" ht="15.7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</row>
    <row r="308" spans="1:11" ht="15.7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</row>
    <row r="309" spans="1:11" ht="15.7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</row>
    <row r="310" spans="1:11" ht="15.7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</row>
    <row r="311" spans="1:11" ht="15.7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</row>
    <row r="312" spans="1:11" ht="15.7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</row>
    <row r="313" spans="1:11" ht="15.7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</row>
    <row r="314" spans="1:11" ht="15.7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</row>
    <row r="315" spans="1:11" ht="15.7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</row>
    <row r="316" spans="1:11" ht="15.7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</row>
    <row r="317" spans="1:11" ht="15.7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</row>
    <row r="318" spans="1:11" ht="15.7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</row>
    <row r="319" spans="1:11" ht="15.7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</row>
    <row r="320" spans="1:11" ht="15.7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</row>
    <row r="321" spans="1:11" ht="15.7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</row>
    <row r="322" spans="1:11" ht="15.7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</row>
    <row r="323" spans="1:11" ht="15.7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</row>
    <row r="324" spans="1:11" ht="15.7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</row>
    <row r="325" spans="1:11" ht="15.7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</row>
    <row r="326" spans="1:11" ht="15.7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</row>
    <row r="327" spans="1:11" ht="15.7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</row>
    <row r="328" spans="1:11" ht="15.7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</row>
    <row r="329" spans="1:11" ht="15.7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</row>
    <row r="330" spans="1:11" ht="15.7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</row>
    <row r="331" spans="1:11" ht="15.7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</row>
    <row r="332" spans="1:11" ht="15.7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</row>
    <row r="333" spans="1:11" ht="15.7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</row>
    <row r="334" spans="1:11" ht="15.7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</row>
    <row r="335" spans="1:11" ht="15.7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</row>
    <row r="336" spans="1:11" ht="15.7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</row>
    <row r="337" spans="1:11" ht="15.7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</row>
    <row r="338" spans="1:11" ht="15.7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</row>
    <row r="339" spans="1:11" ht="15.7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</row>
    <row r="340" spans="1:11" ht="15.7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</row>
    <row r="341" spans="1:11" ht="15.7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</row>
    <row r="342" spans="1:11" ht="15.7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</row>
    <row r="343" spans="1:11" ht="15.7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</row>
    <row r="344" spans="1:11" ht="15.7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</row>
    <row r="345" spans="1:11" ht="15.7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</row>
    <row r="346" spans="1:11" ht="15.7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</row>
    <row r="347" spans="1:11" ht="15.7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</row>
    <row r="348" spans="1:11" ht="15.7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</row>
    <row r="349" spans="1:11" ht="15.7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</row>
    <row r="350" spans="1:11" ht="15.7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</row>
    <row r="351" spans="1:11" ht="15.7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</row>
    <row r="352" spans="1:11" ht="15.7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</row>
    <row r="353" spans="1:11" ht="15.7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</row>
    <row r="354" spans="1:11" ht="15.7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</row>
    <row r="355" spans="1:11" ht="15.7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</row>
    <row r="356" spans="1:11" ht="15.7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</row>
    <row r="357" spans="1:11" ht="15.7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</row>
    <row r="358" spans="1:11" ht="15.7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</row>
    <row r="359" spans="1:11" ht="15.7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</row>
    <row r="360" spans="1:11" ht="15.7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</row>
    <row r="361" spans="1:11" ht="15.7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</row>
    <row r="362" spans="1:11" ht="15.7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</row>
    <row r="363" spans="1:11" ht="15.7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</row>
    <row r="364" spans="1:11" ht="15.7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</row>
    <row r="365" spans="1:11" ht="15.7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</row>
    <row r="366" spans="1:11" ht="15.7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</row>
    <row r="367" spans="1:11" ht="15.7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</row>
    <row r="368" spans="1:11" ht="15.7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</row>
    <row r="369" spans="1:11" ht="15.7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</row>
    <row r="370" spans="1:11" ht="15.7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</row>
    <row r="371" spans="1:11" ht="15.7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</row>
    <row r="372" spans="1:11" ht="15.7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</row>
    <row r="373" spans="1:11" ht="15.7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</row>
    <row r="374" spans="1:11" ht="15.7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</row>
    <row r="375" spans="1:11" ht="15.7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</row>
    <row r="376" spans="1:11" ht="15.7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</row>
    <row r="377" spans="1:11" ht="15.7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</row>
    <row r="378" spans="1:11" ht="15.7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</row>
    <row r="379" spans="1:11" ht="15.7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</row>
    <row r="380" spans="1:11" ht="15.7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</row>
    <row r="381" spans="1:11" ht="15.7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</row>
    <row r="382" spans="1:11" ht="15.7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</row>
    <row r="383" spans="1:11" ht="15.7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</row>
    <row r="384" spans="1:11" ht="15.7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</row>
    <row r="385" spans="1:11" ht="15.7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</row>
    <row r="386" spans="1:11" ht="15.7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</row>
    <row r="387" spans="1:11" ht="15.7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</row>
    <row r="388" spans="1:11" ht="15.7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</row>
    <row r="389" spans="1:11" ht="15.7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</row>
    <row r="390" spans="1:11" ht="15.7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</row>
    <row r="391" spans="1:11" ht="15.7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</row>
    <row r="392" spans="1:11" ht="15.7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</row>
    <row r="393" spans="1:11" ht="15.7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</row>
    <row r="394" spans="1:11" ht="15.7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</row>
    <row r="395" spans="1:11" ht="15.7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</row>
    <row r="396" spans="1:11" ht="15.7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</row>
    <row r="397" spans="1:11" ht="15.7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</row>
    <row r="398" spans="1:11" ht="15.7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</row>
    <row r="399" spans="1:11" ht="15.7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</row>
    <row r="400" spans="1:11" ht="15.7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</row>
    <row r="401" spans="1:11" ht="15.7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</row>
    <row r="402" spans="1:11" ht="15.7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</row>
    <row r="403" spans="1:11" ht="15.7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</row>
    <row r="404" spans="1:11" ht="15.7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</row>
    <row r="405" spans="1:11" ht="15.7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</row>
    <row r="406" spans="1:11" ht="15.7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</row>
    <row r="407" spans="1:11" ht="15.7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</row>
    <row r="408" spans="1:11" ht="15.7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</row>
    <row r="409" spans="1:11" ht="15.7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</row>
    <row r="410" spans="1:11" ht="15.7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</row>
    <row r="411" spans="1:11" ht="15.7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</row>
    <row r="412" spans="1:11" ht="15.7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</row>
    <row r="413" spans="1:11" ht="15.7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</row>
    <row r="414" spans="1:11" ht="15.7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</row>
    <row r="415" spans="1:11" ht="15.7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</row>
    <row r="416" spans="1:11" ht="15.7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</row>
    <row r="417" spans="1:11" ht="15.7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</row>
    <row r="418" spans="1:11" ht="15.7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</row>
    <row r="419" spans="1:11" ht="15.7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</row>
    <row r="420" spans="1:11" ht="15.7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</row>
    <row r="421" spans="1:11" ht="15.7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</row>
    <row r="422" spans="1:11" ht="15.7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</row>
    <row r="423" spans="1:11" ht="15.7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</row>
    <row r="424" spans="1:11" ht="15.7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</row>
    <row r="425" spans="1:11" ht="15.7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</row>
    <row r="426" spans="1:11" ht="15.7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</row>
    <row r="427" spans="1:11" ht="15.7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</row>
    <row r="428" spans="1:11" ht="15.7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</row>
    <row r="429" spans="1:11" ht="15.7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</row>
    <row r="430" spans="1:11" ht="15.7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</row>
    <row r="431" spans="1:11" ht="15.7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</row>
    <row r="432" spans="1:11" ht="15.7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</row>
    <row r="433" spans="1:11" ht="15.7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</row>
    <row r="434" spans="1:11" ht="15.7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</row>
    <row r="435" spans="1:11" ht="15.7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</row>
    <row r="436" spans="1:11" ht="15.7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</row>
    <row r="437" spans="1:11" ht="15.7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</row>
    <row r="438" spans="1:11" ht="15.7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</row>
    <row r="439" spans="1:11" ht="15.7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</row>
    <row r="440" spans="1:11" ht="15.7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</row>
    <row r="441" spans="1:11" ht="15.7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</row>
    <row r="442" spans="1:11" ht="15.7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</row>
    <row r="443" spans="1:11" ht="15.7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</row>
    <row r="444" spans="1:11" ht="15.7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</row>
    <row r="445" spans="1:11" ht="15.7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</row>
    <row r="446" spans="1:11" ht="15.7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</row>
    <row r="447" spans="1:11" ht="15.7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</row>
    <row r="448" spans="1:11" ht="15.7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</row>
    <row r="449" spans="1:11" ht="15.7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</row>
    <row r="450" spans="1:11" ht="15.7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</row>
    <row r="451" spans="1:11" ht="15.7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</row>
    <row r="452" spans="1:11" ht="15.7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</row>
    <row r="453" spans="1:11" ht="15.7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</row>
    <row r="454" spans="1:11" ht="15.7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</row>
    <row r="455" spans="1:11" ht="15.7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</row>
    <row r="456" spans="1:11" ht="15.7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</row>
    <row r="457" spans="1:11" ht="15.7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</row>
    <row r="458" spans="1:11" ht="15.7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</row>
    <row r="459" spans="1:11" ht="15.7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</row>
    <row r="460" spans="1:11" ht="15.7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</row>
    <row r="461" spans="1:11" ht="15.7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</row>
    <row r="462" spans="1:11" ht="15.7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</row>
    <row r="463" spans="1:11" ht="15.7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</row>
    <row r="464" spans="1:11" ht="15.7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</row>
    <row r="465" spans="1:11" ht="15.7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</row>
    <row r="466" spans="1:11" ht="15.7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</row>
    <row r="467" spans="1:11" ht="15.7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</row>
    <row r="468" spans="1:11" ht="15.7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</row>
    <row r="469" spans="1:11" ht="15.7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</row>
    <row r="470" spans="1:11" ht="15.7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</row>
    <row r="471" spans="1:11" ht="15.7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</row>
    <row r="472" spans="1:11" ht="15.7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</row>
    <row r="473" spans="1:11" ht="15.7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</row>
    <row r="474" spans="1:11" ht="15.7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</row>
    <row r="475" spans="1:11" ht="15.7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</row>
    <row r="476" spans="1:11" ht="15.7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</row>
    <row r="477" spans="1:11" ht="15.7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</row>
    <row r="478" spans="1:11" ht="15.7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</row>
    <row r="479" spans="1:11" ht="15.7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</row>
    <row r="480" spans="1:11" ht="15.7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</row>
    <row r="481" spans="1:11" ht="15.7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</row>
    <row r="482" spans="1:11" ht="15.7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</row>
    <row r="483" spans="1:11" ht="15.7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</row>
    <row r="484" spans="1:11" ht="15.7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</row>
    <row r="485" spans="1:11" ht="15.7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</row>
    <row r="486" spans="1:11" ht="15.7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</row>
    <row r="487" spans="1:11" ht="15.7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</row>
    <row r="488" spans="1:11" ht="15.7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</row>
    <row r="489" spans="1:11" ht="15.7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</row>
    <row r="490" spans="1:11" ht="15.7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</row>
    <row r="491" spans="1:11" ht="15.7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</row>
    <row r="492" spans="2:11" ht="15.75">
      <c r="B492" s="9"/>
      <c r="C492" s="9"/>
      <c r="E492" s="9"/>
      <c r="F492" s="9"/>
      <c r="G492" s="9"/>
      <c r="H492" s="9"/>
      <c r="I492" s="9"/>
      <c r="J492" s="9"/>
      <c r="K492" s="9"/>
    </row>
    <row r="493" spans="2:11" ht="15.75">
      <c r="B493" s="9"/>
      <c r="C493" s="9"/>
      <c r="E493" s="9"/>
      <c r="F493" s="9"/>
      <c r="G493" s="9"/>
      <c r="H493" s="9"/>
      <c r="I493" s="9"/>
      <c r="J493" s="9"/>
      <c r="K493" s="9"/>
    </row>
    <row r="494" spans="5:8" ht="15.75">
      <c r="E494" s="9"/>
      <c r="F494" s="9"/>
      <c r="G494" s="9"/>
      <c r="H494" s="9"/>
    </row>
    <row r="495" spans="5:8" ht="15.75">
      <c r="E495" s="9"/>
      <c r="F495" s="9"/>
      <c r="G495" s="9"/>
      <c r="H495" s="9"/>
    </row>
    <row r="496" spans="5:8" ht="15.75">
      <c r="E496" s="9"/>
      <c r="F496" s="9"/>
      <c r="G496" s="9"/>
      <c r="H496" s="9"/>
    </row>
    <row r="497" spans="5:8" ht="15.75">
      <c r="E497" s="9"/>
      <c r="F497" s="9"/>
      <c r="G497" s="9"/>
      <c r="H497" s="9"/>
    </row>
    <row r="498" spans="5:8" ht="15.75">
      <c r="E498" s="9"/>
      <c r="F498" s="9"/>
      <c r="G498" s="9"/>
      <c r="H498" s="9"/>
    </row>
    <row r="499" spans="5:8" ht="15.75">
      <c r="E499" s="9"/>
      <c r="F499" s="9"/>
      <c r="G499" s="9"/>
      <c r="H499" s="9"/>
    </row>
    <row r="500" spans="5:8" ht="15.75">
      <c r="E500" s="9"/>
      <c r="F500" s="9"/>
      <c r="G500" s="9"/>
      <c r="H500" s="9"/>
    </row>
    <row r="501" spans="5:8" ht="15.75">
      <c r="E501" s="9"/>
      <c r="F501" s="9"/>
      <c r="G501" s="9"/>
      <c r="H501" s="9"/>
    </row>
    <row r="502" spans="5:8" ht="15.75">
      <c r="E502" s="9"/>
      <c r="F502" s="9"/>
      <c r="G502" s="9"/>
      <c r="H502" s="9"/>
    </row>
    <row r="503" spans="5:8" ht="15.75">
      <c r="E503" s="9"/>
      <c r="F503" s="9"/>
      <c r="G503" s="9"/>
      <c r="H503" s="9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277"/>
  <sheetViews>
    <sheetView workbookViewId="0" topLeftCell="A1">
      <pane xSplit="1" ySplit="10" topLeftCell="Y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F6" sqref="AF6"/>
    </sheetView>
  </sheetViews>
  <sheetFormatPr defaultColWidth="9.140625" defaultRowHeight="12.75"/>
  <cols>
    <col min="1" max="1" width="13.8515625" style="22" customWidth="1"/>
    <col min="2" max="26" width="12.7109375" style="22" customWidth="1"/>
    <col min="27" max="27" width="13.57421875" style="22" customWidth="1"/>
    <col min="28" max="31" width="12.7109375" style="22" customWidth="1"/>
    <col min="32" max="94" width="14.7109375" style="22" customWidth="1"/>
    <col min="95" max="16384" width="8.8515625" style="22" customWidth="1"/>
  </cols>
  <sheetData>
    <row r="1" spans="1:3" ht="15.75">
      <c r="A1" s="19" t="s">
        <v>44</v>
      </c>
      <c r="B1" s="20"/>
      <c r="C1" s="21" t="s">
        <v>48</v>
      </c>
    </row>
    <row r="2" spans="1:3" ht="15.75">
      <c r="A2" s="23" t="s">
        <v>45</v>
      </c>
      <c r="B2" s="24"/>
      <c r="C2" s="21"/>
    </row>
    <row r="3" spans="1:2" ht="15.75">
      <c r="A3" s="19" t="s">
        <v>46</v>
      </c>
      <c r="B3" s="20"/>
    </row>
    <row r="4" spans="1:2" ht="15.75">
      <c r="A4" s="23" t="s">
        <v>47</v>
      </c>
      <c r="B4" s="24"/>
    </row>
    <row r="5" spans="1:2" ht="15.75">
      <c r="A5" s="43"/>
      <c r="B5" s="44"/>
    </row>
    <row r="6" spans="1:32" ht="15.75">
      <c r="A6" s="25"/>
      <c r="B6" s="28" t="s">
        <v>49</v>
      </c>
      <c r="R6" s="26" t="s">
        <v>50</v>
      </c>
      <c r="U6" s="27"/>
      <c r="V6" s="28"/>
      <c r="AF6" s="28" t="s">
        <v>51</v>
      </c>
    </row>
    <row r="7" spans="1:15" s="33" customFormat="1" ht="15.75">
      <c r="A7" s="41" t="s">
        <v>55</v>
      </c>
      <c r="B7" s="33" t="s">
        <v>56</v>
      </c>
      <c r="C7" s="33" t="s">
        <v>57</v>
      </c>
      <c r="D7" s="33" t="s">
        <v>58</v>
      </c>
      <c r="E7" s="33" t="s">
        <v>59</v>
      </c>
      <c r="F7" s="33" t="s">
        <v>60</v>
      </c>
      <c r="G7" s="33" t="s">
        <v>61</v>
      </c>
      <c r="I7" s="33" t="s">
        <v>62</v>
      </c>
      <c r="J7" s="42" t="s">
        <v>63</v>
      </c>
      <c r="O7" s="33" t="s">
        <v>64</v>
      </c>
    </row>
    <row r="8" spans="1:45" ht="15.75" customHeight="1">
      <c r="A8" s="40" t="s">
        <v>52</v>
      </c>
      <c r="B8" s="29" t="s">
        <v>65</v>
      </c>
      <c r="C8" s="29" t="s">
        <v>66</v>
      </c>
      <c r="D8" s="29" t="s">
        <v>67</v>
      </c>
      <c r="E8" s="29" t="s">
        <v>68</v>
      </c>
      <c r="F8" s="29" t="s">
        <v>69</v>
      </c>
      <c r="G8" s="29" t="s">
        <v>70</v>
      </c>
      <c r="H8" s="29" t="s">
        <v>71</v>
      </c>
      <c r="I8" s="29" t="s">
        <v>72</v>
      </c>
      <c r="J8" s="29" t="s">
        <v>73</v>
      </c>
      <c r="K8" s="29" t="s">
        <v>74</v>
      </c>
      <c r="L8" s="29" t="s">
        <v>75</v>
      </c>
      <c r="M8" s="29" t="s">
        <v>76</v>
      </c>
      <c r="N8" s="29" t="s">
        <v>77</v>
      </c>
      <c r="O8" s="29" t="s">
        <v>78</v>
      </c>
      <c r="Q8" s="29" t="s">
        <v>65</v>
      </c>
      <c r="R8" s="29" t="s">
        <v>66</v>
      </c>
      <c r="S8" s="29" t="s">
        <v>67</v>
      </c>
      <c r="T8" s="29" t="s">
        <v>68</v>
      </c>
      <c r="U8" s="29" t="s">
        <v>69</v>
      </c>
      <c r="V8" s="29" t="s">
        <v>70</v>
      </c>
      <c r="W8" s="29" t="s">
        <v>71</v>
      </c>
      <c r="X8" s="29" t="s">
        <v>72</v>
      </c>
      <c r="Y8" s="29" t="s">
        <v>73</v>
      </c>
      <c r="Z8" s="29" t="s">
        <v>74</v>
      </c>
      <c r="AA8" s="29" t="s">
        <v>75</v>
      </c>
      <c r="AB8" s="29" t="s">
        <v>76</v>
      </c>
      <c r="AC8" s="29" t="s">
        <v>77</v>
      </c>
      <c r="AD8" s="29" t="s">
        <v>78</v>
      </c>
      <c r="AF8" s="29" t="s">
        <v>65</v>
      </c>
      <c r="AG8" s="29" t="s">
        <v>66</v>
      </c>
      <c r="AH8" s="29" t="s">
        <v>67</v>
      </c>
      <c r="AI8" s="29" t="s">
        <v>68</v>
      </c>
      <c r="AJ8" s="29" t="s">
        <v>69</v>
      </c>
      <c r="AK8" s="29" t="s">
        <v>70</v>
      </c>
      <c r="AL8" s="29" t="s">
        <v>71</v>
      </c>
      <c r="AM8" s="29" t="s">
        <v>72</v>
      </c>
      <c r="AN8" s="29" t="s">
        <v>73</v>
      </c>
      <c r="AO8" s="29" t="s">
        <v>74</v>
      </c>
      <c r="AP8" s="29" t="s">
        <v>75</v>
      </c>
      <c r="AQ8" s="29" t="s">
        <v>76</v>
      </c>
      <c r="AR8" s="29" t="s">
        <v>77</v>
      </c>
      <c r="AS8" s="29" t="s">
        <v>78</v>
      </c>
    </row>
    <row r="9" spans="1:45" ht="15.75" customHeight="1">
      <c r="A9" s="40" t="s">
        <v>53</v>
      </c>
      <c r="B9" s="29" t="s">
        <v>29</v>
      </c>
      <c r="C9" s="29" t="s">
        <v>29</v>
      </c>
      <c r="D9" s="29" t="s">
        <v>29</v>
      </c>
      <c r="E9" s="18" t="s">
        <v>19</v>
      </c>
      <c r="F9" s="29" t="s">
        <v>20</v>
      </c>
      <c r="G9" s="18" t="s">
        <v>19</v>
      </c>
      <c r="H9" s="29" t="s">
        <v>21</v>
      </c>
      <c r="I9" s="29" t="s">
        <v>22</v>
      </c>
      <c r="J9" s="18" t="s">
        <v>19</v>
      </c>
      <c r="K9" s="29" t="s">
        <v>24</v>
      </c>
      <c r="L9" s="29" t="s">
        <v>24</v>
      </c>
      <c r="M9" s="29" t="s">
        <v>25</v>
      </c>
      <c r="N9" s="31">
        <v>1000</v>
      </c>
      <c r="O9" s="18" t="s">
        <v>19</v>
      </c>
      <c r="Q9" s="29" t="s">
        <v>102</v>
      </c>
      <c r="R9" s="29" t="s">
        <v>102</v>
      </c>
      <c r="S9" s="29" t="s">
        <v>102</v>
      </c>
      <c r="T9" s="29" t="s">
        <v>98</v>
      </c>
      <c r="U9" s="29" t="s">
        <v>99</v>
      </c>
      <c r="V9" s="29" t="s">
        <v>98</v>
      </c>
      <c r="W9" s="29" t="s">
        <v>102</v>
      </c>
      <c r="X9" s="29" t="s">
        <v>101</v>
      </c>
      <c r="Y9" s="29" t="s">
        <v>98</v>
      </c>
      <c r="Z9" s="29" t="s">
        <v>101</v>
      </c>
      <c r="AA9" s="29" t="s">
        <v>101</v>
      </c>
      <c r="AB9" s="29" t="s">
        <v>101</v>
      </c>
      <c r="AC9" s="31" t="s">
        <v>100</v>
      </c>
      <c r="AD9" s="29" t="s">
        <v>98</v>
      </c>
      <c r="AF9" s="29" t="s">
        <v>102</v>
      </c>
      <c r="AG9" s="29" t="s">
        <v>102</v>
      </c>
      <c r="AH9" s="29" t="s">
        <v>102</v>
      </c>
      <c r="AI9" s="29" t="s">
        <v>98</v>
      </c>
      <c r="AJ9" s="29" t="s">
        <v>99</v>
      </c>
      <c r="AK9" s="29" t="s">
        <v>98</v>
      </c>
      <c r="AL9" s="29" t="s">
        <v>102</v>
      </c>
      <c r="AM9" s="29" t="s">
        <v>101</v>
      </c>
      <c r="AN9" s="29" t="s">
        <v>98</v>
      </c>
      <c r="AO9" s="29" t="s">
        <v>101</v>
      </c>
      <c r="AP9" s="29" t="s">
        <v>101</v>
      </c>
      <c r="AQ9" s="29" t="s">
        <v>101</v>
      </c>
      <c r="AR9" s="31" t="s">
        <v>100</v>
      </c>
      <c r="AS9" s="29" t="s">
        <v>98</v>
      </c>
    </row>
    <row r="10" spans="1:45" ht="15.75">
      <c r="A10" s="40" t="s">
        <v>54</v>
      </c>
      <c r="B10" s="29" t="s">
        <v>18</v>
      </c>
      <c r="C10" s="29" t="s">
        <v>18</v>
      </c>
      <c r="D10" s="29" t="s">
        <v>18</v>
      </c>
      <c r="E10" s="29" t="s">
        <v>18</v>
      </c>
      <c r="F10" s="29" t="s">
        <v>18</v>
      </c>
      <c r="G10" s="29" t="s">
        <v>18</v>
      </c>
      <c r="H10" s="29" t="s">
        <v>18</v>
      </c>
      <c r="I10" s="29" t="s">
        <v>18</v>
      </c>
      <c r="J10" s="29" t="s">
        <v>18</v>
      </c>
      <c r="K10" s="29" t="s">
        <v>18</v>
      </c>
      <c r="L10" s="29" t="s">
        <v>18</v>
      </c>
      <c r="M10" s="29" t="s">
        <v>18</v>
      </c>
      <c r="N10" s="29" t="s">
        <v>18</v>
      </c>
      <c r="O10" s="29" t="s">
        <v>18</v>
      </c>
      <c r="Q10" s="29" t="s">
        <v>18</v>
      </c>
      <c r="R10" s="29" t="s">
        <v>18</v>
      </c>
      <c r="S10" s="29" t="s">
        <v>18</v>
      </c>
      <c r="T10" s="29" t="s">
        <v>18</v>
      </c>
      <c r="U10" s="29" t="s">
        <v>18</v>
      </c>
      <c r="V10" s="29" t="s">
        <v>18</v>
      </c>
      <c r="W10" s="29" t="s">
        <v>18</v>
      </c>
      <c r="X10" s="29" t="s">
        <v>18</v>
      </c>
      <c r="Y10" s="29" t="s">
        <v>18</v>
      </c>
      <c r="Z10" s="29" t="s">
        <v>18</v>
      </c>
      <c r="AA10" s="29" t="s">
        <v>18</v>
      </c>
      <c r="AB10" s="29" t="s">
        <v>18</v>
      </c>
      <c r="AC10" s="29" t="s">
        <v>18</v>
      </c>
      <c r="AD10" s="29" t="s">
        <v>18</v>
      </c>
      <c r="AF10" s="29" t="s">
        <v>113</v>
      </c>
      <c r="AG10" s="29" t="s">
        <v>113</v>
      </c>
      <c r="AH10" s="29" t="s">
        <v>113</v>
      </c>
      <c r="AI10" s="29" t="s">
        <v>113</v>
      </c>
      <c r="AJ10" s="29" t="s">
        <v>113</v>
      </c>
      <c r="AK10" s="29" t="s">
        <v>113</v>
      </c>
      <c r="AL10" s="29" t="s">
        <v>113</v>
      </c>
      <c r="AM10" s="29" t="s">
        <v>113</v>
      </c>
      <c r="AN10" s="29" t="s">
        <v>113</v>
      </c>
      <c r="AO10" s="29" t="s">
        <v>113</v>
      </c>
      <c r="AP10" s="29" t="s">
        <v>113</v>
      </c>
      <c r="AQ10" s="29" t="s">
        <v>113</v>
      </c>
      <c r="AR10" s="29" t="s">
        <v>113</v>
      </c>
      <c r="AS10" s="29" t="s">
        <v>113</v>
      </c>
    </row>
    <row r="11" spans="1:45" ht="15.75">
      <c r="A11" s="32">
        <v>1701</v>
      </c>
      <c r="B11" s="22">
        <v>13.15</v>
      </c>
      <c r="C11" s="22">
        <v>21.25</v>
      </c>
      <c r="D11" s="22">
        <v>18.5</v>
      </c>
      <c r="E11" s="22">
        <v>4.9</v>
      </c>
      <c r="F11" s="22">
        <v>3.7</v>
      </c>
      <c r="G11" s="22">
        <v>8.35</v>
      </c>
      <c r="H11" s="22">
        <v>16</v>
      </c>
      <c r="I11" s="22">
        <v>8.75</v>
      </c>
      <c r="J11" s="22">
        <v>10</v>
      </c>
      <c r="K11" s="22">
        <v>7.95</v>
      </c>
      <c r="L11" s="22">
        <v>18.95</v>
      </c>
      <c r="M11" s="22">
        <v>14.25</v>
      </c>
      <c r="N11" s="22">
        <v>19</v>
      </c>
      <c r="O11" s="22">
        <v>8.1</v>
      </c>
      <c r="Q11" s="22">
        <f>+B11/146.2343</f>
        <v>0.08992418331403783</v>
      </c>
      <c r="R11" s="22">
        <f>+C11/146.2343</f>
        <v>0.14531474489911056</v>
      </c>
      <c r="S11" s="22">
        <f>+D11/146.2343</f>
        <v>0.12650930732393154</v>
      </c>
      <c r="T11" s="22">
        <f>+E11/7.625</f>
        <v>0.6426229508196721</v>
      </c>
      <c r="U11" s="22">
        <f>+F11/10</f>
        <v>0.37</v>
      </c>
      <c r="V11" s="22">
        <f>+G11/7.625</f>
        <v>1.0950819672131147</v>
      </c>
      <c r="W11" s="22">
        <f>+H11/75.5544</f>
        <v>0.21176794468621285</v>
      </c>
      <c r="X11" s="22">
        <f>+I11/5.949</f>
        <v>1.4708354345268113</v>
      </c>
      <c r="Y11" s="22">
        <f>+J11/7.625</f>
        <v>1.3114754098360655</v>
      </c>
      <c r="Z11" s="22">
        <f>+K11/5.949</f>
        <v>1.3363590519415027</v>
      </c>
      <c r="AA11" s="22">
        <f>+L11/5.949</f>
        <v>3.185409312489494</v>
      </c>
      <c r="AB11" s="22">
        <f>+M11/5.949</f>
        <v>2.3953605648008067</v>
      </c>
      <c r="AC11" s="22">
        <f>+N11/1000</f>
        <v>0.019</v>
      </c>
      <c r="AD11" s="22">
        <f>+O11/7.625</f>
        <v>1.062295081967213</v>
      </c>
      <c r="AF11" s="22">
        <f>+Q11*Notes!$F46</f>
        <v>0.3417118965933437</v>
      </c>
      <c r="AG11" s="22">
        <f>+R11*Notes!$F46</f>
        <v>0.5521960306166201</v>
      </c>
      <c r="AH11" s="22">
        <f>+S11*Notes!$F46</f>
        <v>0.4807353678309398</v>
      </c>
      <c r="AI11" s="22">
        <f>+T11*Notes!$F46</f>
        <v>2.441967213114754</v>
      </c>
      <c r="AJ11" s="22">
        <f>+U11*Notes!$F46</f>
        <v>1.406</v>
      </c>
      <c r="AK11" s="22">
        <f>+V11*Notes!$F46</f>
        <v>4.1613114754098355</v>
      </c>
      <c r="AL11" s="22">
        <f>+W11*Notes!$F46</f>
        <v>0.8047181898076088</v>
      </c>
      <c r="AM11" s="22">
        <f>+X11*Notes!$F46</f>
        <v>5.5891746512018825</v>
      </c>
      <c r="AN11" s="22">
        <f>+Y11*Notes!$F46</f>
        <v>4.9836065573770485</v>
      </c>
      <c r="AO11" s="22">
        <f>+Z11*Notes!$F46</f>
        <v>5.07816439737771</v>
      </c>
      <c r="AP11" s="22">
        <f>+AA11*Notes!$F46</f>
        <v>12.104555387460078</v>
      </c>
      <c r="AQ11" s="22">
        <f>+AB11*Notes!$F46</f>
        <v>9.102370146243064</v>
      </c>
      <c r="AR11" s="22">
        <f>+AC11*Notes!$F46</f>
        <v>0.0722</v>
      </c>
      <c r="AS11" s="22">
        <f>+AD11*Notes!$F46</f>
        <v>4.036721311475409</v>
      </c>
    </row>
    <row r="12" spans="1:45" ht="15.75">
      <c r="A12" s="32">
        <v>1702</v>
      </c>
      <c r="B12" s="22">
        <v>16.45</v>
      </c>
      <c r="C12" s="22">
        <v>24.15</v>
      </c>
      <c r="D12" s="22">
        <v>23</v>
      </c>
      <c r="E12" s="22">
        <v>4.95</v>
      </c>
      <c r="F12" s="22">
        <v>3.7</v>
      </c>
      <c r="G12" s="22">
        <v>8.5</v>
      </c>
      <c r="H12" s="22">
        <v>16</v>
      </c>
      <c r="I12" s="22">
        <v>8.9</v>
      </c>
      <c r="J12" s="22">
        <v>11.75</v>
      </c>
      <c r="K12" s="22">
        <v>8.05</v>
      </c>
      <c r="L12" s="22">
        <v>19.1</v>
      </c>
      <c r="M12" s="22">
        <v>12.25</v>
      </c>
      <c r="N12" s="22">
        <v>19</v>
      </c>
      <c r="O12" s="22">
        <v>8.15</v>
      </c>
      <c r="Q12" s="22">
        <f aca="true" t="shared" si="0" ref="Q12:Q75">+B12/146.2343</f>
        <v>0.11249070840425263</v>
      </c>
      <c r="R12" s="22">
        <f aca="true" t="shared" si="1" ref="R12:R75">+C12/146.2343</f>
        <v>0.16514593361475385</v>
      </c>
      <c r="S12" s="22">
        <f aca="true" t="shared" si="2" ref="S12:S75">+D12/146.2343</f>
        <v>0.15728184153786082</v>
      </c>
      <c r="T12" s="22">
        <f aca="true" t="shared" si="3" ref="T12:T75">+E12/7.625</f>
        <v>0.6491803278688525</v>
      </c>
      <c r="U12" s="22">
        <f aca="true" t="shared" si="4" ref="U12:U75">+F12/10</f>
        <v>0.37</v>
      </c>
      <c r="V12" s="22">
        <f aca="true" t="shared" si="5" ref="V12:V75">+G12/7.625</f>
        <v>1.1147540983606556</v>
      </c>
      <c r="W12" s="22">
        <f aca="true" t="shared" si="6" ref="W12:W75">+H12/75.5544</f>
        <v>0.21176794468621285</v>
      </c>
      <c r="X12" s="22">
        <f aca="true" t="shared" si="7" ref="X12:X75">+I12/5.949</f>
        <v>1.4960497562615567</v>
      </c>
      <c r="Y12" s="22">
        <f aca="true" t="shared" si="8" ref="Y12:Y75">+J12/7.625</f>
        <v>1.540983606557377</v>
      </c>
      <c r="Z12" s="22">
        <f aca="true" t="shared" si="9" ref="Z12:Z75">+K12/5.949</f>
        <v>1.3531685997646665</v>
      </c>
      <c r="AA12" s="22">
        <f aca="true" t="shared" si="10" ref="AA12:AA75">+L12/5.949</f>
        <v>3.21062363422424</v>
      </c>
      <c r="AB12" s="22">
        <f aca="true" t="shared" si="11" ref="AB12:AB75">+M12/5.949</f>
        <v>2.0591696083375357</v>
      </c>
      <c r="AC12" s="22">
        <f aca="true" t="shared" si="12" ref="AC12:AC75">+N12/1000</f>
        <v>0.019</v>
      </c>
      <c r="AD12" s="22">
        <f aca="true" t="shared" si="13" ref="AD12:AD75">+O12/7.625</f>
        <v>1.0688524590163935</v>
      </c>
      <c r="AF12" s="22">
        <f>+Q12*Notes!$F47</f>
        <v>0.42746469193615994</v>
      </c>
      <c r="AG12" s="22">
        <f>+R12*Notes!$F47</f>
        <v>0.6275545477360646</v>
      </c>
      <c r="AH12" s="22">
        <f>+S12*Notes!$F47</f>
        <v>0.5976709978438711</v>
      </c>
      <c r="AI12" s="22">
        <f>+T12*Notes!$F47</f>
        <v>2.4668852459016395</v>
      </c>
      <c r="AJ12" s="22">
        <f>+U12*Notes!$F47</f>
        <v>1.406</v>
      </c>
      <c r="AK12" s="22">
        <f>+V12*Notes!$F47</f>
        <v>4.2360655737704915</v>
      </c>
      <c r="AL12" s="22">
        <f>+W12*Notes!$F47</f>
        <v>0.8047181898076088</v>
      </c>
      <c r="AM12" s="22">
        <f>+X12*Notes!$F47</f>
        <v>5.684989073793915</v>
      </c>
      <c r="AN12" s="22">
        <f>+Y12*Notes!$F47</f>
        <v>5.855737704918032</v>
      </c>
      <c r="AO12" s="22">
        <f>+Z12*Notes!$F47</f>
        <v>5.142040679105732</v>
      </c>
      <c r="AP12" s="22">
        <f>+AA12*Notes!$F47</f>
        <v>12.200369810052111</v>
      </c>
      <c r="AQ12" s="22">
        <f>+AB12*Notes!$F47</f>
        <v>7.8248445116826355</v>
      </c>
      <c r="AR12" s="22">
        <f>+AC12*Notes!$F47</f>
        <v>0.0722</v>
      </c>
      <c r="AS12" s="22">
        <f>+AD12*Notes!$F47</f>
        <v>4.061639344262295</v>
      </c>
    </row>
    <row r="13" spans="1:45" ht="15.75">
      <c r="A13" s="32">
        <v>1703</v>
      </c>
      <c r="B13" s="22">
        <v>13.7</v>
      </c>
      <c r="C13" s="22">
        <v>21.25</v>
      </c>
      <c r="D13" s="22">
        <v>18.25</v>
      </c>
      <c r="E13" s="22">
        <v>4.95</v>
      </c>
      <c r="F13" s="22">
        <v>4.07</v>
      </c>
      <c r="G13" s="22">
        <v>8.5</v>
      </c>
      <c r="H13" s="22">
        <v>16</v>
      </c>
      <c r="I13" s="22">
        <v>9.75</v>
      </c>
      <c r="J13" s="22">
        <v>11.4</v>
      </c>
      <c r="K13" s="22">
        <v>8.1</v>
      </c>
      <c r="L13" s="22">
        <v>19.25</v>
      </c>
      <c r="M13" s="22">
        <v>16.35</v>
      </c>
      <c r="N13" s="22">
        <v>19</v>
      </c>
      <c r="O13" s="22">
        <v>8.4</v>
      </c>
      <c r="Q13" s="22">
        <f t="shared" si="0"/>
        <v>0.09368527082907362</v>
      </c>
      <c r="R13" s="22">
        <f t="shared" si="1"/>
        <v>0.14531474489911056</v>
      </c>
      <c r="S13" s="22">
        <f t="shared" si="2"/>
        <v>0.12479972208982436</v>
      </c>
      <c r="T13" s="22">
        <f t="shared" si="3"/>
        <v>0.6491803278688525</v>
      </c>
      <c r="U13" s="22">
        <f t="shared" si="4"/>
        <v>0.40700000000000003</v>
      </c>
      <c r="V13" s="22">
        <f t="shared" si="5"/>
        <v>1.1147540983606556</v>
      </c>
      <c r="W13" s="22">
        <f t="shared" si="6"/>
        <v>0.21176794468621285</v>
      </c>
      <c r="X13" s="22">
        <f t="shared" si="7"/>
        <v>1.6389309127584468</v>
      </c>
      <c r="Y13" s="22">
        <f t="shared" si="8"/>
        <v>1.4950819672131148</v>
      </c>
      <c r="Z13" s="22">
        <f t="shared" si="9"/>
        <v>1.361573373676248</v>
      </c>
      <c r="AA13" s="22">
        <f t="shared" si="10"/>
        <v>3.235837955958985</v>
      </c>
      <c r="AB13" s="22">
        <f t="shared" si="11"/>
        <v>2.7483610690872418</v>
      </c>
      <c r="AC13" s="22">
        <f t="shared" si="12"/>
        <v>0.019</v>
      </c>
      <c r="AD13" s="22">
        <f t="shared" si="13"/>
        <v>1.1016393442622952</v>
      </c>
      <c r="AF13" s="22">
        <f>+Q13*Notes!$F48</f>
        <v>0.35600402915047974</v>
      </c>
      <c r="AG13" s="22">
        <f>+R13*Notes!$F48</f>
        <v>0.5521960306166201</v>
      </c>
      <c r="AH13" s="22">
        <f>+S13*Notes!$F48</f>
        <v>0.47423894394133254</v>
      </c>
      <c r="AI13" s="22">
        <f>+T13*Notes!$F48</f>
        <v>2.4668852459016395</v>
      </c>
      <c r="AJ13" s="22">
        <f>+U13*Notes!$F48</f>
        <v>1.5466</v>
      </c>
      <c r="AK13" s="22">
        <f>+V13*Notes!$F48</f>
        <v>4.2360655737704915</v>
      </c>
      <c r="AL13" s="22">
        <f>+W13*Notes!$F48</f>
        <v>0.8047181898076088</v>
      </c>
      <c r="AM13" s="22">
        <f>+X13*Notes!$F48</f>
        <v>6.227937468482097</v>
      </c>
      <c r="AN13" s="22">
        <f>+Y13*Notes!$F48</f>
        <v>5.681311475409836</v>
      </c>
      <c r="AO13" s="22">
        <f>+Z13*Notes!$F48</f>
        <v>5.173978819969743</v>
      </c>
      <c r="AP13" s="22">
        <f>+AA13*Notes!$F48</f>
        <v>12.296184232644142</v>
      </c>
      <c r="AQ13" s="22">
        <f>+AB13*Notes!$F48</f>
        <v>10.443772062531519</v>
      </c>
      <c r="AR13" s="22">
        <f>+AC13*Notes!$F48</f>
        <v>0.0722</v>
      </c>
      <c r="AS13" s="22">
        <f>+AD13*Notes!$F48</f>
        <v>4.186229508196721</v>
      </c>
    </row>
    <row r="14" spans="1:45" ht="15.75">
      <c r="A14" s="32">
        <v>1704</v>
      </c>
      <c r="B14" s="22">
        <v>11.85</v>
      </c>
      <c r="C14" s="22">
        <v>20.05</v>
      </c>
      <c r="D14" s="22">
        <v>25</v>
      </c>
      <c r="E14" s="22">
        <v>5</v>
      </c>
      <c r="F14" s="22">
        <v>4.51</v>
      </c>
      <c r="G14" s="22">
        <v>8.5</v>
      </c>
      <c r="H14" s="22">
        <v>16</v>
      </c>
      <c r="I14" s="22">
        <v>10.25</v>
      </c>
      <c r="J14" s="22">
        <v>11</v>
      </c>
      <c r="K14" s="22">
        <v>7.75</v>
      </c>
      <c r="L14" s="22">
        <v>19.6</v>
      </c>
      <c r="M14" s="22">
        <v>14.5</v>
      </c>
      <c r="N14" s="22">
        <v>19</v>
      </c>
      <c r="O14" s="22">
        <v>8.3</v>
      </c>
      <c r="Q14" s="22">
        <f t="shared" si="0"/>
        <v>0.08103434009668047</v>
      </c>
      <c r="R14" s="22">
        <f t="shared" si="1"/>
        <v>0.13710873577539606</v>
      </c>
      <c r="S14" s="22">
        <f t="shared" si="2"/>
        <v>0.1709585234107183</v>
      </c>
      <c r="T14" s="22">
        <f t="shared" si="3"/>
        <v>0.6557377049180327</v>
      </c>
      <c r="U14" s="22">
        <f t="shared" si="4"/>
        <v>0.45099999999999996</v>
      </c>
      <c r="V14" s="22">
        <f t="shared" si="5"/>
        <v>1.1147540983606556</v>
      </c>
      <c r="W14" s="22">
        <f t="shared" si="6"/>
        <v>0.21176794468621285</v>
      </c>
      <c r="X14" s="22">
        <f t="shared" si="7"/>
        <v>1.7229786518742647</v>
      </c>
      <c r="Y14" s="22">
        <f t="shared" si="8"/>
        <v>1.4426229508196722</v>
      </c>
      <c r="Z14" s="22">
        <f t="shared" si="9"/>
        <v>1.3027399562951758</v>
      </c>
      <c r="AA14" s="22">
        <f t="shared" si="10"/>
        <v>3.2946713733400577</v>
      </c>
      <c r="AB14" s="22">
        <f t="shared" si="11"/>
        <v>2.437384434358716</v>
      </c>
      <c r="AC14" s="22">
        <f t="shared" si="12"/>
        <v>0.019</v>
      </c>
      <c r="AD14" s="22">
        <f t="shared" si="13"/>
        <v>1.0885245901639344</v>
      </c>
      <c r="AF14" s="22">
        <f>+Q14*Notes!$F49</f>
        <v>0.30793049236738573</v>
      </c>
      <c r="AG14" s="22">
        <f>+R14*Notes!$F49</f>
        <v>0.521013195946505</v>
      </c>
      <c r="AH14" s="22">
        <f>+S14*Notes!$F49</f>
        <v>0.6496423889607295</v>
      </c>
      <c r="AI14" s="22">
        <f>+T14*Notes!$F49</f>
        <v>2.4918032786885242</v>
      </c>
      <c r="AJ14" s="22">
        <f>+U14*Notes!$F49</f>
        <v>1.7137999999999998</v>
      </c>
      <c r="AK14" s="22">
        <f>+V14*Notes!$F49</f>
        <v>4.2360655737704915</v>
      </c>
      <c r="AL14" s="22">
        <f>+W14*Notes!$F49</f>
        <v>0.8047181898076088</v>
      </c>
      <c r="AM14" s="22">
        <f>+X14*Notes!$F49</f>
        <v>6.547318877122206</v>
      </c>
      <c r="AN14" s="22">
        <f>+Y14*Notes!$F49</f>
        <v>5.481967213114754</v>
      </c>
      <c r="AO14" s="22">
        <f>+Z14*Notes!$F49</f>
        <v>4.950411833921668</v>
      </c>
      <c r="AP14" s="22">
        <f>+AA14*Notes!$F49</f>
        <v>12.51975121869222</v>
      </c>
      <c r="AQ14" s="22">
        <f>+AB14*Notes!$F49</f>
        <v>9.26206085056312</v>
      </c>
      <c r="AR14" s="22">
        <f>+AC14*Notes!$F49</f>
        <v>0.0722</v>
      </c>
      <c r="AS14" s="22">
        <f>+AD14*Notes!$F49</f>
        <v>4.136393442622951</v>
      </c>
    </row>
    <row r="15" spans="1:45" ht="15.75">
      <c r="A15" s="32">
        <v>1705</v>
      </c>
      <c r="B15" s="22">
        <v>11.65</v>
      </c>
      <c r="C15" s="22">
        <v>21.25</v>
      </c>
      <c r="D15" s="22">
        <v>25.05</v>
      </c>
      <c r="E15" s="22">
        <v>5.3</v>
      </c>
      <c r="F15" s="22">
        <v>4.95</v>
      </c>
      <c r="G15" s="22">
        <v>8.5</v>
      </c>
      <c r="H15" s="22">
        <v>16.5</v>
      </c>
      <c r="I15" s="22">
        <v>12.5</v>
      </c>
      <c r="J15" s="22">
        <v>11</v>
      </c>
      <c r="K15" s="22">
        <v>8</v>
      </c>
      <c r="L15" s="22">
        <v>18.7</v>
      </c>
      <c r="M15" s="22">
        <v>16.5</v>
      </c>
      <c r="N15" s="22">
        <v>19</v>
      </c>
      <c r="O15" s="22">
        <v>7.8</v>
      </c>
      <c r="Q15" s="22">
        <f t="shared" si="0"/>
        <v>0.07966667190939472</v>
      </c>
      <c r="R15" s="22">
        <f t="shared" si="1"/>
        <v>0.14531474489911056</v>
      </c>
      <c r="S15" s="22">
        <f t="shared" si="2"/>
        <v>0.17130044045753973</v>
      </c>
      <c r="T15" s="22">
        <f t="shared" si="3"/>
        <v>0.6950819672131148</v>
      </c>
      <c r="U15" s="22">
        <f t="shared" si="4"/>
        <v>0.495</v>
      </c>
      <c r="V15" s="22">
        <f t="shared" si="5"/>
        <v>1.1147540983606556</v>
      </c>
      <c r="W15" s="22">
        <f t="shared" si="6"/>
        <v>0.218385692957657</v>
      </c>
      <c r="X15" s="22">
        <f t="shared" si="7"/>
        <v>2.101193477895445</v>
      </c>
      <c r="Y15" s="22">
        <f t="shared" si="8"/>
        <v>1.4426229508196722</v>
      </c>
      <c r="Z15" s="22">
        <f t="shared" si="9"/>
        <v>1.3447638258530845</v>
      </c>
      <c r="AA15" s="22">
        <f t="shared" si="10"/>
        <v>3.143385442931585</v>
      </c>
      <c r="AB15" s="22">
        <f t="shared" si="11"/>
        <v>2.773575390821987</v>
      </c>
      <c r="AC15" s="22">
        <f t="shared" si="12"/>
        <v>0.019</v>
      </c>
      <c r="AD15" s="22">
        <f t="shared" si="13"/>
        <v>1.022950819672131</v>
      </c>
      <c r="AF15" s="22">
        <f>+Q15*Notes!$F50</f>
        <v>0.30273335325569994</v>
      </c>
      <c r="AG15" s="22">
        <f>+R15*Notes!$F50</f>
        <v>0.5521960306166201</v>
      </c>
      <c r="AH15" s="22">
        <f>+S15*Notes!$F50</f>
        <v>0.650941673738651</v>
      </c>
      <c r="AI15" s="22">
        <f>+T15*Notes!$F50</f>
        <v>2.641311475409836</v>
      </c>
      <c r="AJ15" s="22">
        <f>+U15*Notes!$F50</f>
        <v>1.881</v>
      </c>
      <c r="AK15" s="22">
        <f>+V15*Notes!$F50</f>
        <v>4.2360655737704915</v>
      </c>
      <c r="AL15" s="22">
        <f>+W15*Notes!$F50</f>
        <v>0.8298656332390966</v>
      </c>
      <c r="AM15" s="22">
        <f>+X15*Notes!$F50</f>
        <v>7.98453521600269</v>
      </c>
      <c r="AN15" s="22">
        <f>+Y15*Notes!$F50</f>
        <v>5.481967213114754</v>
      </c>
      <c r="AO15" s="22">
        <f>+Z15*Notes!$F50</f>
        <v>5.110102538241721</v>
      </c>
      <c r="AP15" s="22">
        <f>+AA15*Notes!$F50</f>
        <v>11.944864683140022</v>
      </c>
      <c r="AQ15" s="22">
        <f>+AB15*Notes!$F50</f>
        <v>10.53958648512355</v>
      </c>
      <c r="AR15" s="22">
        <f>+AC15*Notes!$F50</f>
        <v>0.0722</v>
      </c>
      <c r="AS15" s="22">
        <f>+AD15*Notes!$F50</f>
        <v>3.887213114754098</v>
      </c>
    </row>
    <row r="16" spans="1:45" ht="15.75">
      <c r="A16" s="32">
        <v>1706</v>
      </c>
      <c r="B16" s="22">
        <v>13.1</v>
      </c>
      <c r="C16" s="22">
        <v>25.05</v>
      </c>
      <c r="D16" s="22">
        <v>27</v>
      </c>
      <c r="E16" s="22">
        <v>6.05</v>
      </c>
      <c r="F16" s="22">
        <v>4.78</v>
      </c>
      <c r="G16" s="22">
        <v>8.5</v>
      </c>
      <c r="H16" s="22">
        <v>17.2</v>
      </c>
      <c r="I16" s="22">
        <v>12.15</v>
      </c>
      <c r="J16" s="22">
        <v>11.25</v>
      </c>
      <c r="K16" s="22">
        <v>8.6</v>
      </c>
      <c r="L16" s="22">
        <v>17.85</v>
      </c>
      <c r="M16" s="22">
        <v>17.5</v>
      </c>
      <c r="N16" s="22">
        <v>19</v>
      </c>
      <c r="O16" s="22">
        <v>7</v>
      </c>
      <c r="Q16" s="22">
        <f t="shared" si="0"/>
        <v>0.08958226626721638</v>
      </c>
      <c r="R16" s="22">
        <f t="shared" si="1"/>
        <v>0.17130044045753973</v>
      </c>
      <c r="S16" s="22">
        <f t="shared" si="2"/>
        <v>0.18463520528357574</v>
      </c>
      <c r="T16" s="22">
        <f t="shared" si="3"/>
        <v>0.7934426229508197</v>
      </c>
      <c r="U16" s="22">
        <f t="shared" si="4"/>
        <v>0.47800000000000004</v>
      </c>
      <c r="V16" s="22">
        <f t="shared" si="5"/>
        <v>1.1147540983606556</v>
      </c>
      <c r="W16" s="22">
        <f t="shared" si="6"/>
        <v>0.2276505405376788</v>
      </c>
      <c r="X16" s="22">
        <f t="shared" si="7"/>
        <v>2.042360060514372</v>
      </c>
      <c r="Y16" s="22">
        <f t="shared" si="8"/>
        <v>1.4754098360655739</v>
      </c>
      <c r="Z16" s="22">
        <f t="shared" si="9"/>
        <v>1.445621112792066</v>
      </c>
      <c r="AA16" s="22">
        <f t="shared" si="10"/>
        <v>3.0005042864346954</v>
      </c>
      <c r="AB16" s="22">
        <f t="shared" si="11"/>
        <v>2.9416708690536226</v>
      </c>
      <c r="AC16" s="22">
        <f t="shared" si="12"/>
        <v>0.019</v>
      </c>
      <c r="AD16" s="22">
        <f t="shared" si="13"/>
        <v>0.9180327868852459</v>
      </c>
      <c r="AF16" s="22">
        <f>+Q16*Notes!$F51</f>
        <v>0.34041261181542226</v>
      </c>
      <c r="AG16" s="22">
        <f>+R16*Notes!$F51</f>
        <v>0.650941673738651</v>
      </c>
      <c r="AH16" s="22">
        <f>+S16*Notes!$F51</f>
        <v>0.7016137800775878</v>
      </c>
      <c r="AI16" s="22">
        <f>+T16*Notes!$F51</f>
        <v>3.015081967213115</v>
      </c>
      <c r="AJ16" s="22">
        <f>+U16*Notes!$F51</f>
        <v>1.8164</v>
      </c>
      <c r="AK16" s="22">
        <f>+V16*Notes!$F51</f>
        <v>4.2360655737704915</v>
      </c>
      <c r="AL16" s="22">
        <f>+W16*Notes!$F51</f>
        <v>0.8650720540431794</v>
      </c>
      <c r="AM16" s="22">
        <f>+X16*Notes!$F51</f>
        <v>7.760968229954614</v>
      </c>
      <c r="AN16" s="22">
        <f>+Y16*Notes!$F51</f>
        <v>5.606557377049181</v>
      </c>
      <c r="AO16" s="22">
        <f>+Z16*Notes!$F51</f>
        <v>5.49336022860985</v>
      </c>
      <c r="AP16" s="22">
        <f>+AA16*Notes!$F51</f>
        <v>11.401916288451842</v>
      </c>
      <c r="AQ16" s="22">
        <f>+AB16*Notes!$F51</f>
        <v>11.178349302403765</v>
      </c>
      <c r="AR16" s="22">
        <f>+AC16*Notes!$F51</f>
        <v>0.0722</v>
      </c>
      <c r="AS16" s="22">
        <f>+AD16*Notes!$F51</f>
        <v>3.488524590163934</v>
      </c>
    </row>
    <row r="17" spans="1:45" ht="15.75">
      <c r="A17" s="32">
        <v>1707</v>
      </c>
      <c r="B17" s="22">
        <v>18.3</v>
      </c>
      <c r="C17" s="22">
        <v>28</v>
      </c>
      <c r="D17" s="22">
        <v>29</v>
      </c>
      <c r="E17" s="22">
        <v>5.95</v>
      </c>
      <c r="F17" s="22">
        <v>4.97</v>
      </c>
      <c r="G17" s="22">
        <v>8.35</v>
      </c>
      <c r="H17" s="22">
        <v>14</v>
      </c>
      <c r="I17" s="22">
        <v>9.75</v>
      </c>
      <c r="J17" s="22">
        <v>11</v>
      </c>
      <c r="K17" s="22">
        <v>8.4</v>
      </c>
      <c r="L17" s="22">
        <v>17.6</v>
      </c>
      <c r="M17" s="22">
        <v>17.15</v>
      </c>
      <c r="N17" s="22">
        <v>19</v>
      </c>
      <c r="O17" s="22">
        <v>6</v>
      </c>
      <c r="Q17" s="22">
        <f t="shared" si="0"/>
        <v>0.1251416391366458</v>
      </c>
      <c r="R17" s="22">
        <f t="shared" si="1"/>
        <v>0.19147354622000448</v>
      </c>
      <c r="S17" s="22">
        <f t="shared" si="2"/>
        <v>0.19831188715643322</v>
      </c>
      <c r="T17" s="22">
        <f t="shared" si="3"/>
        <v>0.7803278688524591</v>
      </c>
      <c r="U17" s="22">
        <f t="shared" si="4"/>
        <v>0.497</v>
      </c>
      <c r="V17" s="22">
        <f t="shared" si="5"/>
        <v>1.0950819672131147</v>
      </c>
      <c r="W17" s="22">
        <f t="shared" si="6"/>
        <v>0.18529695160043624</v>
      </c>
      <c r="X17" s="22">
        <f t="shared" si="7"/>
        <v>1.6389309127584468</v>
      </c>
      <c r="Y17" s="22">
        <f t="shared" si="8"/>
        <v>1.4426229508196722</v>
      </c>
      <c r="Z17" s="22">
        <f t="shared" si="9"/>
        <v>1.4120020171457388</v>
      </c>
      <c r="AA17" s="22">
        <f t="shared" si="10"/>
        <v>2.958480416876786</v>
      </c>
      <c r="AB17" s="22">
        <f t="shared" si="11"/>
        <v>2.88283745167255</v>
      </c>
      <c r="AC17" s="22">
        <f t="shared" si="12"/>
        <v>0.019</v>
      </c>
      <c r="AD17" s="22">
        <f t="shared" si="13"/>
        <v>0.7868852459016393</v>
      </c>
      <c r="AF17" s="22">
        <f>+Q17*Notes!$F52</f>
        <v>0.47553822871925405</v>
      </c>
      <c r="AG17" s="22">
        <f>+R17*Notes!$F52</f>
        <v>0.727599475636017</v>
      </c>
      <c r="AH17" s="22">
        <f>+S17*Notes!$F52</f>
        <v>0.7535851711944462</v>
      </c>
      <c r="AI17" s="22">
        <f>+T17*Notes!$F52</f>
        <v>2.9652459016393444</v>
      </c>
      <c r="AJ17" s="22">
        <f>+U17*Notes!$F52</f>
        <v>1.8885999999999998</v>
      </c>
      <c r="AK17" s="22">
        <f>+V17*Notes!$F52</f>
        <v>4.1613114754098355</v>
      </c>
      <c r="AL17" s="22">
        <f>+W17*Notes!$F52</f>
        <v>0.7041284160816577</v>
      </c>
      <c r="AM17" s="22">
        <f>+X17*Notes!$F52</f>
        <v>6.227937468482097</v>
      </c>
      <c r="AN17" s="22">
        <f>+Y17*Notes!$F52</f>
        <v>5.481967213114754</v>
      </c>
      <c r="AO17" s="22">
        <f>+Z17*Notes!$F52</f>
        <v>5.365607665153807</v>
      </c>
      <c r="AP17" s="22">
        <f>+AA17*Notes!$F52</f>
        <v>11.242225584131788</v>
      </c>
      <c r="AQ17" s="22">
        <f>+AB17*Notes!$F52</f>
        <v>10.95478231635569</v>
      </c>
      <c r="AR17" s="22">
        <f>+AC17*Notes!$F52</f>
        <v>0.0722</v>
      </c>
      <c r="AS17" s="22">
        <f>+AD17*Notes!$F52</f>
        <v>2.990163934426229</v>
      </c>
    </row>
    <row r="18" spans="1:45" ht="15.75">
      <c r="A18" s="32">
        <v>1708</v>
      </c>
      <c r="B18" s="22">
        <v>20.7</v>
      </c>
      <c r="C18" s="22">
        <v>28.65</v>
      </c>
      <c r="D18" s="22">
        <v>26.25</v>
      </c>
      <c r="E18" s="22">
        <v>5.45</v>
      </c>
      <c r="F18" s="22">
        <v>5</v>
      </c>
      <c r="G18" s="22">
        <v>7.75</v>
      </c>
      <c r="H18" s="22">
        <v>11</v>
      </c>
      <c r="I18" s="22">
        <v>8.15</v>
      </c>
      <c r="J18" s="22">
        <v>11</v>
      </c>
      <c r="K18" s="22">
        <v>8.25</v>
      </c>
      <c r="L18" s="22">
        <v>17.6</v>
      </c>
      <c r="M18" s="22">
        <v>15.25</v>
      </c>
      <c r="N18" s="22">
        <v>19</v>
      </c>
      <c r="O18" s="22">
        <v>5.6</v>
      </c>
      <c r="Q18" s="22">
        <f t="shared" si="0"/>
        <v>0.14155365738407474</v>
      </c>
      <c r="R18" s="22">
        <f t="shared" si="1"/>
        <v>0.19591846782868316</v>
      </c>
      <c r="S18" s="22">
        <f t="shared" si="2"/>
        <v>0.1795064495812542</v>
      </c>
      <c r="T18" s="22">
        <f t="shared" si="3"/>
        <v>0.7147540983606557</v>
      </c>
      <c r="U18" s="22">
        <f t="shared" si="4"/>
        <v>0.5</v>
      </c>
      <c r="V18" s="22">
        <f t="shared" si="5"/>
        <v>1.0163934426229508</v>
      </c>
      <c r="W18" s="22">
        <f t="shared" si="6"/>
        <v>0.14559046197177133</v>
      </c>
      <c r="X18" s="22">
        <f t="shared" si="7"/>
        <v>1.3699781475878299</v>
      </c>
      <c r="Y18" s="22">
        <f t="shared" si="8"/>
        <v>1.4426229508196722</v>
      </c>
      <c r="Z18" s="22">
        <f t="shared" si="9"/>
        <v>1.3867876954109934</v>
      </c>
      <c r="AA18" s="22">
        <f t="shared" si="10"/>
        <v>2.958480416876786</v>
      </c>
      <c r="AB18" s="22">
        <f t="shared" si="11"/>
        <v>2.5634560430324425</v>
      </c>
      <c r="AC18" s="22">
        <f t="shared" si="12"/>
        <v>0.019</v>
      </c>
      <c r="AD18" s="22">
        <f t="shared" si="13"/>
        <v>0.7344262295081967</v>
      </c>
      <c r="AF18" s="22">
        <f>+Q18*Notes!$F53</f>
        <v>0.537903898059484</v>
      </c>
      <c r="AG18" s="22">
        <f>+R18*Notes!$F53</f>
        <v>0.744490177748996</v>
      </c>
      <c r="AH18" s="22">
        <f>+S18*Notes!$F53</f>
        <v>0.6821245084087659</v>
      </c>
      <c r="AI18" s="22">
        <f>+T18*Notes!$F53</f>
        <v>2.7160655737704915</v>
      </c>
      <c r="AJ18" s="22">
        <f>+U18*Notes!$F53</f>
        <v>1.9</v>
      </c>
      <c r="AK18" s="22">
        <f>+V18*Notes!$F53</f>
        <v>3.862295081967213</v>
      </c>
      <c r="AL18" s="22">
        <f>+W18*Notes!$F53</f>
        <v>0.5532437554927311</v>
      </c>
      <c r="AM18" s="22">
        <f>+X18*Notes!$F53</f>
        <v>5.205916960833753</v>
      </c>
      <c r="AN18" s="22">
        <f>+Y18*Notes!$F53</f>
        <v>5.481967213114754</v>
      </c>
      <c r="AO18" s="22">
        <f>+Z18*Notes!$F53</f>
        <v>5.269793242561775</v>
      </c>
      <c r="AP18" s="22">
        <f>+AA18*Notes!$F53</f>
        <v>11.242225584131788</v>
      </c>
      <c r="AQ18" s="22">
        <f>+AB18*Notes!$F53</f>
        <v>9.741132963523281</v>
      </c>
      <c r="AR18" s="22">
        <f>+AC18*Notes!$F53</f>
        <v>0.0722</v>
      </c>
      <c r="AS18" s="22">
        <f>+AD18*Notes!$F53</f>
        <v>2.790819672131147</v>
      </c>
    </row>
    <row r="19" spans="1:45" ht="15.75">
      <c r="A19" s="32">
        <v>1709</v>
      </c>
      <c r="B19" s="22">
        <v>23.8</v>
      </c>
      <c r="C19" s="22">
        <v>33.75</v>
      </c>
      <c r="D19" s="22">
        <v>35.75</v>
      </c>
      <c r="E19" s="22">
        <v>5.3</v>
      </c>
      <c r="F19" s="22">
        <v>5.57</v>
      </c>
      <c r="G19" s="22">
        <v>6.95</v>
      </c>
      <c r="H19" s="22">
        <v>32.5</v>
      </c>
      <c r="I19" s="22">
        <v>9.4</v>
      </c>
      <c r="J19" s="22">
        <v>11.5</v>
      </c>
      <c r="K19" s="22">
        <v>7.85</v>
      </c>
      <c r="L19" s="22">
        <v>17.85</v>
      </c>
      <c r="M19" s="22">
        <v>14.5</v>
      </c>
      <c r="N19" s="22">
        <v>19</v>
      </c>
      <c r="O19" s="22">
        <v>5.7</v>
      </c>
      <c r="Q19" s="22">
        <f t="shared" si="0"/>
        <v>0.16275251428700382</v>
      </c>
      <c r="R19" s="22">
        <f t="shared" si="1"/>
        <v>0.2307940066044697</v>
      </c>
      <c r="S19" s="22">
        <f t="shared" si="2"/>
        <v>0.24447068847732714</v>
      </c>
      <c r="T19" s="22">
        <f t="shared" si="3"/>
        <v>0.6950819672131148</v>
      </c>
      <c r="U19" s="22">
        <f t="shared" si="4"/>
        <v>0.557</v>
      </c>
      <c r="V19" s="22">
        <f t="shared" si="5"/>
        <v>0.9114754098360656</v>
      </c>
      <c r="W19" s="22">
        <f t="shared" si="6"/>
        <v>0.4301536376438698</v>
      </c>
      <c r="X19" s="22">
        <f t="shared" si="7"/>
        <v>1.5800974953773745</v>
      </c>
      <c r="Y19" s="22">
        <f t="shared" si="8"/>
        <v>1.5081967213114753</v>
      </c>
      <c r="Z19" s="22">
        <f t="shared" si="9"/>
        <v>1.3195495041183392</v>
      </c>
      <c r="AA19" s="22">
        <f t="shared" si="10"/>
        <v>3.0005042864346954</v>
      </c>
      <c r="AB19" s="22">
        <f t="shared" si="11"/>
        <v>2.437384434358716</v>
      </c>
      <c r="AC19" s="22">
        <f t="shared" si="12"/>
        <v>0.019</v>
      </c>
      <c r="AD19" s="22">
        <f t="shared" si="13"/>
        <v>0.7475409836065574</v>
      </c>
      <c r="AF19" s="22">
        <f>+Q19*Notes!$F54</f>
        <v>0.6184595542906145</v>
      </c>
      <c r="AG19" s="22">
        <f>+R19*Notes!$F54</f>
        <v>0.8770172250969848</v>
      </c>
      <c r="AH19" s="22">
        <f>+S19*Notes!$F54</f>
        <v>0.9289886162138431</v>
      </c>
      <c r="AI19" s="22">
        <f>+T19*Notes!$F54</f>
        <v>2.641311475409836</v>
      </c>
      <c r="AJ19" s="22">
        <f>+U19*Notes!$F54</f>
        <v>2.1166</v>
      </c>
      <c r="AK19" s="22">
        <f>+V19*Notes!$F54</f>
        <v>3.463606557377049</v>
      </c>
      <c r="AL19" s="22">
        <f>+W19*Notes!$F54</f>
        <v>1.6345838230467054</v>
      </c>
      <c r="AM19" s="22">
        <f>+X19*Notes!$F54</f>
        <v>6.004370482434023</v>
      </c>
      <c r="AN19" s="22">
        <f>+Y19*Notes!$F54</f>
        <v>5.7311475409836055</v>
      </c>
      <c r="AO19" s="22">
        <f>+Z19*Notes!$F54</f>
        <v>5.014288115649689</v>
      </c>
      <c r="AP19" s="22">
        <f>+AA19*Notes!$F54</f>
        <v>11.401916288451842</v>
      </c>
      <c r="AQ19" s="22">
        <f>+AB19*Notes!$F54</f>
        <v>9.26206085056312</v>
      </c>
      <c r="AR19" s="22">
        <f>+AC19*Notes!$F54</f>
        <v>0.0722</v>
      </c>
      <c r="AS19" s="22">
        <f>+AD19*Notes!$F54</f>
        <v>2.840655737704918</v>
      </c>
    </row>
    <row r="20" spans="1:45" ht="15.75">
      <c r="A20" s="32">
        <v>1710</v>
      </c>
      <c r="B20" s="22">
        <v>21.15</v>
      </c>
      <c r="C20" s="22">
        <v>29.3</v>
      </c>
      <c r="D20" s="22">
        <v>22.5</v>
      </c>
      <c r="E20" s="22">
        <v>5.35</v>
      </c>
      <c r="F20" s="22">
        <v>4.37</v>
      </c>
      <c r="G20" s="22">
        <v>6.6</v>
      </c>
      <c r="H20" s="22">
        <v>25.5</v>
      </c>
      <c r="I20" s="22">
        <v>8</v>
      </c>
      <c r="J20" s="22">
        <v>9.65</v>
      </c>
      <c r="K20" s="22">
        <v>7.4</v>
      </c>
      <c r="L20" s="22">
        <v>16.5</v>
      </c>
      <c r="M20" s="22">
        <v>13</v>
      </c>
      <c r="N20" s="22">
        <v>19</v>
      </c>
      <c r="O20" s="22">
        <v>6.65</v>
      </c>
      <c r="Q20" s="22">
        <f t="shared" si="0"/>
        <v>0.14463091080546767</v>
      </c>
      <c r="R20" s="22">
        <f t="shared" si="1"/>
        <v>0.20036338943736184</v>
      </c>
      <c r="S20" s="22">
        <f t="shared" si="2"/>
        <v>0.15386267106964646</v>
      </c>
      <c r="T20" s="22">
        <f t="shared" si="3"/>
        <v>0.701639344262295</v>
      </c>
      <c r="U20" s="22">
        <f t="shared" si="4"/>
        <v>0.437</v>
      </c>
      <c r="V20" s="22">
        <f t="shared" si="5"/>
        <v>0.8655737704918033</v>
      </c>
      <c r="W20" s="22">
        <f t="shared" si="6"/>
        <v>0.3375051618436517</v>
      </c>
      <c r="X20" s="22">
        <f t="shared" si="7"/>
        <v>1.3447638258530845</v>
      </c>
      <c r="Y20" s="22">
        <f t="shared" si="8"/>
        <v>1.2655737704918033</v>
      </c>
      <c r="Z20" s="22">
        <f t="shared" si="9"/>
        <v>1.2439065389141033</v>
      </c>
      <c r="AA20" s="22">
        <f t="shared" si="10"/>
        <v>2.773575390821987</v>
      </c>
      <c r="AB20" s="22">
        <f t="shared" si="11"/>
        <v>2.1852412170112623</v>
      </c>
      <c r="AC20" s="22">
        <f t="shared" si="12"/>
        <v>0.019</v>
      </c>
      <c r="AD20" s="22">
        <f t="shared" si="13"/>
        <v>0.8721311475409836</v>
      </c>
      <c r="AF20" s="22">
        <f>+Q20*Notes!$F55</f>
        <v>0.5495974610607771</v>
      </c>
      <c r="AG20" s="22">
        <f>+R20*Notes!$F55</f>
        <v>0.761380879861975</v>
      </c>
      <c r="AH20" s="22">
        <f>+S20*Notes!$F55</f>
        <v>0.5846781500646565</v>
      </c>
      <c r="AI20" s="22">
        <f>+T20*Notes!$F55</f>
        <v>2.666229508196721</v>
      </c>
      <c r="AJ20" s="22">
        <f>+U20*Notes!$F55</f>
        <v>1.6605999999999999</v>
      </c>
      <c r="AK20" s="22">
        <f>+V20*Notes!$F55</f>
        <v>3.2891803278688525</v>
      </c>
      <c r="AL20" s="22">
        <f>+W20*Notes!$F55</f>
        <v>1.2825196150058764</v>
      </c>
      <c r="AM20" s="22">
        <f>+X20*Notes!$F55</f>
        <v>5.110102538241721</v>
      </c>
      <c r="AN20" s="22">
        <f>+Y20*Notes!$F55</f>
        <v>4.8091803278688525</v>
      </c>
      <c r="AO20" s="22">
        <f>+Z20*Notes!$F55</f>
        <v>4.7268448478735925</v>
      </c>
      <c r="AP20" s="22">
        <f>+AA20*Notes!$F55</f>
        <v>10.53958648512355</v>
      </c>
      <c r="AQ20" s="22">
        <f>+AB20*Notes!$F55</f>
        <v>8.303916624642797</v>
      </c>
      <c r="AR20" s="22">
        <f>+AC20*Notes!$F55</f>
        <v>0.0722</v>
      </c>
      <c r="AS20" s="22">
        <f>+AD20*Notes!$F55</f>
        <v>3.3140983606557377</v>
      </c>
    </row>
    <row r="21" spans="1:45" ht="15.75">
      <c r="A21" s="32">
        <v>1711</v>
      </c>
      <c r="B21" s="22">
        <v>12.65</v>
      </c>
      <c r="C21" s="22">
        <v>22.05</v>
      </c>
      <c r="D21" s="22">
        <v>18.5</v>
      </c>
      <c r="E21" s="22">
        <v>5.35</v>
      </c>
      <c r="F21" s="22">
        <v>4.11</v>
      </c>
      <c r="G21" s="22">
        <v>6.6</v>
      </c>
      <c r="H21" s="22">
        <v>16</v>
      </c>
      <c r="I21" s="22">
        <v>8.25</v>
      </c>
      <c r="J21" s="22">
        <v>9.9</v>
      </c>
      <c r="K21" s="22">
        <v>7.45</v>
      </c>
      <c r="L21" s="22">
        <v>17.85</v>
      </c>
      <c r="M21" s="22">
        <v>13.2</v>
      </c>
      <c r="N21" s="22">
        <v>19</v>
      </c>
      <c r="O21" s="22">
        <v>6.6</v>
      </c>
      <c r="Q21" s="22">
        <f t="shared" si="0"/>
        <v>0.08650501284582346</v>
      </c>
      <c r="R21" s="22">
        <f t="shared" si="1"/>
        <v>0.15078541764825354</v>
      </c>
      <c r="S21" s="22">
        <f t="shared" si="2"/>
        <v>0.12650930732393154</v>
      </c>
      <c r="T21" s="22">
        <f t="shared" si="3"/>
        <v>0.701639344262295</v>
      </c>
      <c r="U21" s="22">
        <f t="shared" si="4"/>
        <v>0.41100000000000003</v>
      </c>
      <c r="V21" s="22">
        <f t="shared" si="5"/>
        <v>0.8655737704918033</v>
      </c>
      <c r="W21" s="22">
        <f t="shared" si="6"/>
        <v>0.21176794468621285</v>
      </c>
      <c r="X21" s="22">
        <f t="shared" si="7"/>
        <v>1.3867876954109934</v>
      </c>
      <c r="Y21" s="22">
        <f t="shared" si="8"/>
        <v>1.298360655737705</v>
      </c>
      <c r="Z21" s="22">
        <f t="shared" si="9"/>
        <v>1.252311312825685</v>
      </c>
      <c r="AA21" s="22">
        <f t="shared" si="10"/>
        <v>3.0005042864346954</v>
      </c>
      <c r="AB21" s="22">
        <f t="shared" si="11"/>
        <v>2.2188603126575894</v>
      </c>
      <c r="AC21" s="22">
        <f t="shared" si="12"/>
        <v>0.019</v>
      </c>
      <c r="AD21" s="22">
        <f t="shared" si="13"/>
        <v>0.8655737704918033</v>
      </c>
      <c r="AF21" s="22">
        <f>+Q21*Notes!$F56</f>
        <v>0.3287190488141291</v>
      </c>
      <c r="AG21" s="22">
        <f>+R21*Notes!$F56</f>
        <v>0.5729845870633634</v>
      </c>
      <c r="AH21" s="22">
        <f>+S21*Notes!$F56</f>
        <v>0.4807353678309398</v>
      </c>
      <c r="AI21" s="22">
        <f>+T21*Notes!$F56</f>
        <v>2.666229508196721</v>
      </c>
      <c r="AJ21" s="22">
        <f>+U21*Notes!$F56</f>
        <v>1.5618</v>
      </c>
      <c r="AK21" s="22">
        <f>+V21*Notes!$F56</f>
        <v>3.2891803278688525</v>
      </c>
      <c r="AL21" s="22">
        <f>+W21*Notes!$F56</f>
        <v>0.8047181898076088</v>
      </c>
      <c r="AM21" s="22">
        <f>+X21*Notes!$F56</f>
        <v>5.269793242561775</v>
      </c>
      <c r="AN21" s="22">
        <f>+Y21*Notes!$F56</f>
        <v>4.933770491803279</v>
      </c>
      <c r="AO21" s="22">
        <f>+Z21*Notes!$F56</f>
        <v>4.758782988737603</v>
      </c>
      <c r="AP21" s="22">
        <f>+AA21*Notes!$F56</f>
        <v>11.401916288451842</v>
      </c>
      <c r="AQ21" s="22">
        <f>+AB21*Notes!$F56</f>
        <v>8.431669188098839</v>
      </c>
      <c r="AR21" s="22">
        <f>+AC21*Notes!$F56</f>
        <v>0.0722</v>
      </c>
      <c r="AS21" s="22">
        <f>+AD21*Notes!$F56</f>
        <v>3.2891803278688525</v>
      </c>
    </row>
    <row r="22" spans="1:45" ht="15.75">
      <c r="A22" s="32">
        <v>1712</v>
      </c>
      <c r="B22" s="22">
        <v>11.45</v>
      </c>
      <c r="C22" s="22">
        <v>20.4</v>
      </c>
      <c r="D22" s="22">
        <v>16.75</v>
      </c>
      <c r="E22" s="22">
        <v>5.4</v>
      </c>
      <c r="F22" s="22">
        <v>4</v>
      </c>
      <c r="G22" s="22">
        <v>7.05</v>
      </c>
      <c r="H22" s="22">
        <v>11</v>
      </c>
      <c r="I22" s="22">
        <v>7.75</v>
      </c>
      <c r="J22" s="22">
        <v>10</v>
      </c>
      <c r="K22" s="22">
        <v>7.7</v>
      </c>
      <c r="L22" s="22">
        <v>17.85</v>
      </c>
      <c r="M22" s="22">
        <v>13</v>
      </c>
      <c r="N22" s="22">
        <v>19</v>
      </c>
      <c r="O22" s="22">
        <v>5.75</v>
      </c>
      <c r="Q22" s="22">
        <f t="shared" si="0"/>
        <v>0.07829900372210898</v>
      </c>
      <c r="R22" s="22">
        <f t="shared" si="1"/>
        <v>0.13950215510314612</v>
      </c>
      <c r="S22" s="22">
        <f t="shared" si="2"/>
        <v>0.11454221068518125</v>
      </c>
      <c r="T22" s="22">
        <f t="shared" si="3"/>
        <v>0.7081967213114755</v>
      </c>
      <c r="U22" s="22">
        <f t="shared" si="4"/>
        <v>0.4</v>
      </c>
      <c r="V22" s="22">
        <f t="shared" si="5"/>
        <v>0.9245901639344262</v>
      </c>
      <c r="W22" s="22">
        <f t="shared" si="6"/>
        <v>0.14559046197177133</v>
      </c>
      <c r="X22" s="22">
        <f t="shared" si="7"/>
        <v>1.3027399562951758</v>
      </c>
      <c r="Y22" s="22">
        <f t="shared" si="8"/>
        <v>1.3114754098360655</v>
      </c>
      <c r="Z22" s="22">
        <f t="shared" si="9"/>
        <v>1.294335182383594</v>
      </c>
      <c r="AA22" s="22">
        <f t="shared" si="10"/>
        <v>3.0005042864346954</v>
      </c>
      <c r="AB22" s="22">
        <f t="shared" si="11"/>
        <v>2.1852412170112623</v>
      </c>
      <c r="AC22" s="22">
        <f t="shared" si="12"/>
        <v>0.019</v>
      </c>
      <c r="AD22" s="22">
        <f t="shared" si="13"/>
        <v>0.7540983606557377</v>
      </c>
      <c r="AF22" s="22">
        <f>+Q22*Notes!$F57</f>
        <v>0.2975362141440141</v>
      </c>
      <c r="AG22" s="22">
        <f>+R22*Notes!$F57</f>
        <v>0.5301081893919553</v>
      </c>
      <c r="AH22" s="22">
        <f>+S22*Notes!$F57</f>
        <v>0.43526040060368876</v>
      </c>
      <c r="AI22" s="22">
        <f>+T22*Notes!$F57</f>
        <v>2.6911475409836068</v>
      </c>
      <c r="AJ22" s="22">
        <f>+U22*Notes!$F57</f>
        <v>1.52</v>
      </c>
      <c r="AK22" s="22">
        <f>+V22*Notes!$F57</f>
        <v>3.5134426229508193</v>
      </c>
      <c r="AL22" s="22">
        <f>+W22*Notes!$F57</f>
        <v>0.5532437554927311</v>
      </c>
      <c r="AM22" s="22">
        <f>+X22*Notes!$F57</f>
        <v>4.950411833921668</v>
      </c>
      <c r="AN22" s="22">
        <f>+Y22*Notes!$F57</f>
        <v>4.9836065573770485</v>
      </c>
      <c r="AO22" s="22">
        <f>+Z22*Notes!$F57</f>
        <v>4.918473693057657</v>
      </c>
      <c r="AP22" s="22">
        <f>+AA22*Notes!$F57</f>
        <v>11.401916288451842</v>
      </c>
      <c r="AQ22" s="22">
        <f>+AB22*Notes!$F57</f>
        <v>8.303916624642797</v>
      </c>
      <c r="AR22" s="22">
        <f>+AC22*Notes!$F57</f>
        <v>0.0722</v>
      </c>
      <c r="AS22" s="22">
        <f>+AD22*Notes!$F57</f>
        <v>2.8655737704918027</v>
      </c>
    </row>
    <row r="23" spans="1:45" ht="15.75">
      <c r="A23" s="32">
        <v>1713</v>
      </c>
      <c r="B23" s="22">
        <v>12.45</v>
      </c>
      <c r="C23" s="22">
        <v>22.15</v>
      </c>
      <c r="D23" s="22">
        <v>22</v>
      </c>
      <c r="E23" s="22">
        <v>5.65</v>
      </c>
      <c r="F23" s="22">
        <v>4.1</v>
      </c>
      <c r="G23" s="22">
        <v>8.7</v>
      </c>
      <c r="H23" s="22">
        <v>12.25</v>
      </c>
      <c r="I23" s="22">
        <v>9.75</v>
      </c>
      <c r="J23" s="22">
        <v>10.25</v>
      </c>
      <c r="K23" s="22">
        <v>7.45</v>
      </c>
      <c r="L23" s="22">
        <v>17.85</v>
      </c>
      <c r="M23" s="22">
        <v>13.75</v>
      </c>
      <c r="N23" s="22">
        <v>19</v>
      </c>
      <c r="O23" s="22">
        <v>6.1</v>
      </c>
      <c r="Q23" s="22">
        <f t="shared" si="0"/>
        <v>0.0851373446585377</v>
      </c>
      <c r="R23" s="22">
        <f t="shared" si="1"/>
        <v>0.1514692517418964</v>
      </c>
      <c r="S23" s="22">
        <f t="shared" si="2"/>
        <v>0.1504435006014321</v>
      </c>
      <c r="T23" s="22">
        <f t="shared" si="3"/>
        <v>0.740983606557377</v>
      </c>
      <c r="U23" s="22">
        <f t="shared" si="4"/>
        <v>0.41</v>
      </c>
      <c r="V23" s="22">
        <f t="shared" si="5"/>
        <v>1.1409836065573769</v>
      </c>
      <c r="W23" s="22">
        <f t="shared" si="6"/>
        <v>0.1621348326503817</v>
      </c>
      <c r="X23" s="22">
        <f t="shared" si="7"/>
        <v>1.6389309127584468</v>
      </c>
      <c r="Y23" s="22">
        <f t="shared" si="8"/>
        <v>1.3442622950819672</v>
      </c>
      <c r="Z23" s="22">
        <f t="shared" si="9"/>
        <v>1.252311312825685</v>
      </c>
      <c r="AA23" s="22">
        <f t="shared" si="10"/>
        <v>3.0005042864346954</v>
      </c>
      <c r="AB23" s="22">
        <f t="shared" si="11"/>
        <v>2.3113128256849893</v>
      </c>
      <c r="AC23" s="22">
        <f t="shared" si="12"/>
        <v>0.019</v>
      </c>
      <c r="AD23" s="22">
        <f t="shared" si="13"/>
        <v>0.7999999999999999</v>
      </c>
      <c r="AF23" s="22">
        <f>+Q23*Notes!$F58</f>
        <v>0.32352190970244327</v>
      </c>
      <c r="AG23" s="22">
        <f>+R23*Notes!$F58</f>
        <v>0.5755831566192063</v>
      </c>
      <c r="AH23" s="22">
        <f>+S23*Notes!$F58</f>
        <v>0.571685302285442</v>
      </c>
      <c r="AI23" s="22">
        <f>+T23*Notes!$F58</f>
        <v>2.8157377049180328</v>
      </c>
      <c r="AJ23" s="22">
        <f>+U23*Notes!$F58</f>
        <v>1.5579999999999998</v>
      </c>
      <c r="AK23" s="22">
        <f>+V23*Notes!$F58</f>
        <v>4.3357377049180315</v>
      </c>
      <c r="AL23" s="22">
        <f>+W23*Notes!$F58</f>
        <v>0.6161123640714504</v>
      </c>
      <c r="AM23" s="22">
        <f>+X23*Notes!$F58</f>
        <v>6.227937468482097</v>
      </c>
      <c r="AN23" s="22">
        <f>+Y23*Notes!$F58</f>
        <v>5.108196721311475</v>
      </c>
      <c r="AO23" s="22">
        <f>+Z23*Notes!$F58</f>
        <v>4.758782988737603</v>
      </c>
      <c r="AP23" s="22">
        <f>+AA23*Notes!$F58</f>
        <v>11.401916288451842</v>
      </c>
      <c r="AQ23" s="22">
        <f>+AB23*Notes!$F58</f>
        <v>8.78298873760296</v>
      </c>
      <c r="AR23" s="22">
        <f>+AC23*Notes!$F58</f>
        <v>0.0722</v>
      </c>
      <c r="AS23" s="22">
        <f>+AD23*Notes!$F58</f>
        <v>3.0399999999999996</v>
      </c>
    </row>
    <row r="24" spans="1:45" ht="15.75">
      <c r="A24" s="32">
        <v>1714</v>
      </c>
      <c r="B24" s="22">
        <v>15.85</v>
      </c>
      <c r="C24" s="22">
        <v>23.4</v>
      </c>
      <c r="D24" s="22">
        <v>21.5</v>
      </c>
      <c r="E24" s="22">
        <v>6.35</v>
      </c>
      <c r="F24" s="22">
        <v>4.1</v>
      </c>
      <c r="G24" s="22">
        <v>11.35</v>
      </c>
      <c r="H24" s="22">
        <v>12.35</v>
      </c>
      <c r="I24" s="22">
        <v>8.75</v>
      </c>
      <c r="J24" s="22">
        <v>11.5</v>
      </c>
      <c r="K24" s="22">
        <v>7.85</v>
      </c>
      <c r="L24" s="22">
        <v>17.85</v>
      </c>
      <c r="M24" s="22">
        <v>11.85</v>
      </c>
      <c r="N24" s="22">
        <v>19</v>
      </c>
      <c r="O24" s="22">
        <v>6.9</v>
      </c>
      <c r="Q24" s="22">
        <f t="shared" si="0"/>
        <v>0.10838770384239539</v>
      </c>
      <c r="R24" s="22">
        <f t="shared" si="1"/>
        <v>0.1600171779124323</v>
      </c>
      <c r="S24" s="22">
        <f t="shared" si="2"/>
        <v>0.14702433013321772</v>
      </c>
      <c r="T24" s="22">
        <f t="shared" si="3"/>
        <v>0.8327868852459016</v>
      </c>
      <c r="U24" s="22">
        <f t="shared" si="4"/>
        <v>0.41</v>
      </c>
      <c r="V24" s="22">
        <f t="shared" si="5"/>
        <v>1.4885245901639343</v>
      </c>
      <c r="W24" s="22">
        <f t="shared" si="6"/>
        <v>0.16345838230467052</v>
      </c>
      <c r="X24" s="22">
        <f t="shared" si="7"/>
        <v>1.4708354345268113</v>
      </c>
      <c r="Y24" s="22">
        <f t="shared" si="8"/>
        <v>1.5081967213114753</v>
      </c>
      <c r="Z24" s="22">
        <f t="shared" si="9"/>
        <v>1.3195495041183392</v>
      </c>
      <c r="AA24" s="22">
        <f t="shared" si="10"/>
        <v>3.0005042864346954</v>
      </c>
      <c r="AB24" s="22">
        <f t="shared" si="11"/>
        <v>1.9919314170448814</v>
      </c>
      <c r="AC24" s="22">
        <f t="shared" si="12"/>
        <v>0.019</v>
      </c>
      <c r="AD24" s="22">
        <f t="shared" si="13"/>
        <v>0.9049180327868853</v>
      </c>
      <c r="AF24" s="22">
        <f>+Q24*Notes!$F59</f>
        <v>0.41187327460110246</v>
      </c>
      <c r="AG24" s="22">
        <f>+R24*Notes!$F59</f>
        <v>0.6080652760672427</v>
      </c>
      <c r="AH24" s="22">
        <f>+S24*Notes!$F59</f>
        <v>0.5586924545062273</v>
      </c>
      <c r="AI24" s="22">
        <f>+T24*Notes!$F59</f>
        <v>3.164590163934426</v>
      </c>
      <c r="AJ24" s="22">
        <f>+U24*Notes!$F59</f>
        <v>1.5579999999999998</v>
      </c>
      <c r="AK24" s="22">
        <f>+V24*Notes!$F59</f>
        <v>5.65639344262295</v>
      </c>
      <c r="AL24" s="22">
        <f>+W24*Notes!$F59</f>
        <v>0.6211418527577479</v>
      </c>
      <c r="AM24" s="22">
        <f>+X24*Notes!$F59</f>
        <v>5.5891746512018825</v>
      </c>
      <c r="AN24" s="22">
        <f>+Y24*Notes!$F59</f>
        <v>5.7311475409836055</v>
      </c>
      <c r="AO24" s="22">
        <f>+Z24*Notes!$F59</f>
        <v>5.014288115649689</v>
      </c>
      <c r="AP24" s="22">
        <f>+AA24*Notes!$F59</f>
        <v>11.401916288451842</v>
      </c>
      <c r="AQ24" s="22">
        <f>+AB24*Notes!$F59</f>
        <v>7.569339384770549</v>
      </c>
      <c r="AR24" s="22">
        <f>+AC24*Notes!$F59</f>
        <v>0.0722</v>
      </c>
      <c r="AS24" s="22">
        <f>+AD24*Notes!$F59</f>
        <v>3.438688524590164</v>
      </c>
    </row>
    <row r="25" spans="1:45" ht="15.75">
      <c r="A25" s="32">
        <v>1715</v>
      </c>
      <c r="B25" s="22">
        <v>14.95</v>
      </c>
      <c r="C25" s="22">
        <v>21.3</v>
      </c>
      <c r="D25" s="22">
        <v>22.5</v>
      </c>
      <c r="E25" s="22">
        <v>6.25</v>
      </c>
      <c r="F25" s="22">
        <v>4.23</v>
      </c>
      <c r="G25" s="22">
        <v>10.85</v>
      </c>
      <c r="H25" s="22">
        <v>15.35</v>
      </c>
      <c r="I25" s="22">
        <v>9.25</v>
      </c>
      <c r="J25" s="22">
        <v>11.5</v>
      </c>
      <c r="K25" s="22">
        <v>7.7</v>
      </c>
      <c r="L25" s="22">
        <v>21.4</v>
      </c>
      <c r="M25" s="22">
        <v>12</v>
      </c>
      <c r="N25" s="22">
        <v>19</v>
      </c>
      <c r="O25" s="22">
        <v>7.4</v>
      </c>
      <c r="Q25" s="22">
        <f t="shared" si="0"/>
        <v>0.10223319699960953</v>
      </c>
      <c r="R25" s="22">
        <f t="shared" si="1"/>
        <v>0.145656661945932</v>
      </c>
      <c r="S25" s="22">
        <f t="shared" si="2"/>
        <v>0.15386267106964646</v>
      </c>
      <c r="T25" s="22">
        <f t="shared" si="3"/>
        <v>0.819672131147541</v>
      </c>
      <c r="U25" s="22">
        <f t="shared" si="4"/>
        <v>0.42300000000000004</v>
      </c>
      <c r="V25" s="22">
        <f t="shared" si="5"/>
        <v>1.422950819672131</v>
      </c>
      <c r="W25" s="22">
        <f t="shared" si="6"/>
        <v>0.20316487193333543</v>
      </c>
      <c r="X25" s="22">
        <f t="shared" si="7"/>
        <v>1.554883173642629</v>
      </c>
      <c r="Y25" s="22">
        <f t="shared" si="8"/>
        <v>1.5081967213114753</v>
      </c>
      <c r="Z25" s="22">
        <f t="shared" si="9"/>
        <v>1.294335182383594</v>
      </c>
      <c r="AA25" s="22">
        <f t="shared" si="10"/>
        <v>3.597243234157001</v>
      </c>
      <c r="AB25" s="22">
        <f t="shared" si="11"/>
        <v>2.017145738779627</v>
      </c>
      <c r="AC25" s="22">
        <f t="shared" si="12"/>
        <v>0.019</v>
      </c>
      <c r="AD25" s="22">
        <f t="shared" si="13"/>
        <v>0.9704918032786886</v>
      </c>
      <c r="AF25" s="22">
        <f>+Q25*Notes!$F60</f>
        <v>0.3884861485985162</v>
      </c>
      <c r="AG25" s="22">
        <f>+R25*Notes!$F60</f>
        <v>0.5534953153945416</v>
      </c>
      <c r="AH25" s="22">
        <f>+S25*Notes!$F60</f>
        <v>0.5846781500646565</v>
      </c>
      <c r="AI25" s="22">
        <f>+T25*Notes!$F60</f>
        <v>3.1147540983606556</v>
      </c>
      <c r="AJ25" s="22">
        <f>+U25*Notes!$F60</f>
        <v>1.6074000000000002</v>
      </c>
      <c r="AK25" s="22">
        <f>+V25*Notes!$F60</f>
        <v>5.407213114754097</v>
      </c>
      <c r="AL25" s="22">
        <f>+W25*Notes!$F60</f>
        <v>0.7720265133466746</v>
      </c>
      <c r="AM25" s="22">
        <f>+X25*Notes!$F60</f>
        <v>5.90855605984199</v>
      </c>
      <c r="AN25" s="22">
        <f>+Y25*Notes!$F60</f>
        <v>5.7311475409836055</v>
      </c>
      <c r="AO25" s="22">
        <f>+Z25*Notes!$F60</f>
        <v>4.918473693057657</v>
      </c>
      <c r="AP25" s="22">
        <f>+AA25*Notes!$F60</f>
        <v>13.669524289796604</v>
      </c>
      <c r="AQ25" s="22">
        <f>+AB25*Notes!$F60</f>
        <v>7.665153807362582</v>
      </c>
      <c r="AR25" s="22">
        <f>+AC25*Notes!$F60</f>
        <v>0.0722</v>
      </c>
      <c r="AS25" s="22">
        <f>+AD25*Notes!$F60</f>
        <v>3.687868852459016</v>
      </c>
    </row>
    <row r="26" spans="1:45" ht="15.75">
      <c r="A26" s="32">
        <v>1716</v>
      </c>
      <c r="B26" s="22">
        <v>13.95</v>
      </c>
      <c r="C26" s="22">
        <v>21.1</v>
      </c>
      <c r="D26" s="22">
        <v>19.05</v>
      </c>
      <c r="E26" s="22">
        <v>5.5</v>
      </c>
      <c r="F26" s="22">
        <v>4.62</v>
      </c>
      <c r="G26" s="22">
        <v>8.7</v>
      </c>
      <c r="H26" s="22">
        <v>14</v>
      </c>
      <c r="I26" s="22">
        <v>10</v>
      </c>
      <c r="J26" s="22">
        <v>11.75</v>
      </c>
      <c r="K26" s="22">
        <v>7.45</v>
      </c>
      <c r="L26" s="22">
        <v>19.4</v>
      </c>
      <c r="M26" s="22">
        <v>14.75</v>
      </c>
      <c r="N26" s="22">
        <v>19</v>
      </c>
      <c r="O26" s="22">
        <v>7.4</v>
      </c>
      <c r="Q26" s="22">
        <f t="shared" si="0"/>
        <v>0.09539485606318081</v>
      </c>
      <c r="R26" s="22">
        <f t="shared" si="1"/>
        <v>0.14428899375864623</v>
      </c>
      <c r="S26" s="22">
        <f t="shared" si="2"/>
        <v>0.13027039483896735</v>
      </c>
      <c r="T26" s="22">
        <f t="shared" si="3"/>
        <v>0.7213114754098361</v>
      </c>
      <c r="U26" s="22">
        <f t="shared" si="4"/>
        <v>0.462</v>
      </c>
      <c r="V26" s="22">
        <f t="shared" si="5"/>
        <v>1.1409836065573769</v>
      </c>
      <c r="W26" s="22">
        <f t="shared" si="6"/>
        <v>0.18529695160043624</v>
      </c>
      <c r="X26" s="22">
        <f t="shared" si="7"/>
        <v>1.6809547823163558</v>
      </c>
      <c r="Y26" s="22">
        <f t="shared" si="8"/>
        <v>1.540983606557377</v>
      </c>
      <c r="Z26" s="22">
        <f t="shared" si="9"/>
        <v>1.252311312825685</v>
      </c>
      <c r="AA26" s="22">
        <f t="shared" si="10"/>
        <v>3.26105227769373</v>
      </c>
      <c r="AB26" s="22">
        <f t="shared" si="11"/>
        <v>2.4794083039166246</v>
      </c>
      <c r="AC26" s="22">
        <f t="shared" si="12"/>
        <v>0.019</v>
      </c>
      <c r="AD26" s="22">
        <f t="shared" si="13"/>
        <v>0.9704918032786886</v>
      </c>
      <c r="AF26" s="22">
        <f>+Q26*Notes!$F61</f>
        <v>0.36250045304008705</v>
      </c>
      <c r="AG26" s="22">
        <f>+R26*Notes!$F61</f>
        <v>0.5482981762828557</v>
      </c>
      <c r="AH26" s="22">
        <f>+S26*Notes!$F61</f>
        <v>0.4950275003880759</v>
      </c>
      <c r="AI26" s="22">
        <f>+T26*Notes!$F61</f>
        <v>2.740983606557377</v>
      </c>
      <c r="AJ26" s="22">
        <f>+U26*Notes!$F61</f>
        <v>1.7556</v>
      </c>
      <c r="AK26" s="22">
        <f>+V26*Notes!$F61</f>
        <v>4.3357377049180315</v>
      </c>
      <c r="AL26" s="22">
        <f>+W26*Notes!$F61</f>
        <v>0.7041284160816577</v>
      </c>
      <c r="AM26" s="22">
        <f>+X26*Notes!$F61</f>
        <v>6.387628172802152</v>
      </c>
      <c r="AN26" s="22">
        <f>+Y26*Notes!$F61</f>
        <v>5.855737704918032</v>
      </c>
      <c r="AO26" s="22">
        <f>+Z26*Notes!$F61</f>
        <v>4.758782988737603</v>
      </c>
      <c r="AP26" s="22">
        <f>+AA26*Notes!$F61</f>
        <v>12.391998655236174</v>
      </c>
      <c r="AQ26" s="22">
        <f>+AB26*Notes!$F61</f>
        <v>9.421751554883173</v>
      </c>
      <c r="AR26" s="22">
        <f>+AC26*Notes!$F61</f>
        <v>0.0722</v>
      </c>
      <c r="AS26" s="22">
        <f>+AD26*Notes!$F61</f>
        <v>3.687868852459016</v>
      </c>
    </row>
    <row r="27" spans="1:45" ht="15.75">
      <c r="A27" s="32">
        <v>1717</v>
      </c>
      <c r="B27" s="22">
        <v>12.85</v>
      </c>
      <c r="C27" s="22">
        <v>20.95</v>
      </c>
      <c r="D27" s="22">
        <v>19</v>
      </c>
      <c r="E27" s="22">
        <v>5.2</v>
      </c>
      <c r="F27" s="22">
        <v>3.85</v>
      </c>
      <c r="G27" s="22">
        <v>7.55</v>
      </c>
      <c r="H27" s="22">
        <v>13</v>
      </c>
      <c r="I27" s="22">
        <v>8.5</v>
      </c>
      <c r="J27" s="22">
        <v>9.75</v>
      </c>
      <c r="K27" s="22">
        <v>8.15</v>
      </c>
      <c r="L27" s="22">
        <v>20.3</v>
      </c>
      <c r="M27" s="22">
        <v>14.75</v>
      </c>
      <c r="N27" s="22">
        <v>19</v>
      </c>
      <c r="O27" s="22">
        <v>7.1</v>
      </c>
      <c r="Q27" s="22">
        <f t="shared" si="0"/>
        <v>0.0878726810331092</v>
      </c>
      <c r="R27" s="22">
        <f t="shared" si="1"/>
        <v>0.14326324261818194</v>
      </c>
      <c r="S27" s="22">
        <f t="shared" si="2"/>
        <v>0.1299284777921459</v>
      </c>
      <c r="T27" s="22">
        <f t="shared" si="3"/>
        <v>0.6819672131147542</v>
      </c>
      <c r="U27" s="22">
        <f t="shared" si="4"/>
        <v>0.385</v>
      </c>
      <c r="V27" s="22">
        <f t="shared" si="5"/>
        <v>0.9901639344262295</v>
      </c>
      <c r="W27" s="22">
        <f t="shared" si="6"/>
        <v>0.17206145505754794</v>
      </c>
      <c r="X27" s="22">
        <f t="shared" si="7"/>
        <v>1.4288115649689024</v>
      </c>
      <c r="Y27" s="22">
        <f t="shared" si="8"/>
        <v>1.278688524590164</v>
      </c>
      <c r="Z27" s="22">
        <f t="shared" si="9"/>
        <v>1.3699781475878299</v>
      </c>
      <c r="AA27" s="22">
        <f t="shared" si="10"/>
        <v>3.4123382081022022</v>
      </c>
      <c r="AB27" s="22">
        <f t="shared" si="11"/>
        <v>2.4794083039166246</v>
      </c>
      <c r="AC27" s="22">
        <f t="shared" si="12"/>
        <v>0.019</v>
      </c>
      <c r="AD27" s="22">
        <f t="shared" si="13"/>
        <v>0.9311475409836065</v>
      </c>
      <c r="AF27" s="22">
        <f>+Q27*Notes!$F62</f>
        <v>0.33391618792581496</v>
      </c>
      <c r="AG27" s="22">
        <f>+R27*Notes!$F62</f>
        <v>0.5444003219490914</v>
      </c>
      <c r="AH27" s="22">
        <f>+S27*Notes!$F62</f>
        <v>0.49372821561015434</v>
      </c>
      <c r="AI27" s="22">
        <f>+T27*Notes!$F62</f>
        <v>2.5914754098360655</v>
      </c>
      <c r="AJ27" s="22">
        <f>+U27*Notes!$F62</f>
        <v>1.4629999999999999</v>
      </c>
      <c r="AK27" s="22">
        <f>+V27*Notes!$F62</f>
        <v>3.762622950819672</v>
      </c>
      <c r="AL27" s="22">
        <f>+W27*Notes!$F62</f>
        <v>0.6538335292186821</v>
      </c>
      <c r="AM27" s="22">
        <f>+X27*Notes!$F62</f>
        <v>5.429483946881829</v>
      </c>
      <c r="AN27" s="22">
        <f>+Y27*Notes!$F62</f>
        <v>4.859016393442623</v>
      </c>
      <c r="AO27" s="22">
        <f>+Z27*Notes!$F62</f>
        <v>5.205916960833753</v>
      </c>
      <c r="AP27" s="22">
        <f>+AA27*Notes!$F62</f>
        <v>12.966885190788368</v>
      </c>
      <c r="AQ27" s="22">
        <f>+AB27*Notes!$F62</f>
        <v>9.421751554883173</v>
      </c>
      <c r="AR27" s="22">
        <f>+AC27*Notes!$F62</f>
        <v>0.0722</v>
      </c>
      <c r="AS27" s="22">
        <f>+AD27*Notes!$F62</f>
        <v>3.5383606557377045</v>
      </c>
    </row>
    <row r="28" spans="1:45" ht="15.75">
      <c r="A28" s="32">
        <v>1718</v>
      </c>
      <c r="B28" s="22">
        <v>12.45</v>
      </c>
      <c r="C28" s="22">
        <v>20.95</v>
      </c>
      <c r="D28" s="22">
        <v>19.05</v>
      </c>
      <c r="E28" s="22">
        <v>5.2</v>
      </c>
      <c r="F28" s="22">
        <v>4.12</v>
      </c>
      <c r="G28" s="22">
        <v>7.25</v>
      </c>
      <c r="H28" s="22">
        <v>13</v>
      </c>
      <c r="I28" s="22">
        <v>8.4</v>
      </c>
      <c r="J28" s="22">
        <v>8.5</v>
      </c>
      <c r="K28" s="22">
        <v>8.3</v>
      </c>
      <c r="L28" s="22">
        <v>19.8</v>
      </c>
      <c r="M28" s="22">
        <v>14.25</v>
      </c>
      <c r="N28" s="22">
        <v>19</v>
      </c>
      <c r="O28" s="22">
        <v>7</v>
      </c>
      <c r="Q28" s="22">
        <f t="shared" si="0"/>
        <v>0.0851373446585377</v>
      </c>
      <c r="R28" s="22">
        <f t="shared" si="1"/>
        <v>0.14326324261818194</v>
      </c>
      <c r="S28" s="22">
        <f t="shared" si="2"/>
        <v>0.13027039483896735</v>
      </c>
      <c r="T28" s="22">
        <f t="shared" si="3"/>
        <v>0.6819672131147542</v>
      </c>
      <c r="U28" s="22">
        <f t="shared" si="4"/>
        <v>0.41200000000000003</v>
      </c>
      <c r="V28" s="22">
        <f t="shared" si="5"/>
        <v>0.9508196721311475</v>
      </c>
      <c r="W28" s="22">
        <f t="shared" si="6"/>
        <v>0.17206145505754794</v>
      </c>
      <c r="X28" s="22">
        <f t="shared" si="7"/>
        <v>1.4120020171457388</v>
      </c>
      <c r="Y28" s="22">
        <f t="shared" si="8"/>
        <v>1.1147540983606556</v>
      </c>
      <c r="Z28" s="22">
        <f t="shared" si="9"/>
        <v>1.3951924693225755</v>
      </c>
      <c r="AA28" s="22">
        <f t="shared" si="10"/>
        <v>3.3282904689863844</v>
      </c>
      <c r="AB28" s="22">
        <f t="shared" si="11"/>
        <v>2.3953605648008067</v>
      </c>
      <c r="AC28" s="22">
        <f t="shared" si="12"/>
        <v>0.019</v>
      </c>
      <c r="AD28" s="22">
        <f t="shared" si="13"/>
        <v>0.9180327868852459</v>
      </c>
      <c r="AF28" s="22">
        <f>+Q28*Notes!$F63</f>
        <v>0.32352190970244327</v>
      </c>
      <c r="AG28" s="22">
        <f>+R28*Notes!$F63</f>
        <v>0.5444003219490914</v>
      </c>
      <c r="AH28" s="22">
        <f>+S28*Notes!$F63</f>
        <v>0.4950275003880759</v>
      </c>
      <c r="AI28" s="22">
        <f>+T28*Notes!$F63</f>
        <v>2.5914754098360655</v>
      </c>
      <c r="AJ28" s="22">
        <f>+U28*Notes!$F63</f>
        <v>1.5656</v>
      </c>
      <c r="AK28" s="22">
        <f>+V28*Notes!$F63</f>
        <v>3.61311475409836</v>
      </c>
      <c r="AL28" s="22">
        <f>+W28*Notes!$F63</f>
        <v>0.6538335292186821</v>
      </c>
      <c r="AM28" s="22">
        <f>+X28*Notes!$F63</f>
        <v>5.365607665153807</v>
      </c>
      <c r="AN28" s="22">
        <f>+Y28*Notes!$F63</f>
        <v>4.2360655737704915</v>
      </c>
      <c r="AO28" s="22">
        <f>+Z28*Notes!$F63</f>
        <v>5.301731383425786</v>
      </c>
      <c r="AP28" s="22">
        <f>+AA28*Notes!$F63</f>
        <v>12.64750378214826</v>
      </c>
      <c r="AQ28" s="22">
        <f>+AB28*Notes!$F63</f>
        <v>9.102370146243064</v>
      </c>
      <c r="AR28" s="22">
        <f>+AC28*Notes!$F63</f>
        <v>0.0722</v>
      </c>
      <c r="AS28" s="22">
        <f>+AD28*Notes!$F63</f>
        <v>3.488524590163934</v>
      </c>
    </row>
    <row r="29" spans="1:45" ht="15.75">
      <c r="A29" s="32">
        <v>1719</v>
      </c>
      <c r="B29" s="22">
        <v>11.35</v>
      </c>
      <c r="C29" s="22">
        <v>18.9</v>
      </c>
      <c r="D29" s="22">
        <v>17</v>
      </c>
      <c r="E29" s="22">
        <v>4.8</v>
      </c>
      <c r="F29" s="22">
        <v>4.09</v>
      </c>
      <c r="G29" s="22">
        <v>7.3</v>
      </c>
      <c r="H29" s="22">
        <v>12</v>
      </c>
      <c r="I29" s="22">
        <v>8.75</v>
      </c>
      <c r="J29" s="22">
        <v>10</v>
      </c>
      <c r="K29" s="22">
        <v>7.35</v>
      </c>
      <c r="L29" s="22">
        <v>19.5</v>
      </c>
      <c r="M29" s="22">
        <v>12.5</v>
      </c>
      <c r="N29" s="22">
        <v>19</v>
      </c>
      <c r="O29" s="22">
        <v>6.5</v>
      </c>
      <c r="Q29" s="22">
        <f t="shared" si="0"/>
        <v>0.0776151696284661</v>
      </c>
      <c r="R29" s="22">
        <f t="shared" si="1"/>
        <v>0.12924464369850303</v>
      </c>
      <c r="S29" s="22">
        <f t="shared" si="2"/>
        <v>0.11625179591928844</v>
      </c>
      <c r="T29" s="22">
        <f t="shared" si="3"/>
        <v>0.6295081967213114</v>
      </c>
      <c r="U29" s="22">
        <f t="shared" si="4"/>
        <v>0.409</v>
      </c>
      <c r="V29" s="22">
        <f t="shared" si="5"/>
        <v>0.9573770491803278</v>
      </c>
      <c r="W29" s="22">
        <f t="shared" si="6"/>
        <v>0.15882595851465964</v>
      </c>
      <c r="X29" s="22">
        <f t="shared" si="7"/>
        <v>1.4708354345268113</v>
      </c>
      <c r="Y29" s="22">
        <f t="shared" si="8"/>
        <v>1.3114754098360655</v>
      </c>
      <c r="Z29" s="22">
        <f t="shared" si="9"/>
        <v>1.2355017650025215</v>
      </c>
      <c r="AA29" s="22">
        <f t="shared" si="10"/>
        <v>3.2778618255168936</v>
      </c>
      <c r="AB29" s="22">
        <f t="shared" si="11"/>
        <v>2.101193477895445</v>
      </c>
      <c r="AC29" s="22">
        <f t="shared" si="12"/>
        <v>0.019</v>
      </c>
      <c r="AD29" s="22">
        <f t="shared" si="13"/>
        <v>0.8524590163934426</v>
      </c>
      <c r="AF29" s="22">
        <f>+Q29*Notes!$F64</f>
        <v>0.2949376445881712</v>
      </c>
      <c r="AG29" s="22">
        <f>+R29*Notes!$F64</f>
        <v>0.4911296460543115</v>
      </c>
      <c r="AH29" s="22">
        <f>+S29*Notes!$F64</f>
        <v>0.44175682449329606</v>
      </c>
      <c r="AI29" s="22">
        <f>+T29*Notes!$F64</f>
        <v>2.3921311475409834</v>
      </c>
      <c r="AJ29" s="22">
        <f>+U29*Notes!$F64</f>
        <v>1.5541999999999998</v>
      </c>
      <c r="AK29" s="22">
        <f>+V29*Notes!$F64</f>
        <v>3.638032786885246</v>
      </c>
      <c r="AL29" s="22">
        <f>+W29*Notes!$F64</f>
        <v>0.6035386423557066</v>
      </c>
      <c r="AM29" s="22">
        <f>+X29*Notes!$F64</f>
        <v>5.5891746512018825</v>
      </c>
      <c r="AN29" s="22">
        <f>+Y29*Notes!$F64</f>
        <v>4.9836065573770485</v>
      </c>
      <c r="AO29" s="22">
        <f>+Z29*Notes!$F64</f>
        <v>4.694906707009581</v>
      </c>
      <c r="AP29" s="22">
        <f>+AA29*Notes!$F64</f>
        <v>12.455874936964195</v>
      </c>
      <c r="AQ29" s="22">
        <f>+AB29*Notes!$F64</f>
        <v>7.98453521600269</v>
      </c>
      <c r="AR29" s="22">
        <f>+AC29*Notes!$F64</f>
        <v>0.0722</v>
      </c>
      <c r="AS29" s="22">
        <f>+AD29*Notes!$F64</f>
        <v>3.2393442622950817</v>
      </c>
    </row>
    <row r="30" spans="1:45" ht="15.75">
      <c r="A30" s="32">
        <v>1720</v>
      </c>
      <c r="B30" s="22">
        <v>9.8</v>
      </c>
      <c r="C30" s="22">
        <v>16.5</v>
      </c>
      <c r="D30" s="22">
        <v>16.5</v>
      </c>
      <c r="E30" s="22">
        <v>4.65</v>
      </c>
      <c r="F30" s="22">
        <v>3.39</v>
      </c>
      <c r="G30" s="22">
        <v>7.45</v>
      </c>
      <c r="H30" s="22">
        <v>10.5</v>
      </c>
      <c r="I30" s="22">
        <v>7.25</v>
      </c>
      <c r="J30" s="22">
        <v>8.75</v>
      </c>
      <c r="K30" s="22">
        <v>7.15</v>
      </c>
      <c r="L30" s="22">
        <v>18.7</v>
      </c>
      <c r="M30" s="22">
        <v>14.3</v>
      </c>
      <c r="N30" s="22">
        <v>15</v>
      </c>
      <c r="O30" s="22">
        <v>6.25</v>
      </c>
      <c r="Q30" s="22">
        <f t="shared" si="0"/>
        <v>0.06701574117700157</v>
      </c>
      <c r="R30" s="22">
        <f t="shared" si="1"/>
        <v>0.11283262545107407</v>
      </c>
      <c r="S30" s="22">
        <f t="shared" si="2"/>
        <v>0.11283262545107407</v>
      </c>
      <c r="T30" s="22">
        <f t="shared" si="3"/>
        <v>0.6098360655737706</v>
      </c>
      <c r="U30" s="22">
        <f t="shared" si="4"/>
        <v>0.339</v>
      </c>
      <c r="V30" s="22">
        <f t="shared" si="5"/>
        <v>0.9770491803278689</v>
      </c>
      <c r="W30" s="22">
        <f t="shared" si="6"/>
        <v>0.13897271370032718</v>
      </c>
      <c r="X30" s="22">
        <f t="shared" si="7"/>
        <v>1.218692217179358</v>
      </c>
      <c r="Y30" s="22">
        <f t="shared" si="8"/>
        <v>1.1475409836065573</v>
      </c>
      <c r="Z30" s="22">
        <f t="shared" si="9"/>
        <v>1.2018826693561944</v>
      </c>
      <c r="AA30" s="22">
        <f t="shared" si="10"/>
        <v>3.143385442931585</v>
      </c>
      <c r="AB30" s="22">
        <f t="shared" si="11"/>
        <v>2.4037653387123887</v>
      </c>
      <c r="AC30" s="22">
        <f t="shared" si="12"/>
        <v>0.015</v>
      </c>
      <c r="AD30" s="22">
        <f t="shared" si="13"/>
        <v>0.819672131147541</v>
      </c>
      <c r="AF30" s="22">
        <f>+Q30*Notes!$F65</f>
        <v>0.25465981647260594</v>
      </c>
      <c r="AG30" s="22">
        <f>+R30*Notes!$F65</f>
        <v>0.42876397671408145</v>
      </c>
      <c r="AH30" s="22">
        <f>+S30*Notes!$F65</f>
        <v>0.42876397671408145</v>
      </c>
      <c r="AI30" s="22">
        <f>+T30*Notes!$F65</f>
        <v>2.3173770491803283</v>
      </c>
      <c r="AJ30" s="22">
        <f>+U30*Notes!$F65</f>
        <v>1.2882</v>
      </c>
      <c r="AK30" s="22">
        <f>+V30*Notes!$F65</f>
        <v>3.712786885245902</v>
      </c>
      <c r="AL30" s="22">
        <f>+W30*Notes!$F65</f>
        <v>0.5280963120612433</v>
      </c>
      <c r="AM30" s="22">
        <f>+X30*Notes!$F65</f>
        <v>4.63103042528156</v>
      </c>
      <c r="AN30" s="22">
        <f>+Y30*Notes!$F65</f>
        <v>4.360655737704918</v>
      </c>
      <c r="AO30" s="22">
        <f>+Z30*Notes!$F65</f>
        <v>4.567154143553538</v>
      </c>
      <c r="AP30" s="22">
        <f>+AA30*Notes!$F65</f>
        <v>11.944864683140022</v>
      </c>
      <c r="AQ30" s="22">
        <f>+AB30*Notes!$F65</f>
        <v>9.134308287107077</v>
      </c>
      <c r="AR30" s="22">
        <f>+AC30*Notes!$F65</f>
        <v>0.056999999999999995</v>
      </c>
      <c r="AS30" s="22">
        <f>+AD30*Notes!$F65</f>
        <v>3.1147540983606556</v>
      </c>
    </row>
    <row r="31" spans="1:45" ht="15.75">
      <c r="A31" s="32">
        <v>1721</v>
      </c>
      <c r="B31" s="22">
        <v>9.05</v>
      </c>
      <c r="C31" s="22">
        <v>16.55</v>
      </c>
      <c r="D31" s="22">
        <v>16</v>
      </c>
      <c r="E31" s="22">
        <v>4.65</v>
      </c>
      <c r="F31" s="22">
        <v>3.47</v>
      </c>
      <c r="G31" s="22">
        <v>7.35</v>
      </c>
      <c r="H31" s="22">
        <v>13.4</v>
      </c>
      <c r="I31" s="22">
        <v>7.5</v>
      </c>
      <c r="J31" s="22">
        <v>8</v>
      </c>
      <c r="K31" s="22">
        <v>7.1</v>
      </c>
      <c r="L31" s="22">
        <v>18.7</v>
      </c>
      <c r="M31" s="22">
        <v>13.75</v>
      </c>
      <c r="N31" s="22">
        <v>12.5</v>
      </c>
      <c r="O31" s="22">
        <v>6.1</v>
      </c>
      <c r="Q31" s="22">
        <f t="shared" si="0"/>
        <v>0.06188698547468002</v>
      </c>
      <c r="R31" s="22">
        <f t="shared" si="1"/>
        <v>0.11317454249789552</v>
      </c>
      <c r="S31" s="22">
        <f t="shared" si="2"/>
        <v>0.1094134549828597</v>
      </c>
      <c r="T31" s="22">
        <f t="shared" si="3"/>
        <v>0.6098360655737706</v>
      </c>
      <c r="U31" s="22">
        <f t="shared" si="4"/>
        <v>0.34700000000000003</v>
      </c>
      <c r="V31" s="22">
        <f t="shared" si="5"/>
        <v>0.9639344262295082</v>
      </c>
      <c r="W31" s="22">
        <f t="shared" si="6"/>
        <v>0.17735565367470327</v>
      </c>
      <c r="X31" s="22">
        <f t="shared" si="7"/>
        <v>1.2607160867372669</v>
      </c>
      <c r="Y31" s="22">
        <f t="shared" si="8"/>
        <v>1.0491803278688525</v>
      </c>
      <c r="Z31" s="22">
        <f t="shared" si="9"/>
        <v>1.1934778954446126</v>
      </c>
      <c r="AA31" s="22">
        <f t="shared" si="10"/>
        <v>3.143385442931585</v>
      </c>
      <c r="AB31" s="22">
        <f t="shared" si="11"/>
        <v>2.3113128256849893</v>
      </c>
      <c r="AC31" s="22">
        <f t="shared" si="12"/>
        <v>0.0125</v>
      </c>
      <c r="AD31" s="22">
        <f t="shared" si="13"/>
        <v>0.7999999999999999</v>
      </c>
      <c r="AF31" s="22">
        <f>+Q31*Notes!$F66</f>
        <v>0.23517054480378408</v>
      </c>
      <c r="AG31" s="22">
        <f>+R31*Notes!$F66</f>
        <v>0.43006326149200297</v>
      </c>
      <c r="AH31" s="22">
        <f>+S31*Notes!$F66</f>
        <v>0.41577112893486684</v>
      </c>
      <c r="AI31" s="22">
        <f>+T31*Notes!$F66</f>
        <v>2.3173770491803283</v>
      </c>
      <c r="AJ31" s="22">
        <f>+U31*Notes!$F66</f>
        <v>1.3186</v>
      </c>
      <c r="AK31" s="22">
        <f>+V31*Notes!$F66</f>
        <v>3.662950819672131</v>
      </c>
      <c r="AL31" s="22">
        <f>+W31*Notes!$F66</f>
        <v>0.6739514839638724</v>
      </c>
      <c r="AM31" s="22">
        <f>+X31*Notes!$F66</f>
        <v>4.7907211296016134</v>
      </c>
      <c r="AN31" s="22">
        <f>+Y31*Notes!$F66</f>
        <v>3.9868852459016395</v>
      </c>
      <c r="AO31" s="22">
        <f>+Z31*Notes!$F66</f>
        <v>4.535216002689528</v>
      </c>
      <c r="AP31" s="22">
        <f>+AA31*Notes!$F66</f>
        <v>11.944864683140022</v>
      </c>
      <c r="AQ31" s="22">
        <f>+AB31*Notes!$F66</f>
        <v>8.78298873760296</v>
      </c>
      <c r="AR31" s="22">
        <f>+AC31*Notes!$F66</f>
        <v>0.0475</v>
      </c>
      <c r="AS31" s="22">
        <f>+AD31*Notes!$F66</f>
        <v>3.0399999999999996</v>
      </c>
    </row>
    <row r="32" spans="1:45" ht="15.75">
      <c r="A32" s="32">
        <v>1722</v>
      </c>
      <c r="B32" s="22">
        <v>7.8</v>
      </c>
      <c r="C32" s="22">
        <v>14.65</v>
      </c>
      <c r="D32" s="22">
        <v>16.75</v>
      </c>
      <c r="E32" s="22">
        <v>4.3</v>
      </c>
      <c r="F32" s="22">
        <v>3.27</v>
      </c>
      <c r="G32" s="22">
        <v>7.1</v>
      </c>
      <c r="H32" s="22">
        <v>26.65</v>
      </c>
      <c r="I32" s="22">
        <v>7.25</v>
      </c>
      <c r="J32" s="22">
        <v>7.5</v>
      </c>
      <c r="K32" s="22">
        <v>7.35</v>
      </c>
      <c r="L32" s="22">
        <v>18.5</v>
      </c>
      <c r="M32" s="22">
        <v>14</v>
      </c>
      <c r="N32" s="22">
        <v>10.5</v>
      </c>
      <c r="O32" s="22">
        <v>5.5</v>
      </c>
      <c r="Q32" s="22">
        <f t="shared" si="0"/>
        <v>0.05333905930414411</v>
      </c>
      <c r="R32" s="22">
        <f t="shared" si="1"/>
        <v>0.10018169471868092</v>
      </c>
      <c r="S32" s="22">
        <f t="shared" si="2"/>
        <v>0.11454221068518125</v>
      </c>
      <c r="T32" s="22">
        <f t="shared" si="3"/>
        <v>0.5639344262295082</v>
      </c>
      <c r="U32" s="22">
        <f t="shared" si="4"/>
        <v>0.327</v>
      </c>
      <c r="V32" s="22">
        <f t="shared" si="5"/>
        <v>0.9311475409836065</v>
      </c>
      <c r="W32" s="22">
        <f t="shared" si="6"/>
        <v>0.35272598286797324</v>
      </c>
      <c r="X32" s="22">
        <f t="shared" si="7"/>
        <v>1.218692217179358</v>
      </c>
      <c r="Y32" s="22">
        <f t="shared" si="8"/>
        <v>0.9836065573770492</v>
      </c>
      <c r="Z32" s="22">
        <f t="shared" si="9"/>
        <v>1.2355017650025215</v>
      </c>
      <c r="AA32" s="22">
        <f t="shared" si="10"/>
        <v>3.109766347285258</v>
      </c>
      <c r="AB32" s="22">
        <f t="shared" si="11"/>
        <v>2.353336695242898</v>
      </c>
      <c r="AC32" s="22">
        <f t="shared" si="12"/>
        <v>0.0105</v>
      </c>
      <c r="AD32" s="22">
        <f t="shared" si="13"/>
        <v>0.7213114754098361</v>
      </c>
      <c r="AF32" s="22">
        <f>+Q32*Notes!$F67</f>
        <v>0.2026884253557476</v>
      </c>
      <c r="AG32" s="22">
        <f>+R32*Notes!$F67</f>
        <v>0.3806904399309875</v>
      </c>
      <c r="AH32" s="22">
        <f>+S32*Notes!$F67</f>
        <v>0.43526040060368876</v>
      </c>
      <c r="AI32" s="22">
        <f>+T32*Notes!$F67</f>
        <v>2.142950819672131</v>
      </c>
      <c r="AJ32" s="22">
        <f>+U32*Notes!$F67</f>
        <v>1.2426</v>
      </c>
      <c r="AK32" s="22">
        <f>+V32*Notes!$F67</f>
        <v>3.5383606557377045</v>
      </c>
      <c r="AL32" s="22">
        <f>+W32*Notes!$F67</f>
        <v>1.3403587348982982</v>
      </c>
      <c r="AM32" s="22">
        <f>+X32*Notes!$F67</f>
        <v>4.63103042528156</v>
      </c>
      <c r="AN32" s="22">
        <f>+Y32*Notes!$F67</f>
        <v>3.7377049180327866</v>
      </c>
      <c r="AO32" s="22">
        <f>+Z32*Notes!$F67</f>
        <v>4.694906707009581</v>
      </c>
      <c r="AP32" s="22">
        <f>+AA32*Notes!$F67</f>
        <v>11.81711211968398</v>
      </c>
      <c r="AQ32" s="22">
        <f>+AB32*Notes!$F67</f>
        <v>8.942679441923012</v>
      </c>
      <c r="AR32" s="22">
        <f>+AC32*Notes!$F67</f>
        <v>0.0399</v>
      </c>
      <c r="AS32" s="22">
        <f>+AD32*Notes!$F67</f>
        <v>2.740983606557377</v>
      </c>
    </row>
    <row r="33" spans="1:45" ht="15.75">
      <c r="A33" s="32">
        <v>1723</v>
      </c>
      <c r="B33" s="22">
        <v>7.6</v>
      </c>
      <c r="C33" s="22">
        <v>13.2</v>
      </c>
      <c r="D33" s="22">
        <v>17.5</v>
      </c>
      <c r="E33" s="22">
        <v>4.15</v>
      </c>
      <c r="F33" s="22">
        <v>3.37</v>
      </c>
      <c r="G33" s="22">
        <v>6.4</v>
      </c>
      <c r="H33" s="22">
        <v>11.15</v>
      </c>
      <c r="I33" s="22">
        <v>8.75</v>
      </c>
      <c r="J33" s="22">
        <v>6.75</v>
      </c>
      <c r="K33" s="22">
        <v>7</v>
      </c>
      <c r="L33" s="22">
        <v>18.7</v>
      </c>
      <c r="M33" s="22">
        <v>13.7</v>
      </c>
      <c r="N33" s="22">
        <v>11</v>
      </c>
      <c r="O33" s="22">
        <v>5.35</v>
      </c>
      <c r="Q33" s="22">
        <f t="shared" si="0"/>
        <v>0.051971391116858355</v>
      </c>
      <c r="R33" s="22">
        <f t="shared" si="1"/>
        <v>0.09026610036085925</v>
      </c>
      <c r="S33" s="22">
        <f t="shared" si="2"/>
        <v>0.1196709663875028</v>
      </c>
      <c r="T33" s="22">
        <f t="shared" si="3"/>
        <v>0.5442622950819672</v>
      </c>
      <c r="U33" s="22">
        <f t="shared" si="4"/>
        <v>0.337</v>
      </c>
      <c r="V33" s="22">
        <f t="shared" si="5"/>
        <v>0.839344262295082</v>
      </c>
      <c r="W33" s="22">
        <f t="shared" si="6"/>
        <v>0.14757578645320457</v>
      </c>
      <c r="X33" s="22">
        <f t="shared" si="7"/>
        <v>1.4708354345268113</v>
      </c>
      <c r="Y33" s="22">
        <f t="shared" si="8"/>
        <v>0.8852459016393442</v>
      </c>
      <c r="Z33" s="22">
        <f t="shared" si="9"/>
        <v>1.176668347621449</v>
      </c>
      <c r="AA33" s="22">
        <f t="shared" si="10"/>
        <v>3.143385442931585</v>
      </c>
      <c r="AB33" s="22">
        <f t="shared" si="11"/>
        <v>2.3029080517734073</v>
      </c>
      <c r="AC33" s="22">
        <f t="shared" si="12"/>
        <v>0.011</v>
      </c>
      <c r="AD33" s="22">
        <f t="shared" si="13"/>
        <v>0.701639344262295</v>
      </c>
      <c r="AF33" s="22">
        <f>+Q33*Notes!$F68</f>
        <v>0.19749128624406173</v>
      </c>
      <c r="AG33" s="22">
        <f>+R33*Notes!$F68</f>
        <v>0.34301118137126513</v>
      </c>
      <c r="AH33" s="22">
        <f>+S33*Notes!$F68</f>
        <v>0.4547496722725106</v>
      </c>
      <c r="AI33" s="22">
        <f>+T33*Notes!$F68</f>
        <v>2.0681967213114754</v>
      </c>
      <c r="AJ33" s="22">
        <f>+U33*Notes!$F68</f>
        <v>1.2806</v>
      </c>
      <c r="AK33" s="22">
        <f>+V33*Notes!$F68</f>
        <v>3.1895081967213113</v>
      </c>
      <c r="AL33" s="22">
        <f>+W33*Notes!$F68</f>
        <v>0.5607879885221774</v>
      </c>
      <c r="AM33" s="22">
        <f>+X33*Notes!$F68</f>
        <v>5.5891746512018825</v>
      </c>
      <c r="AN33" s="22">
        <f>+Y33*Notes!$F68</f>
        <v>3.363934426229508</v>
      </c>
      <c r="AO33" s="22">
        <f>+Z33*Notes!$F68</f>
        <v>4.471339720961506</v>
      </c>
      <c r="AP33" s="22">
        <f>+AA33*Notes!$F68</f>
        <v>11.944864683140022</v>
      </c>
      <c r="AQ33" s="22">
        <f>+AB33*Notes!$F68</f>
        <v>8.751050596738947</v>
      </c>
      <c r="AR33" s="22">
        <f>+AC33*Notes!$F68</f>
        <v>0.0418</v>
      </c>
      <c r="AS33" s="22">
        <f>+AD33*Notes!$F68</f>
        <v>2.666229508196721</v>
      </c>
    </row>
    <row r="34" spans="1:45" ht="15.75">
      <c r="A34" s="32">
        <v>1724</v>
      </c>
      <c r="B34" s="22">
        <v>6.35</v>
      </c>
      <c r="C34" s="22">
        <v>11.4</v>
      </c>
      <c r="D34" s="22">
        <v>15</v>
      </c>
      <c r="E34" s="22">
        <v>4.15</v>
      </c>
      <c r="F34" s="22">
        <v>3.04</v>
      </c>
      <c r="G34" s="22">
        <v>5.95</v>
      </c>
      <c r="H34" s="22">
        <v>9.75</v>
      </c>
      <c r="I34" s="22">
        <v>7.65</v>
      </c>
      <c r="J34" s="22">
        <v>7.5</v>
      </c>
      <c r="K34" s="22">
        <v>6.9</v>
      </c>
      <c r="L34" s="22">
        <v>18.7</v>
      </c>
      <c r="M34" s="22">
        <v>14.25</v>
      </c>
      <c r="N34" s="22">
        <v>20</v>
      </c>
      <c r="O34" s="22">
        <v>5.2</v>
      </c>
      <c r="Q34" s="22">
        <f t="shared" si="0"/>
        <v>0.043423464946322446</v>
      </c>
      <c r="R34" s="22">
        <f t="shared" si="1"/>
        <v>0.07795708667528754</v>
      </c>
      <c r="S34" s="22">
        <f t="shared" si="2"/>
        <v>0.10257511404643098</v>
      </c>
      <c r="T34" s="22">
        <f t="shared" si="3"/>
        <v>0.5442622950819672</v>
      </c>
      <c r="U34" s="22">
        <f t="shared" si="4"/>
        <v>0.304</v>
      </c>
      <c r="V34" s="22">
        <f t="shared" si="5"/>
        <v>0.7803278688524591</v>
      </c>
      <c r="W34" s="22">
        <f t="shared" si="6"/>
        <v>0.12904609129316094</v>
      </c>
      <c r="X34" s="22">
        <f t="shared" si="7"/>
        <v>1.2859304084720122</v>
      </c>
      <c r="Y34" s="22">
        <f t="shared" si="8"/>
        <v>0.9836065573770492</v>
      </c>
      <c r="Z34" s="22">
        <f t="shared" si="9"/>
        <v>1.1598587997982854</v>
      </c>
      <c r="AA34" s="22">
        <f t="shared" si="10"/>
        <v>3.143385442931585</v>
      </c>
      <c r="AB34" s="22">
        <f t="shared" si="11"/>
        <v>2.3953605648008067</v>
      </c>
      <c r="AC34" s="22">
        <f t="shared" si="12"/>
        <v>0.02</v>
      </c>
      <c r="AD34" s="22">
        <f t="shared" si="13"/>
        <v>0.6819672131147542</v>
      </c>
      <c r="AF34" s="22">
        <f>+Q34*Notes!$F69</f>
        <v>0.1650091667960253</v>
      </c>
      <c r="AG34" s="22">
        <f>+R34*Notes!$F69</f>
        <v>0.29623692936609264</v>
      </c>
      <c r="AH34" s="22">
        <f>+S34*Notes!$F69</f>
        <v>0.38978543337643773</v>
      </c>
      <c r="AI34" s="22">
        <f>+T34*Notes!$F69</f>
        <v>2.0681967213114754</v>
      </c>
      <c r="AJ34" s="22">
        <f>+U34*Notes!$F69</f>
        <v>1.1552</v>
      </c>
      <c r="AK34" s="22">
        <f>+V34*Notes!$F69</f>
        <v>2.9652459016393444</v>
      </c>
      <c r="AL34" s="22">
        <f>+W34*Notes!$F69</f>
        <v>0.4903751469140116</v>
      </c>
      <c r="AM34" s="22">
        <f>+X34*Notes!$F69</f>
        <v>4.886535552193647</v>
      </c>
      <c r="AN34" s="22">
        <f>+Y34*Notes!$F69</f>
        <v>3.7377049180327866</v>
      </c>
      <c r="AO34" s="22">
        <f>+Z34*Notes!$F69</f>
        <v>4.407463439233484</v>
      </c>
      <c r="AP34" s="22">
        <f>+AA34*Notes!$F69</f>
        <v>11.944864683140022</v>
      </c>
      <c r="AQ34" s="22">
        <f>+AB34*Notes!$F69</f>
        <v>9.102370146243064</v>
      </c>
      <c r="AR34" s="22">
        <f>+AC34*Notes!$F69</f>
        <v>0.076</v>
      </c>
      <c r="AS34" s="22">
        <f>+AD34*Notes!$F69</f>
        <v>2.5914754098360655</v>
      </c>
    </row>
    <row r="35" spans="1:45" ht="15.75">
      <c r="A35" s="32">
        <v>1725</v>
      </c>
      <c r="B35" s="22">
        <v>8.3</v>
      </c>
      <c r="C35" s="22">
        <v>13.85</v>
      </c>
      <c r="D35" s="22">
        <v>23</v>
      </c>
      <c r="E35" s="22">
        <v>4.25</v>
      </c>
      <c r="F35" s="22">
        <v>3.49</v>
      </c>
      <c r="G35" s="22">
        <v>6.1</v>
      </c>
      <c r="H35" s="22">
        <v>12.75</v>
      </c>
      <c r="I35" s="22">
        <v>9.15</v>
      </c>
      <c r="J35" s="22">
        <v>7</v>
      </c>
      <c r="K35" s="22">
        <v>6.7</v>
      </c>
      <c r="L35" s="22">
        <v>18.7</v>
      </c>
      <c r="M35" s="22">
        <v>13</v>
      </c>
      <c r="N35" s="22">
        <v>17.5</v>
      </c>
      <c r="O35" s="22">
        <v>5.25</v>
      </c>
      <c r="Q35" s="22">
        <f t="shared" si="0"/>
        <v>0.056758229772358476</v>
      </c>
      <c r="R35" s="22">
        <f t="shared" si="1"/>
        <v>0.09471102196953793</v>
      </c>
      <c r="S35" s="22">
        <f t="shared" si="2"/>
        <v>0.15728184153786082</v>
      </c>
      <c r="T35" s="22">
        <f t="shared" si="3"/>
        <v>0.5573770491803278</v>
      </c>
      <c r="U35" s="22">
        <f t="shared" si="4"/>
        <v>0.34900000000000003</v>
      </c>
      <c r="V35" s="22">
        <f t="shared" si="5"/>
        <v>0.7999999999999999</v>
      </c>
      <c r="W35" s="22">
        <f t="shared" si="6"/>
        <v>0.16875258092182585</v>
      </c>
      <c r="X35" s="22">
        <f t="shared" si="7"/>
        <v>1.5380736258194656</v>
      </c>
      <c r="Y35" s="22">
        <f t="shared" si="8"/>
        <v>0.9180327868852459</v>
      </c>
      <c r="Z35" s="22">
        <f t="shared" si="9"/>
        <v>1.1262397041519583</v>
      </c>
      <c r="AA35" s="22">
        <f t="shared" si="10"/>
        <v>3.143385442931585</v>
      </c>
      <c r="AB35" s="22">
        <f t="shared" si="11"/>
        <v>2.1852412170112623</v>
      </c>
      <c r="AC35" s="22">
        <f t="shared" si="12"/>
        <v>0.0175</v>
      </c>
      <c r="AD35" s="22">
        <f t="shared" si="13"/>
        <v>0.6885245901639344</v>
      </c>
      <c r="AF35" s="22">
        <f>+Q35*Notes!$F70</f>
        <v>0.2156812731349622</v>
      </c>
      <c r="AG35" s="22">
        <f>+R35*Notes!$F70</f>
        <v>0.3599018834842441</v>
      </c>
      <c r="AH35" s="22">
        <f>+S35*Notes!$F70</f>
        <v>0.5976709978438711</v>
      </c>
      <c r="AI35" s="22">
        <f>+T35*Notes!$F70</f>
        <v>2.1180327868852458</v>
      </c>
      <c r="AJ35" s="22">
        <f>+U35*Notes!$F70</f>
        <v>1.3262</v>
      </c>
      <c r="AK35" s="22">
        <f>+V35*Notes!$F70</f>
        <v>3.0399999999999996</v>
      </c>
      <c r="AL35" s="22">
        <f>+W35*Notes!$F70</f>
        <v>0.6412598075029382</v>
      </c>
      <c r="AM35" s="22">
        <f>+X35*Notes!$F70</f>
        <v>5.844679778113969</v>
      </c>
      <c r="AN35" s="22">
        <f>+Y35*Notes!$F70</f>
        <v>3.488524590163934</v>
      </c>
      <c r="AO35" s="22">
        <f>+Z35*Notes!$F70</f>
        <v>4.279710875777441</v>
      </c>
      <c r="AP35" s="22">
        <f>+AA35*Notes!$F70</f>
        <v>11.944864683140022</v>
      </c>
      <c r="AQ35" s="22">
        <f>+AB35*Notes!$F70</f>
        <v>8.303916624642797</v>
      </c>
      <c r="AR35" s="22">
        <f>+AC35*Notes!$F70</f>
        <v>0.0665</v>
      </c>
      <c r="AS35" s="22">
        <f>+AD35*Notes!$F70</f>
        <v>2.6163934426229507</v>
      </c>
    </row>
    <row r="36" spans="1:45" ht="15.75">
      <c r="A36" s="32">
        <v>1726</v>
      </c>
      <c r="B36" s="22">
        <v>11.55</v>
      </c>
      <c r="C36" s="22">
        <v>17.4</v>
      </c>
      <c r="D36" s="22">
        <v>18.75</v>
      </c>
      <c r="E36" s="22">
        <v>4.3</v>
      </c>
      <c r="F36" s="22">
        <v>3.28</v>
      </c>
      <c r="G36" s="22">
        <v>6</v>
      </c>
      <c r="H36" s="22">
        <v>14.25</v>
      </c>
      <c r="I36" s="22">
        <v>8</v>
      </c>
      <c r="J36" s="22">
        <v>7.5</v>
      </c>
      <c r="K36" s="22">
        <v>6.45</v>
      </c>
      <c r="L36" s="22">
        <v>18.7</v>
      </c>
      <c r="M36" s="22">
        <v>11.75</v>
      </c>
      <c r="N36" s="22">
        <v>17</v>
      </c>
      <c r="O36" s="22">
        <v>5.5</v>
      </c>
      <c r="Q36" s="22">
        <f t="shared" si="0"/>
        <v>0.07898283781575186</v>
      </c>
      <c r="R36" s="22">
        <f t="shared" si="1"/>
        <v>0.11898713229385992</v>
      </c>
      <c r="S36" s="22">
        <f t="shared" si="2"/>
        <v>0.12821889255803873</v>
      </c>
      <c r="T36" s="22">
        <f t="shared" si="3"/>
        <v>0.5639344262295082</v>
      </c>
      <c r="U36" s="22">
        <f t="shared" si="4"/>
        <v>0.32799999999999996</v>
      </c>
      <c r="V36" s="22">
        <f t="shared" si="5"/>
        <v>0.7868852459016393</v>
      </c>
      <c r="W36" s="22">
        <f t="shared" si="6"/>
        <v>0.1886058257361583</v>
      </c>
      <c r="X36" s="22">
        <f t="shared" si="7"/>
        <v>1.3447638258530845</v>
      </c>
      <c r="Y36" s="22">
        <f t="shared" si="8"/>
        <v>0.9836065573770492</v>
      </c>
      <c r="Z36" s="22">
        <f t="shared" si="9"/>
        <v>1.0842158345940496</v>
      </c>
      <c r="AA36" s="22">
        <f t="shared" si="10"/>
        <v>3.143385442931585</v>
      </c>
      <c r="AB36" s="22">
        <f t="shared" si="11"/>
        <v>1.975121869221718</v>
      </c>
      <c r="AC36" s="22">
        <f t="shared" si="12"/>
        <v>0.017</v>
      </c>
      <c r="AD36" s="22">
        <f t="shared" si="13"/>
        <v>0.7213114754098361</v>
      </c>
      <c r="AF36" s="22">
        <f>+Q36*Notes!$F71</f>
        <v>0.300134783699857</v>
      </c>
      <c r="AG36" s="22">
        <f>+R36*Notes!$F71</f>
        <v>0.45215110271666764</v>
      </c>
      <c r="AH36" s="22">
        <f>+S36*Notes!$F71</f>
        <v>0.48723179172054715</v>
      </c>
      <c r="AI36" s="22">
        <f>+T36*Notes!$F71</f>
        <v>2.142950819672131</v>
      </c>
      <c r="AJ36" s="22">
        <f>+U36*Notes!$F71</f>
        <v>1.2463999999999997</v>
      </c>
      <c r="AK36" s="22">
        <f>+V36*Notes!$F71</f>
        <v>2.990163934426229</v>
      </c>
      <c r="AL36" s="22">
        <f>+W36*Notes!$F71</f>
        <v>0.7167021377974016</v>
      </c>
      <c r="AM36" s="22">
        <f>+X36*Notes!$F71</f>
        <v>5.110102538241721</v>
      </c>
      <c r="AN36" s="22">
        <f>+Y36*Notes!$F71</f>
        <v>3.7377049180327866</v>
      </c>
      <c r="AO36" s="22">
        <f>+Z36*Notes!$F71</f>
        <v>4.120020171457388</v>
      </c>
      <c r="AP36" s="22">
        <f>+AA36*Notes!$F71</f>
        <v>11.944864683140022</v>
      </c>
      <c r="AQ36" s="22">
        <f>+AB36*Notes!$F71</f>
        <v>7.505463103042528</v>
      </c>
      <c r="AR36" s="22">
        <f>+AC36*Notes!$F71</f>
        <v>0.0646</v>
      </c>
      <c r="AS36" s="22">
        <f>+AD36*Notes!$F71</f>
        <v>2.740983606557377</v>
      </c>
    </row>
    <row r="37" spans="1:45" ht="15.75">
      <c r="A37" s="32">
        <v>1727</v>
      </c>
      <c r="B37" s="22">
        <v>11.35</v>
      </c>
      <c r="C37" s="22">
        <v>17.45</v>
      </c>
      <c r="D37" s="22">
        <v>15</v>
      </c>
      <c r="E37" s="22">
        <v>4.3</v>
      </c>
      <c r="F37" s="22">
        <v>3.26</v>
      </c>
      <c r="G37" s="22">
        <v>6</v>
      </c>
      <c r="H37" s="22">
        <v>14.25</v>
      </c>
      <c r="I37" s="22">
        <v>7.4</v>
      </c>
      <c r="J37" s="22">
        <v>7.65</v>
      </c>
      <c r="K37" s="22">
        <v>6.7</v>
      </c>
      <c r="L37" s="22">
        <v>18.7</v>
      </c>
      <c r="M37" s="22">
        <v>11.6</v>
      </c>
      <c r="N37" s="22">
        <v>17</v>
      </c>
      <c r="O37" s="22">
        <v>6.75</v>
      </c>
      <c r="Q37" s="22">
        <f t="shared" si="0"/>
        <v>0.0776151696284661</v>
      </c>
      <c r="R37" s="22">
        <f t="shared" si="1"/>
        <v>0.11932904934068136</v>
      </c>
      <c r="S37" s="22">
        <f t="shared" si="2"/>
        <v>0.10257511404643098</v>
      </c>
      <c r="T37" s="22">
        <f t="shared" si="3"/>
        <v>0.5639344262295082</v>
      </c>
      <c r="U37" s="22">
        <f t="shared" si="4"/>
        <v>0.32599999999999996</v>
      </c>
      <c r="V37" s="22">
        <f t="shared" si="5"/>
        <v>0.7868852459016393</v>
      </c>
      <c r="W37" s="22">
        <f t="shared" si="6"/>
        <v>0.1886058257361583</v>
      </c>
      <c r="X37" s="22">
        <f t="shared" si="7"/>
        <v>1.2439065389141033</v>
      </c>
      <c r="Y37" s="22">
        <f t="shared" si="8"/>
        <v>1.0032786885245901</v>
      </c>
      <c r="Z37" s="22">
        <f t="shared" si="9"/>
        <v>1.1262397041519583</v>
      </c>
      <c r="AA37" s="22">
        <f t="shared" si="10"/>
        <v>3.143385442931585</v>
      </c>
      <c r="AB37" s="22">
        <f t="shared" si="11"/>
        <v>1.9499075474869725</v>
      </c>
      <c r="AC37" s="22">
        <f t="shared" si="12"/>
        <v>0.017</v>
      </c>
      <c r="AD37" s="22">
        <f t="shared" si="13"/>
        <v>0.8852459016393442</v>
      </c>
      <c r="AF37" s="22">
        <f>+Q37*Notes!$F72</f>
        <v>0.2949376445881712</v>
      </c>
      <c r="AG37" s="22">
        <f>+R37*Notes!$F72</f>
        <v>0.45345038749458916</v>
      </c>
      <c r="AH37" s="22">
        <f>+S37*Notes!$F72</f>
        <v>0.38978543337643773</v>
      </c>
      <c r="AI37" s="22">
        <f>+T37*Notes!$F72</f>
        <v>2.142950819672131</v>
      </c>
      <c r="AJ37" s="22">
        <f>+U37*Notes!$F72</f>
        <v>1.2387999999999997</v>
      </c>
      <c r="AK37" s="22">
        <f>+V37*Notes!$F72</f>
        <v>2.990163934426229</v>
      </c>
      <c r="AL37" s="22">
        <f>+W37*Notes!$F72</f>
        <v>0.7167021377974016</v>
      </c>
      <c r="AM37" s="22">
        <f>+X37*Notes!$F72</f>
        <v>4.7268448478735925</v>
      </c>
      <c r="AN37" s="22">
        <f>+Y37*Notes!$F72</f>
        <v>3.812459016393442</v>
      </c>
      <c r="AO37" s="22">
        <f>+Z37*Notes!$F72</f>
        <v>4.279710875777441</v>
      </c>
      <c r="AP37" s="22">
        <f>+AA37*Notes!$F72</f>
        <v>11.944864683140022</v>
      </c>
      <c r="AQ37" s="22">
        <f>+AB37*Notes!$F72</f>
        <v>7.409648680450495</v>
      </c>
      <c r="AR37" s="22">
        <f>+AC37*Notes!$F72</f>
        <v>0.0646</v>
      </c>
      <c r="AS37" s="22">
        <f>+AD37*Notes!$F72</f>
        <v>3.363934426229508</v>
      </c>
    </row>
    <row r="38" spans="1:45" ht="15.75">
      <c r="A38" s="32">
        <v>1728</v>
      </c>
      <c r="B38" s="22">
        <v>10.65</v>
      </c>
      <c r="C38" s="22">
        <v>18.05</v>
      </c>
      <c r="D38" s="22">
        <v>14.25</v>
      </c>
      <c r="E38" s="22">
        <v>4.25</v>
      </c>
      <c r="F38" s="22">
        <v>3.55</v>
      </c>
      <c r="G38" s="22">
        <v>6.05</v>
      </c>
      <c r="H38" s="22">
        <v>12.4</v>
      </c>
      <c r="I38" s="22">
        <v>7.5</v>
      </c>
      <c r="J38" s="22">
        <v>7.75</v>
      </c>
      <c r="K38" s="22">
        <v>6.6</v>
      </c>
      <c r="L38" s="22">
        <v>18.7</v>
      </c>
      <c r="M38" s="22">
        <v>11</v>
      </c>
      <c r="N38" s="22">
        <v>11</v>
      </c>
      <c r="O38" s="22">
        <v>7.25</v>
      </c>
      <c r="Q38" s="22">
        <f t="shared" si="0"/>
        <v>0.072828330972966</v>
      </c>
      <c r="R38" s="22">
        <f t="shared" si="1"/>
        <v>0.12343205390253861</v>
      </c>
      <c r="S38" s="22">
        <f t="shared" si="2"/>
        <v>0.09744635834410943</v>
      </c>
      <c r="T38" s="22">
        <f t="shared" si="3"/>
        <v>0.5573770491803278</v>
      </c>
      <c r="U38" s="22">
        <f t="shared" si="4"/>
        <v>0.355</v>
      </c>
      <c r="V38" s="22">
        <f t="shared" si="5"/>
        <v>0.7934426229508197</v>
      </c>
      <c r="W38" s="22">
        <f t="shared" si="6"/>
        <v>0.16412015713181496</v>
      </c>
      <c r="X38" s="22">
        <f t="shared" si="7"/>
        <v>1.2607160867372669</v>
      </c>
      <c r="Y38" s="22">
        <f t="shared" si="8"/>
        <v>1.0163934426229508</v>
      </c>
      <c r="Z38" s="22">
        <f t="shared" si="9"/>
        <v>1.1094301563287947</v>
      </c>
      <c r="AA38" s="22">
        <f t="shared" si="10"/>
        <v>3.143385442931585</v>
      </c>
      <c r="AB38" s="22">
        <f t="shared" si="11"/>
        <v>1.8490502605479913</v>
      </c>
      <c r="AC38" s="22">
        <f t="shared" si="12"/>
        <v>0.011</v>
      </c>
      <c r="AD38" s="22">
        <f t="shared" si="13"/>
        <v>0.9508196721311475</v>
      </c>
      <c r="AF38" s="22">
        <f>+Q38*Notes!$F73</f>
        <v>0.2767476576972708</v>
      </c>
      <c r="AG38" s="22">
        <f>+R38*Notes!$F73</f>
        <v>0.4690418048296467</v>
      </c>
      <c r="AH38" s="22">
        <f>+S38*Notes!$F73</f>
        <v>0.3702961617076158</v>
      </c>
      <c r="AI38" s="22">
        <f>+T38*Notes!$F73</f>
        <v>2.1180327868852458</v>
      </c>
      <c r="AJ38" s="22">
        <f>+U38*Notes!$F73</f>
        <v>1.349</v>
      </c>
      <c r="AK38" s="22">
        <f>+V38*Notes!$F73</f>
        <v>3.015081967213115</v>
      </c>
      <c r="AL38" s="22">
        <f>+W38*Notes!$F73</f>
        <v>0.6236565971008968</v>
      </c>
      <c r="AM38" s="22">
        <f>+X38*Notes!$F73</f>
        <v>4.7907211296016134</v>
      </c>
      <c r="AN38" s="22">
        <f>+Y38*Notes!$F73</f>
        <v>3.862295081967213</v>
      </c>
      <c r="AO38" s="22">
        <f>+Z38*Notes!$F73</f>
        <v>4.2158345940494195</v>
      </c>
      <c r="AP38" s="22">
        <f>+AA38*Notes!$F73</f>
        <v>11.944864683140022</v>
      </c>
      <c r="AQ38" s="22">
        <f>+AB38*Notes!$F73</f>
        <v>7.0263909900823665</v>
      </c>
      <c r="AR38" s="22">
        <f>+AC38*Notes!$F73</f>
        <v>0.0418</v>
      </c>
      <c r="AS38" s="22">
        <f>+AD38*Notes!$F73</f>
        <v>3.61311475409836</v>
      </c>
    </row>
    <row r="39" spans="1:45" ht="15.75">
      <c r="A39" s="32">
        <v>1729</v>
      </c>
      <c r="B39" s="22">
        <v>11.15</v>
      </c>
      <c r="C39" s="22">
        <v>19.1</v>
      </c>
      <c r="D39" s="22">
        <v>20.5</v>
      </c>
      <c r="E39" s="22">
        <v>4.25</v>
      </c>
      <c r="F39" s="22">
        <v>3.24</v>
      </c>
      <c r="G39" s="22">
        <v>6.4</v>
      </c>
      <c r="H39" s="22">
        <v>9.7</v>
      </c>
      <c r="I39" s="22">
        <v>8</v>
      </c>
      <c r="J39" s="22">
        <v>7.5</v>
      </c>
      <c r="K39" s="22">
        <v>6.45</v>
      </c>
      <c r="L39" s="22">
        <v>18.7</v>
      </c>
      <c r="M39" s="22">
        <v>11.75</v>
      </c>
      <c r="N39" s="22">
        <v>10</v>
      </c>
      <c r="O39" s="22">
        <v>6</v>
      </c>
      <c r="Q39" s="22">
        <f t="shared" si="0"/>
        <v>0.07624750144118037</v>
      </c>
      <c r="R39" s="22">
        <f t="shared" si="1"/>
        <v>0.13061231188578878</v>
      </c>
      <c r="S39" s="22">
        <f t="shared" si="2"/>
        <v>0.14018598919678898</v>
      </c>
      <c r="T39" s="22">
        <f t="shared" si="3"/>
        <v>0.5573770491803278</v>
      </c>
      <c r="U39" s="22">
        <f t="shared" si="4"/>
        <v>0.324</v>
      </c>
      <c r="V39" s="22">
        <f t="shared" si="5"/>
        <v>0.839344262295082</v>
      </c>
      <c r="W39" s="22">
        <f t="shared" si="6"/>
        <v>0.12838431646601653</v>
      </c>
      <c r="X39" s="22">
        <f t="shared" si="7"/>
        <v>1.3447638258530845</v>
      </c>
      <c r="Y39" s="22">
        <f t="shared" si="8"/>
        <v>0.9836065573770492</v>
      </c>
      <c r="Z39" s="22">
        <f t="shared" si="9"/>
        <v>1.0842158345940496</v>
      </c>
      <c r="AA39" s="22">
        <f t="shared" si="10"/>
        <v>3.143385442931585</v>
      </c>
      <c r="AB39" s="22">
        <f t="shared" si="11"/>
        <v>1.975121869221718</v>
      </c>
      <c r="AC39" s="22">
        <f t="shared" si="12"/>
        <v>0.01</v>
      </c>
      <c r="AD39" s="22">
        <f t="shared" si="13"/>
        <v>0.7868852459016393</v>
      </c>
      <c r="AF39" s="22">
        <f>+Q39*Notes!$F74</f>
        <v>0.28096049015901614</v>
      </c>
      <c r="AG39" s="22">
        <f>+R39*Notes!$F74</f>
        <v>0.4812865795549065</v>
      </c>
      <c r="AH39" s="22">
        <f>+S39*Notes!$F74</f>
        <v>0.5165641298887739</v>
      </c>
      <c r="AI39" s="22">
        <f>+T39*Notes!$F74</f>
        <v>2.0538499751614503</v>
      </c>
      <c r="AJ39" s="22">
        <f>+U39*Notes!$F74</f>
        <v>1.1938909090909091</v>
      </c>
      <c r="AK39" s="22">
        <f>+V39*Notes!$F74</f>
        <v>3.092856433184302</v>
      </c>
      <c r="AL39" s="22">
        <f>+W39*Notes!$F74</f>
        <v>0.47307675400810933</v>
      </c>
      <c r="AM39" s="22">
        <f>+X39*Notes!$F74</f>
        <v>4.9552509461737895</v>
      </c>
      <c r="AN39" s="22">
        <f>+Y39*Notes!$F74</f>
        <v>3.6244411326378536</v>
      </c>
      <c r="AO39" s="22">
        <f>+Z39*Notes!$F74</f>
        <v>3.995171075352619</v>
      </c>
      <c r="AP39" s="22">
        <f>+AA39*Notes!$F74</f>
        <v>11.582899086681234</v>
      </c>
      <c r="AQ39" s="22">
        <f>+AB39*Notes!$F74</f>
        <v>7.278024827192755</v>
      </c>
      <c r="AR39" s="22">
        <f>+AC39*Notes!$F74</f>
        <v>0.036848484848484846</v>
      </c>
      <c r="AS39" s="22">
        <f>+AD39*Notes!$F74</f>
        <v>2.8995529061102827</v>
      </c>
    </row>
    <row r="40" spans="1:45" ht="15.75">
      <c r="A40" s="32">
        <v>1730</v>
      </c>
      <c r="B40" s="22">
        <v>10.85</v>
      </c>
      <c r="C40" s="22">
        <v>17.9</v>
      </c>
      <c r="D40" s="22">
        <v>21.5</v>
      </c>
      <c r="E40" s="22">
        <v>4.25</v>
      </c>
      <c r="F40" s="22">
        <v>3.34</v>
      </c>
      <c r="G40" s="22">
        <v>6.7</v>
      </c>
      <c r="H40" s="22">
        <v>8.35</v>
      </c>
      <c r="I40" s="22">
        <v>8.15</v>
      </c>
      <c r="J40" s="22">
        <v>8</v>
      </c>
      <c r="K40" s="22">
        <v>6.6</v>
      </c>
      <c r="L40" s="22">
        <v>18.5</v>
      </c>
      <c r="M40" s="22">
        <v>12.5</v>
      </c>
      <c r="N40" s="22">
        <v>17</v>
      </c>
      <c r="O40" s="22">
        <v>5.4</v>
      </c>
      <c r="Q40" s="22">
        <f t="shared" si="0"/>
        <v>0.07419599916025174</v>
      </c>
      <c r="R40" s="22">
        <f t="shared" si="1"/>
        <v>0.12240630276207429</v>
      </c>
      <c r="S40" s="22">
        <f t="shared" si="2"/>
        <v>0.14702433013321772</v>
      </c>
      <c r="T40" s="22">
        <f t="shared" si="3"/>
        <v>0.5573770491803278</v>
      </c>
      <c r="U40" s="22">
        <f t="shared" si="4"/>
        <v>0.33399999999999996</v>
      </c>
      <c r="V40" s="22">
        <f t="shared" si="5"/>
        <v>0.878688524590164</v>
      </c>
      <c r="W40" s="22">
        <f t="shared" si="6"/>
        <v>0.11051639613311733</v>
      </c>
      <c r="X40" s="22">
        <f t="shared" si="7"/>
        <v>1.3699781475878299</v>
      </c>
      <c r="Y40" s="22">
        <f t="shared" si="8"/>
        <v>1.0491803278688525</v>
      </c>
      <c r="Z40" s="22">
        <f t="shared" si="9"/>
        <v>1.1094301563287947</v>
      </c>
      <c r="AA40" s="22">
        <f t="shared" si="10"/>
        <v>3.109766347285258</v>
      </c>
      <c r="AB40" s="22">
        <f t="shared" si="11"/>
        <v>2.101193477895445</v>
      </c>
      <c r="AC40" s="22">
        <f t="shared" si="12"/>
        <v>0.017</v>
      </c>
      <c r="AD40" s="22">
        <f t="shared" si="13"/>
        <v>0.7081967213114755</v>
      </c>
      <c r="AF40" s="22">
        <f>+Q40*Notes!$F75</f>
        <v>0.27340101508747305</v>
      </c>
      <c r="AG40" s="22">
        <f>+R40*Notes!$F75</f>
        <v>0.4510486792687343</v>
      </c>
      <c r="AH40" s="22">
        <f>+S40*Notes!$F75</f>
        <v>0.5417623801272508</v>
      </c>
      <c r="AI40" s="22">
        <f>+T40*Notes!$F75</f>
        <v>2.0538499751614503</v>
      </c>
      <c r="AJ40" s="22">
        <f>+U40*Notes!$F75</f>
        <v>1.2307393939393938</v>
      </c>
      <c r="AK40" s="22">
        <f>+V40*Notes!$F75</f>
        <v>3.2378340784898163</v>
      </c>
      <c r="AL40" s="22">
        <f>+W40*Notes!$F75</f>
        <v>0.4072361748420323</v>
      </c>
      <c r="AM40" s="22">
        <f>+X40*Notes!$F75</f>
        <v>5.048161901414549</v>
      </c>
      <c r="AN40" s="22">
        <f>+Y40*Notes!$F75</f>
        <v>3.8660705414803775</v>
      </c>
      <c r="AO40" s="22">
        <f>+Z40*Notes!$F75</f>
        <v>4.088082030593377</v>
      </c>
      <c r="AP40" s="22">
        <f>+AA40*Notes!$F75</f>
        <v>11.45901781302689</v>
      </c>
      <c r="AQ40" s="22">
        <f>+AB40*Notes!$F75</f>
        <v>7.742579603396548</v>
      </c>
      <c r="AR40" s="22">
        <f>+AC40*Notes!$F75</f>
        <v>0.06264242424242425</v>
      </c>
      <c r="AS40" s="22">
        <f>+AD40*Notes!$F75</f>
        <v>2.609597615499255</v>
      </c>
    </row>
    <row r="41" spans="1:45" ht="15.75">
      <c r="A41" s="32">
        <v>1731</v>
      </c>
      <c r="B41" s="22">
        <v>9.8</v>
      </c>
      <c r="C41" s="22">
        <v>16.15</v>
      </c>
      <c r="D41" s="22">
        <v>17.5</v>
      </c>
      <c r="E41" s="22">
        <v>4.45</v>
      </c>
      <c r="F41" s="22">
        <v>3.51</v>
      </c>
      <c r="G41" s="22">
        <v>6.9</v>
      </c>
      <c r="H41" s="22">
        <v>16</v>
      </c>
      <c r="I41" s="22">
        <v>8.4</v>
      </c>
      <c r="J41" s="22">
        <v>7</v>
      </c>
      <c r="K41" s="22">
        <v>6.45</v>
      </c>
      <c r="L41" s="22">
        <v>18.7</v>
      </c>
      <c r="M41" s="22">
        <v>11</v>
      </c>
      <c r="N41" s="22">
        <v>17</v>
      </c>
      <c r="O41" s="22">
        <v>5.25</v>
      </c>
      <c r="Q41" s="22">
        <f t="shared" si="0"/>
        <v>0.06701574117700157</v>
      </c>
      <c r="R41" s="22">
        <f t="shared" si="1"/>
        <v>0.110439206123324</v>
      </c>
      <c r="S41" s="22">
        <f t="shared" si="2"/>
        <v>0.1196709663875028</v>
      </c>
      <c r="T41" s="22">
        <f t="shared" si="3"/>
        <v>0.5836065573770493</v>
      </c>
      <c r="U41" s="22">
        <f t="shared" si="4"/>
        <v>0.351</v>
      </c>
      <c r="V41" s="22">
        <f t="shared" si="5"/>
        <v>0.9049180327868853</v>
      </c>
      <c r="W41" s="22">
        <f t="shared" si="6"/>
        <v>0.21176794468621285</v>
      </c>
      <c r="X41" s="22">
        <f t="shared" si="7"/>
        <v>1.4120020171457388</v>
      </c>
      <c r="Y41" s="22">
        <f t="shared" si="8"/>
        <v>0.9180327868852459</v>
      </c>
      <c r="Z41" s="22">
        <f t="shared" si="9"/>
        <v>1.0842158345940496</v>
      </c>
      <c r="AA41" s="22">
        <f t="shared" si="10"/>
        <v>3.143385442931585</v>
      </c>
      <c r="AB41" s="22">
        <f t="shared" si="11"/>
        <v>1.8490502605479913</v>
      </c>
      <c r="AC41" s="22">
        <f t="shared" si="12"/>
        <v>0.017</v>
      </c>
      <c r="AD41" s="22">
        <f t="shared" si="13"/>
        <v>0.6885245901639344</v>
      </c>
      <c r="AF41" s="22">
        <f>+Q41*Notes!$F76</f>
        <v>0.24694285233707244</v>
      </c>
      <c r="AG41" s="22">
        <f>+R41*Notes!$F76</f>
        <v>0.40695174135139994</v>
      </c>
      <c r="AH41" s="22">
        <f>+S41*Notes!$F76</f>
        <v>0.4409693791733436</v>
      </c>
      <c r="AI41" s="22">
        <f>+T41*Notes!$F76</f>
        <v>2.15050173869846</v>
      </c>
      <c r="AJ41" s="22">
        <f>+U41*Notes!$F76</f>
        <v>1.293381818181818</v>
      </c>
      <c r="AK41" s="22">
        <f>+V41*Notes!$F76</f>
        <v>3.3344858420268255</v>
      </c>
      <c r="AL41" s="22">
        <f>+W41*Notes!$F76</f>
        <v>0.7803327901164692</v>
      </c>
      <c r="AM41" s="22">
        <f>+X41*Notes!$F76</f>
        <v>5.203013493482479</v>
      </c>
      <c r="AN41" s="22">
        <f>+Y41*Notes!$F76</f>
        <v>3.38281172379533</v>
      </c>
      <c r="AO41" s="22">
        <f>+Z41*Notes!$F76</f>
        <v>3.995171075352619</v>
      </c>
      <c r="AP41" s="22">
        <f>+AA41*Notes!$F76</f>
        <v>11.582899086681234</v>
      </c>
      <c r="AQ41" s="22">
        <f>+AB41*Notes!$F76</f>
        <v>6.813470050988961</v>
      </c>
      <c r="AR41" s="22">
        <f>+AC41*Notes!$F76</f>
        <v>0.06264242424242425</v>
      </c>
      <c r="AS41" s="22">
        <f>+AD41*Notes!$F76</f>
        <v>2.5371087928464977</v>
      </c>
    </row>
    <row r="42" spans="1:45" ht="15.75">
      <c r="A42" s="32">
        <v>1732</v>
      </c>
      <c r="B42" s="22">
        <v>10.4</v>
      </c>
      <c r="C42" s="22">
        <v>15.85</v>
      </c>
      <c r="D42" s="22">
        <v>21</v>
      </c>
      <c r="E42" s="22">
        <v>4.55</v>
      </c>
      <c r="F42" s="22">
        <v>3.27</v>
      </c>
      <c r="G42" s="22">
        <v>6.8</v>
      </c>
      <c r="H42" s="22">
        <v>14.15</v>
      </c>
      <c r="I42" s="22">
        <v>8</v>
      </c>
      <c r="J42" s="22">
        <v>8.5</v>
      </c>
      <c r="K42" s="22">
        <v>6.5</v>
      </c>
      <c r="L42" s="22">
        <v>18.3</v>
      </c>
      <c r="M42" s="22">
        <v>14.95</v>
      </c>
      <c r="N42" s="22">
        <v>17.5</v>
      </c>
      <c r="O42" s="22">
        <v>5.4</v>
      </c>
      <c r="Q42" s="22">
        <f t="shared" si="0"/>
        <v>0.0711187457388588</v>
      </c>
      <c r="R42" s="22">
        <f t="shared" si="1"/>
        <v>0.10838770384239539</v>
      </c>
      <c r="S42" s="22">
        <f t="shared" si="2"/>
        <v>0.14360515966500337</v>
      </c>
      <c r="T42" s="22">
        <f t="shared" si="3"/>
        <v>0.5967213114754099</v>
      </c>
      <c r="U42" s="22">
        <f t="shared" si="4"/>
        <v>0.327</v>
      </c>
      <c r="V42" s="22">
        <f t="shared" si="5"/>
        <v>0.8918032786885246</v>
      </c>
      <c r="W42" s="22">
        <f t="shared" si="6"/>
        <v>0.18728227608186948</v>
      </c>
      <c r="X42" s="22">
        <f t="shared" si="7"/>
        <v>1.3447638258530845</v>
      </c>
      <c r="Y42" s="22">
        <f t="shared" si="8"/>
        <v>1.1147540983606556</v>
      </c>
      <c r="Z42" s="22">
        <f t="shared" si="9"/>
        <v>1.0926206085056311</v>
      </c>
      <c r="AA42" s="22">
        <f t="shared" si="10"/>
        <v>3.076147251638931</v>
      </c>
      <c r="AB42" s="22">
        <f t="shared" si="11"/>
        <v>2.5130273995629517</v>
      </c>
      <c r="AC42" s="22">
        <f t="shared" si="12"/>
        <v>0.0175</v>
      </c>
      <c r="AD42" s="22">
        <f t="shared" si="13"/>
        <v>0.7081967213114755</v>
      </c>
      <c r="AF42" s="22">
        <f>+Q42*Notes!$F77</f>
        <v>0.2620618024801585</v>
      </c>
      <c r="AG42" s="22">
        <f>+R42*Notes!$F77</f>
        <v>0.3993922662798569</v>
      </c>
      <c r="AH42" s="22">
        <f>+S42*Notes!$F77</f>
        <v>0.5291632550080124</v>
      </c>
      <c r="AI42" s="22">
        <f>+T42*Notes!$F77</f>
        <v>2.1988276204669646</v>
      </c>
      <c r="AJ42" s="22">
        <f>+U42*Notes!$F77</f>
        <v>1.2049454545454545</v>
      </c>
      <c r="AK42" s="22">
        <f>+V42*Notes!$F77</f>
        <v>3.286159960258321</v>
      </c>
      <c r="AL42" s="22">
        <f>+W42*Notes!$F77</f>
        <v>0.6901068112592523</v>
      </c>
      <c r="AM42" s="22">
        <f>+X42*Notes!$F77</f>
        <v>4.9552509461737895</v>
      </c>
      <c r="AN42" s="22">
        <f>+Y42*Notes!$F77</f>
        <v>4.107699950322901</v>
      </c>
      <c r="AO42" s="22">
        <f>+Z42*Notes!$F77</f>
        <v>4.0261413937662045</v>
      </c>
      <c r="AP42" s="22">
        <f>+AA42*Notes!$F77</f>
        <v>11.335136539372545</v>
      </c>
      <c r="AQ42" s="22">
        <f>+AB42*Notes!$F77</f>
        <v>9.26012520566227</v>
      </c>
      <c r="AR42" s="22">
        <f>+AC42*Notes!$F77</f>
        <v>0.06448484848484849</v>
      </c>
      <c r="AS42" s="22">
        <f>+AD42*Notes!$F77</f>
        <v>2.609597615499255</v>
      </c>
    </row>
    <row r="43" spans="1:45" ht="15.75">
      <c r="A43" s="32">
        <v>1733</v>
      </c>
      <c r="B43" s="22">
        <v>15.15</v>
      </c>
      <c r="C43" s="22">
        <v>22.1</v>
      </c>
      <c r="D43" s="22">
        <v>30</v>
      </c>
      <c r="E43" s="22">
        <v>4.55</v>
      </c>
      <c r="F43" s="22">
        <v>3.28</v>
      </c>
      <c r="G43" s="22">
        <v>6.45</v>
      </c>
      <c r="H43" s="22">
        <v>21.65</v>
      </c>
      <c r="I43" s="22">
        <v>7.5</v>
      </c>
      <c r="J43" s="22">
        <v>8.5</v>
      </c>
      <c r="K43" s="22">
        <v>5.95</v>
      </c>
      <c r="L43" s="22">
        <v>18.7</v>
      </c>
      <c r="M43" s="22">
        <v>15</v>
      </c>
      <c r="N43" s="22">
        <v>18</v>
      </c>
      <c r="O43" s="22">
        <v>5.05</v>
      </c>
      <c r="Q43" s="22">
        <f t="shared" si="0"/>
        <v>0.10360086518689529</v>
      </c>
      <c r="R43" s="22">
        <f t="shared" si="1"/>
        <v>0.15112733469507497</v>
      </c>
      <c r="S43" s="22">
        <f t="shared" si="2"/>
        <v>0.20515022809286196</v>
      </c>
      <c r="T43" s="22">
        <f t="shared" si="3"/>
        <v>0.5967213114754099</v>
      </c>
      <c r="U43" s="22">
        <f t="shared" si="4"/>
        <v>0.32799999999999996</v>
      </c>
      <c r="V43" s="22">
        <f t="shared" si="5"/>
        <v>0.8459016393442623</v>
      </c>
      <c r="W43" s="22">
        <f t="shared" si="6"/>
        <v>0.2865485001535317</v>
      </c>
      <c r="X43" s="22">
        <f t="shared" si="7"/>
        <v>1.2607160867372669</v>
      </c>
      <c r="Y43" s="22">
        <f t="shared" si="8"/>
        <v>1.1147540983606556</v>
      </c>
      <c r="Z43" s="22">
        <f t="shared" si="9"/>
        <v>1.0001680954782317</v>
      </c>
      <c r="AA43" s="22">
        <f t="shared" si="10"/>
        <v>3.143385442931585</v>
      </c>
      <c r="AB43" s="22">
        <f t="shared" si="11"/>
        <v>2.5214321734745337</v>
      </c>
      <c r="AC43" s="22">
        <f t="shared" si="12"/>
        <v>0.018</v>
      </c>
      <c r="AD43" s="22">
        <f t="shared" si="13"/>
        <v>0.6622950819672131</v>
      </c>
      <c r="AF43" s="22">
        <f>+Q43*Notes!$F78</f>
        <v>0.3817534911129232</v>
      </c>
      <c r="AG43" s="22">
        <f>+R43*Notes!$F78</f>
        <v>0.5568813302703368</v>
      </c>
      <c r="AH43" s="22">
        <f>+S43*Notes!$F78</f>
        <v>0.7559475071543034</v>
      </c>
      <c r="AI43" s="22">
        <f>+T43*Notes!$F78</f>
        <v>2.1988276204669646</v>
      </c>
      <c r="AJ43" s="22">
        <f>+U43*Notes!$F78</f>
        <v>1.2086303030303027</v>
      </c>
      <c r="AK43" s="22">
        <f>+V43*Notes!$F78</f>
        <v>3.1170193740685543</v>
      </c>
      <c r="AL43" s="22">
        <f>+W43*Notes!$F78</f>
        <v>1.055887806626347</v>
      </c>
      <c r="AM43" s="22">
        <f>+X43*Notes!$F78</f>
        <v>4.645547762037928</v>
      </c>
      <c r="AN43" s="22">
        <f>+Y43*Notes!$F78</f>
        <v>4.107699950322901</v>
      </c>
      <c r="AO43" s="22">
        <f>+Z43*Notes!$F78</f>
        <v>3.6854678912167564</v>
      </c>
      <c r="AP43" s="22">
        <f>+AA43*Notes!$F78</f>
        <v>11.582899086681234</v>
      </c>
      <c r="AQ43" s="22">
        <f>+AB43*Notes!$F78</f>
        <v>9.291095524075857</v>
      </c>
      <c r="AR43" s="22">
        <f>+AC43*Notes!$F78</f>
        <v>0.06632727272727272</v>
      </c>
      <c r="AS43" s="22">
        <f>+AD43*Notes!$F78</f>
        <v>2.440457029309488</v>
      </c>
    </row>
    <row r="44" spans="1:45" ht="15.75">
      <c r="A44" s="32">
        <v>1734</v>
      </c>
      <c r="B44" s="22">
        <v>23.8</v>
      </c>
      <c r="C44" s="22">
        <v>34.1</v>
      </c>
      <c r="D44" s="22">
        <v>33.5</v>
      </c>
      <c r="E44" s="22">
        <v>5.1</v>
      </c>
      <c r="F44" s="22">
        <v>4</v>
      </c>
      <c r="G44" s="22">
        <v>6.6</v>
      </c>
      <c r="H44" s="22">
        <v>18.15</v>
      </c>
      <c r="I44" s="22">
        <v>7.45</v>
      </c>
      <c r="J44" s="22">
        <v>7.85</v>
      </c>
      <c r="K44" s="22">
        <v>6.6</v>
      </c>
      <c r="L44" s="22">
        <v>18.7</v>
      </c>
      <c r="M44" s="22">
        <v>16.05</v>
      </c>
      <c r="N44" s="22">
        <v>20</v>
      </c>
      <c r="O44" s="22">
        <v>5.2</v>
      </c>
      <c r="Q44" s="22">
        <f t="shared" si="0"/>
        <v>0.16275251428700382</v>
      </c>
      <c r="R44" s="22">
        <f t="shared" si="1"/>
        <v>0.23318742593221975</v>
      </c>
      <c r="S44" s="22">
        <f t="shared" si="2"/>
        <v>0.2290844213703625</v>
      </c>
      <c r="T44" s="22">
        <f t="shared" si="3"/>
        <v>0.6688524590163933</v>
      </c>
      <c r="U44" s="22">
        <f t="shared" si="4"/>
        <v>0.4</v>
      </c>
      <c r="V44" s="22">
        <f t="shared" si="5"/>
        <v>0.8655737704918033</v>
      </c>
      <c r="W44" s="22">
        <f t="shared" si="6"/>
        <v>0.24022426225342267</v>
      </c>
      <c r="X44" s="22">
        <f t="shared" si="7"/>
        <v>1.252311312825685</v>
      </c>
      <c r="Y44" s="22">
        <f t="shared" si="8"/>
        <v>1.0295081967213113</v>
      </c>
      <c r="Z44" s="22">
        <f t="shared" si="9"/>
        <v>1.1094301563287947</v>
      </c>
      <c r="AA44" s="22">
        <f t="shared" si="10"/>
        <v>3.143385442931585</v>
      </c>
      <c r="AB44" s="22">
        <f t="shared" si="11"/>
        <v>2.697932425617751</v>
      </c>
      <c r="AC44" s="22">
        <f t="shared" si="12"/>
        <v>0.02</v>
      </c>
      <c r="AD44" s="22">
        <f t="shared" si="13"/>
        <v>0.6819672131147542</v>
      </c>
      <c r="AF44" s="22">
        <f>+Q44*Notes!$F79</f>
        <v>0.5997183556757474</v>
      </c>
      <c r="AG44" s="22">
        <f>+R44*Notes!$F79</f>
        <v>0.8592603331320582</v>
      </c>
      <c r="AH44" s="22">
        <f>+S44*Notes!$F79</f>
        <v>0.8441413829889721</v>
      </c>
      <c r="AI44" s="22">
        <f>+T44*Notes!$F79</f>
        <v>2.4646199701937404</v>
      </c>
      <c r="AJ44" s="22">
        <f>+U44*Notes!$F79</f>
        <v>1.4739393939393939</v>
      </c>
      <c r="AK44" s="22">
        <f>+V44*Notes!$F79</f>
        <v>3.1895081967213113</v>
      </c>
      <c r="AL44" s="22">
        <f>+W44*Notes!$F79</f>
        <v>0.8851900087883695</v>
      </c>
      <c r="AM44" s="22">
        <f>+X44*Notes!$F79</f>
        <v>4.614577443624342</v>
      </c>
      <c r="AN44" s="22">
        <f>+Y44*Notes!$F79</f>
        <v>3.7935817188276197</v>
      </c>
      <c r="AO44" s="22">
        <f>+Z44*Notes!$F79</f>
        <v>4.088082030593377</v>
      </c>
      <c r="AP44" s="22">
        <f>+AA44*Notes!$F79</f>
        <v>11.582899086681234</v>
      </c>
      <c r="AQ44" s="22">
        <f>+AB44*Notes!$F79</f>
        <v>9.941472210761166</v>
      </c>
      <c r="AR44" s="22">
        <f>+AC44*Notes!$F79</f>
        <v>0.07369696969696969</v>
      </c>
      <c r="AS44" s="22">
        <f>+AD44*Notes!$F79</f>
        <v>2.5129458519622454</v>
      </c>
    </row>
    <row r="45" spans="1:45" ht="15.75">
      <c r="A45" s="32">
        <v>1735</v>
      </c>
      <c r="B45" s="22">
        <v>18.25</v>
      </c>
      <c r="C45" s="22">
        <v>32</v>
      </c>
      <c r="D45" s="22">
        <v>28</v>
      </c>
      <c r="E45" s="22">
        <v>5.3</v>
      </c>
      <c r="F45" s="22">
        <v>4.34</v>
      </c>
      <c r="G45" s="22">
        <v>7.75</v>
      </c>
      <c r="H45" s="22">
        <v>17.1</v>
      </c>
      <c r="I45" s="22">
        <v>6.65</v>
      </c>
      <c r="J45" s="22">
        <v>8.25</v>
      </c>
      <c r="K45" s="22">
        <v>7.7</v>
      </c>
      <c r="L45" s="22">
        <v>20.05</v>
      </c>
      <c r="M45" s="22">
        <v>14.55</v>
      </c>
      <c r="N45" s="22">
        <v>25</v>
      </c>
      <c r="O45" s="22">
        <v>5</v>
      </c>
      <c r="Q45" s="22">
        <f t="shared" si="0"/>
        <v>0.12479972208982436</v>
      </c>
      <c r="R45" s="22">
        <f t="shared" si="1"/>
        <v>0.2188269099657194</v>
      </c>
      <c r="S45" s="22">
        <f t="shared" si="2"/>
        <v>0.19147354622000448</v>
      </c>
      <c r="T45" s="22">
        <f t="shared" si="3"/>
        <v>0.6950819672131148</v>
      </c>
      <c r="U45" s="22">
        <f t="shared" si="4"/>
        <v>0.434</v>
      </c>
      <c r="V45" s="22">
        <f t="shared" si="5"/>
        <v>1.0163934426229508</v>
      </c>
      <c r="W45" s="22">
        <f t="shared" si="6"/>
        <v>0.22632699088339</v>
      </c>
      <c r="X45" s="22">
        <f t="shared" si="7"/>
        <v>1.1178349302403767</v>
      </c>
      <c r="Y45" s="22">
        <f t="shared" si="8"/>
        <v>1.0819672131147542</v>
      </c>
      <c r="Z45" s="22">
        <f t="shared" si="9"/>
        <v>1.294335182383594</v>
      </c>
      <c r="AA45" s="22">
        <f t="shared" si="10"/>
        <v>3.3703143385442935</v>
      </c>
      <c r="AB45" s="22">
        <f t="shared" si="11"/>
        <v>2.445789208270298</v>
      </c>
      <c r="AC45" s="22">
        <f t="shared" si="12"/>
        <v>0.025</v>
      </c>
      <c r="AD45" s="22">
        <f t="shared" si="13"/>
        <v>0.6557377049180327</v>
      </c>
      <c r="AF45" s="22">
        <f>+Q45*Notes!$F80</f>
        <v>0.4598680668522012</v>
      </c>
      <c r="AG45" s="22">
        <f>+R45*Notes!$F80</f>
        <v>0.8063440076312569</v>
      </c>
      <c r="AH45" s="22">
        <f>+S45*Notes!$F80</f>
        <v>0.7055510066773498</v>
      </c>
      <c r="AI45" s="22">
        <f>+T45*Notes!$F80</f>
        <v>2.56127173373075</v>
      </c>
      <c r="AJ45" s="22">
        <f>+U45*Notes!$F80</f>
        <v>1.5992242424242422</v>
      </c>
      <c r="AK45" s="22">
        <f>+V45*Notes!$F80</f>
        <v>3.7452558370591156</v>
      </c>
      <c r="AL45" s="22">
        <f>+W45*Notes!$F80</f>
        <v>0.8339806694369765</v>
      </c>
      <c r="AM45" s="22">
        <f>+X45*Notes!$F80</f>
        <v>4.119052349006964</v>
      </c>
      <c r="AN45" s="22">
        <f>+Y45*Notes!$F80</f>
        <v>3.9868852459016395</v>
      </c>
      <c r="AO45" s="22">
        <f>+Z45*Notes!$F80</f>
        <v>4.769429035692274</v>
      </c>
      <c r="AP45" s="22">
        <f>+AA45*Notes!$F80</f>
        <v>12.419097683848063</v>
      </c>
      <c r="AQ45" s="22">
        <f>+AB45*Notes!$F80</f>
        <v>9.012362658353583</v>
      </c>
      <c r="AR45" s="22">
        <f>+AC45*Notes!$F80</f>
        <v>0.09212121212121212</v>
      </c>
      <c r="AS45" s="22">
        <f>+AD45*Notes!$F80</f>
        <v>2.4162940884252357</v>
      </c>
    </row>
    <row r="46" spans="1:45" ht="15.75">
      <c r="A46" s="32">
        <v>1736</v>
      </c>
      <c r="B46" s="22">
        <v>13.6</v>
      </c>
      <c r="C46" s="22">
        <v>25</v>
      </c>
      <c r="D46" s="22">
        <v>21.5</v>
      </c>
      <c r="E46" s="22">
        <v>5.3</v>
      </c>
      <c r="F46" s="22">
        <v>4.17</v>
      </c>
      <c r="G46" s="22">
        <v>8.5</v>
      </c>
      <c r="H46" s="22">
        <v>16.05</v>
      </c>
      <c r="I46" s="22">
        <v>9.15</v>
      </c>
      <c r="J46" s="22">
        <v>10.5</v>
      </c>
      <c r="K46" s="22">
        <v>7.6</v>
      </c>
      <c r="L46" s="22">
        <v>20.05</v>
      </c>
      <c r="M46" s="22">
        <v>16</v>
      </c>
      <c r="N46" s="22">
        <v>25</v>
      </c>
      <c r="O46" s="22">
        <v>4.9</v>
      </c>
      <c r="Q46" s="22">
        <f t="shared" si="0"/>
        <v>0.09300143673543075</v>
      </c>
      <c r="R46" s="22">
        <f t="shared" si="1"/>
        <v>0.1709585234107183</v>
      </c>
      <c r="S46" s="22">
        <f t="shared" si="2"/>
        <v>0.14702433013321772</v>
      </c>
      <c r="T46" s="22">
        <f t="shared" si="3"/>
        <v>0.6950819672131148</v>
      </c>
      <c r="U46" s="22">
        <f t="shared" si="4"/>
        <v>0.417</v>
      </c>
      <c r="V46" s="22">
        <f t="shared" si="5"/>
        <v>1.1147540983606556</v>
      </c>
      <c r="W46" s="22">
        <f t="shared" si="6"/>
        <v>0.21242971951335726</v>
      </c>
      <c r="X46" s="22">
        <f t="shared" si="7"/>
        <v>1.5380736258194656</v>
      </c>
      <c r="Y46" s="22">
        <f t="shared" si="8"/>
        <v>1.3770491803278688</v>
      </c>
      <c r="Z46" s="22">
        <f t="shared" si="9"/>
        <v>1.2775256345604302</v>
      </c>
      <c r="AA46" s="22">
        <f t="shared" si="10"/>
        <v>3.3703143385442935</v>
      </c>
      <c r="AB46" s="22">
        <f t="shared" si="11"/>
        <v>2.689527651706169</v>
      </c>
      <c r="AC46" s="22">
        <f t="shared" si="12"/>
        <v>0.025</v>
      </c>
      <c r="AD46" s="22">
        <f t="shared" si="13"/>
        <v>0.6426229508196721</v>
      </c>
      <c r="AF46" s="22">
        <f>+Q46*Notes!$F81</f>
        <v>0.3426962032432842</v>
      </c>
      <c r="AG46" s="22">
        <f>+R46*Notes!$F81</f>
        <v>0.6299562559619195</v>
      </c>
      <c r="AH46" s="22">
        <f>+S46*Notes!$F81</f>
        <v>0.5417623801272508</v>
      </c>
      <c r="AI46" s="22">
        <f>+T46*Notes!$F81</f>
        <v>2.56127173373075</v>
      </c>
      <c r="AJ46" s="22">
        <f>+U46*Notes!$F81</f>
        <v>1.536581818181818</v>
      </c>
      <c r="AK46" s="22">
        <f>+V46*Notes!$F81</f>
        <v>4.107699950322901</v>
      </c>
      <c r="AL46" s="22">
        <f>+W46*Notes!$F81</f>
        <v>0.7827713300855831</v>
      </c>
      <c r="AM46" s="22">
        <f>+X46*Notes!$F81</f>
        <v>5.667568269686273</v>
      </c>
      <c r="AN46" s="22">
        <f>+Y46*Notes!$F81</f>
        <v>5.074217585692995</v>
      </c>
      <c r="AO46" s="22">
        <f>+Z46*Notes!$F81</f>
        <v>4.7074883988651</v>
      </c>
      <c r="AP46" s="22">
        <f>+AA46*Notes!$F81</f>
        <v>12.419097683848063</v>
      </c>
      <c r="AQ46" s="22">
        <f>+AB46*Notes!$F81</f>
        <v>9.910501892347579</v>
      </c>
      <c r="AR46" s="22">
        <f>+AC46*Notes!$F81</f>
        <v>0.09212121212121212</v>
      </c>
      <c r="AS46" s="22">
        <f>+AD46*Notes!$F81</f>
        <v>2.367968206656731</v>
      </c>
    </row>
    <row r="47" spans="1:45" ht="15.75">
      <c r="A47" s="32">
        <v>1737</v>
      </c>
      <c r="B47" s="22">
        <v>9.85</v>
      </c>
      <c r="C47" s="22">
        <v>18.35</v>
      </c>
      <c r="D47" s="22">
        <v>19.5</v>
      </c>
      <c r="E47" s="22">
        <v>5.2</v>
      </c>
      <c r="F47" s="22">
        <v>3.39</v>
      </c>
      <c r="G47" s="22">
        <v>8.45</v>
      </c>
      <c r="H47" s="22">
        <v>16.3</v>
      </c>
      <c r="I47" s="22">
        <v>7.5</v>
      </c>
      <c r="J47" s="22">
        <v>8.75</v>
      </c>
      <c r="K47" s="22">
        <v>7.65</v>
      </c>
      <c r="L47" s="22">
        <v>19.15</v>
      </c>
      <c r="M47" s="22">
        <v>13.5</v>
      </c>
      <c r="N47" s="22">
        <v>26</v>
      </c>
      <c r="O47" s="22">
        <v>4.9</v>
      </c>
      <c r="Q47" s="22">
        <f t="shared" si="0"/>
        <v>0.067357658223823</v>
      </c>
      <c r="R47" s="22">
        <f t="shared" si="1"/>
        <v>0.12548355618346724</v>
      </c>
      <c r="S47" s="22">
        <f t="shared" si="2"/>
        <v>0.13334764826036027</v>
      </c>
      <c r="T47" s="22">
        <f t="shared" si="3"/>
        <v>0.6819672131147542</v>
      </c>
      <c r="U47" s="22">
        <f t="shared" si="4"/>
        <v>0.339</v>
      </c>
      <c r="V47" s="22">
        <f t="shared" si="5"/>
        <v>1.1081967213114754</v>
      </c>
      <c r="W47" s="22">
        <f t="shared" si="6"/>
        <v>0.21573859364907935</v>
      </c>
      <c r="X47" s="22">
        <f t="shared" si="7"/>
        <v>1.2607160867372669</v>
      </c>
      <c r="Y47" s="22">
        <f t="shared" si="8"/>
        <v>1.1475409836065573</v>
      </c>
      <c r="Z47" s="22">
        <f t="shared" si="9"/>
        <v>1.2859304084720122</v>
      </c>
      <c r="AA47" s="22">
        <f t="shared" si="10"/>
        <v>3.219028408135821</v>
      </c>
      <c r="AB47" s="22">
        <f t="shared" si="11"/>
        <v>2.26928895612708</v>
      </c>
      <c r="AC47" s="22">
        <f t="shared" si="12"/>
        <v>0.026</v>
      </c>
      <c r="AD47" s="22">
        <f t="shared" si="13"/>
        <v>0.6426229508196721</v>
      </c>
      <c r="AF47" s="22">
        <f>+Q47*Notes!$F82</f>
        <v>0.2473034794691086</v>
      </c>
      <c r="AG47" s="22">
        <f>+R47*Notes!$F82</f>
        <v>0.4607125734272227</v>
      </c>
      <c r="AH47" s="22">
        <f>+S47*Notes!$F82</f>
        <v>0.48958556849214396</v>
      </c>
      <c r="AI47" s="22">
        <f>+T47*Notes!$F82</f>
        <v>2.50384097568702</v>
      </c>
      <c r="AJ47" s="22">
        <f>+U47*Notes!$F82</f>
        <v>1.2446376811594204</v>
      </c>
      <c r="AK47" s="22">
        <f>+V47*Notes!$F82</f>
        <v>4.0687415854914075</v>
      </c>
      <c r="AL47" s="22">
        <f>+W47*Notes!$F82</f>
        <v>0.7920837254748807</v>
      </c>
      <c r="AM47" s="22">
        <f>+X47*Notes!$F82</f>
        <v>4.628716067247936</v>
      </c>
      <c r="AN47" s="22">
        <f>+Y47*Notes!$F82</f>
        <v>4.21319394947335</v>
      </c>
      <c r="AO47" s="22">
        <f>+Z47*Notes!$F82</f>
        <v>4.721290388592895</v>
      </c>
      <c r="AP47" s="22">
        <f>+AA47*Notes!$F82</f>
        <v>11.818655025039728</v>
      </c>
      <c r="AQ47" s="22">
        <f>+AB47*Notes!$F82</f>
        <v>8.331688921046284</v>
      </c>
      <c r="AR47" s="22">
        <f>+AC47*Notes!$F82</f>
        <v>0.09545893719806763</v>
      </c>
      <c r="AS47" s="22">
        <f>+AD47*Notes!$F82</f>
        <v>2.3593886117050764</v>
      </c>
    </row>
    <row r="48" spans="1:45" ht="15.75">
      <c r="A48" s="32">
        <v>1738</v>
      </c>
      <c r="B48" s="22">
        <v>9.8</v>
      </c>
      <c r="C48" s="22">
        <v>16.6</v>
      </c>
      <c r="D48" s="22">
        <v>25.5</v>
      </c>
      <c r="E48" s="22">
        <v>5.15</v>
      </c>
      <c r="F48" s="22">
        <v>3.45</v>
      </c>
      <c r="G48" s="22">
        <v>8.5</v>
      </c>
      <c r="H48" s="22">
        <v>18</v>
      </c>
      <c r="I48" s="22">
        <v>9.4</v>
      </c>
      <c r="J48" s="22">
        <v>8.65</v>
      </c>
      <c r="K48" s="22">
        <v>7.65</v>
      </c>
      <c r="L48" s="22">
        <v>19.15</v>
      </c>
      <c r="M48" s="22">
        <v>13.4</v>
      </c>
      <c r="N48" s="22">
        <v>24.5</v>
      </c>
      <c r="O48" s="22">
        <v>4.15</v>
      </c>
      <c r="Q48" s="22">
        <f t="shared" si="0"/>
        <v>0.06701574117700157</v>
      </c>
      <c r="R48" s="22">
        <f t="shared" si="1"/>
        <v>0.11351645954471695</v>
      </c>
      <c r="S48" s="22">
        <f t="shared" si="2"/>
        <v>0.17437769387893265</v>
      </c>
      <c r="T48" s="22">
        <f t="shared" si="3"/>
        <v>0.6754098360655738</v>
      </c>
      <c r="U48" s="22">
        <f t="shared" si="4"/>
        <v>0.34500000000000003</v>
      </c>
      <c r="V48" s="22">
        <f t="shared" si="5"/>
        <v>1.1147540983606556</v>
      </c>
      <c r="W48" s="22">
        <f t="shared" si="6"/>
        <v>0.23823893777198946</v>
      </c>
      <c r="X48" s="22">
        <f t="shared" si="7"/>
        <v>1.5800974953773745</v>
      </c>
      <c r="Y48" s="22">
        <f t="shared" si="8"/>
        <v>1.1344262295081968</v>
      </c>
      <c r="Z48" s="22">
        <f t="shared" si="9"/>
        <v>1.2859304084720122</v>
      </c>
      <c r="AA48" s="22">
        <f t="shared" si="10"/>
        <v>3.219028408135821</v>
      </c>
      <c r="AB48" s="22">
        <f t="shared" si="11"/>
        <v>2.2524794083039166</v>
      </c>
      <c r="AC48" s="22">
        <f t="shared" si="12"/>
        <v>0.0245</v>
      </c>
      <c r="AD48" s="22">
        <f t="shared" si="13"/>
        <v>0.5442622950819672</v>
      </c>
      <c r="AF48" s="22">
        <f>+Q48*Notes!$F83</f>
        <v>0.24311199663255936</v>
      </c>
      <c r="AG48" s="22">
        <f>+R48*Notes!$F83</f>
        <v>0.4118019534796414</v>
      </c>
      <c r="AH48" s="22">
        <f>+S48*Notes!$F83</f>
        <v>0.6325873381765574</v>
      </c>
      <c r="AI48" s="22">
        <f>+T48*Notes!$F83</f>
        <v>2.450174106968191</v>
      </c>
      <c r="AJ48" s="22">
        <f>+U48*Notes!$F83</f>
        <v>1.2515513126491646</v>
      </c>
      <c r="AK48" s="22">
        <f>+V48*Notes!$F83</f>
        <v>4.04397668140381</v>
      </c>
      <c r="AL48" s="22">
        <f>+W48*Notes!$F83</f>
        <v>0.8642558124425391</v>
      </c>
      <c r="AM48" s="22">
        <f>+X48*Notes!$F83</f>
        <v>5.7320959259513335</v>
      </c>
      <c r="AN48" s="22">
        <f>+Y48*Notes!$F83</f>
        <v>4.115340975781525</v>
      </c>
      <c r="AO48" s="22">
        <f>+Z48*Notes!$F83</f>
        <v>4.664950407822096</v>
      </c>
      <c r="AP48" s="22">
        <f>+AA48*Notes!$F83</f>
        <v>11.677620955528512</v>
      </c>
      <c r="AQ48" s="22">
        <f>+AB48*Notes!$F83</f>
        <v>8.171285681675304</v>
      </c>
      <c r="AR48" s="22">
        <f>+AC48*Notes!$F83</f>
        <v>0.08887828162291168</v>
      </c>
      <c r="AS48" s="22">
        <f>+AD48*Notes!$F83</f>
        <v>1.9744121444500955</v>
      </c>
    </row>
    <row r="49" spans="1:45" ht="15.75">
      <c r="A49" s="32">
        <v>1739</v>
      </c>
      <c r="B49" s="22">
        <v>13.4</v>
      </c>
      <c r="C49" s="22">
        <v>18.45</v>
      </c>
      <c r="D49" s="22">
        <v>28.75</v>
      </c>
      <c r="E49" s="22">
        <v>5.15</v>
      </c>
      <c r="F49" s="22">
        <v>3.81</v>
      </c>
      <c r="G49" s="22">
        <v>8.5</v>
      </c>
      <c r="H49" s="22">
        <v>12.75</v>
      </c>
      <c r="I49" s="22">
        <v>8.75</v>
      </c>
      <c r="J49" s="22">
        <v>9</v>
      </c>
      <c r="K49" s="22">
        <v>7.7</v>
      </c>
      <c r="L49" s="22">
        <v>19.15</v>
      </c>
      <c r="M49" s="22">
        <v>13</v>
      </c>
      <c r="N49" s="22">
        <v>19</v>
      </c>
      <c r="O49" s="22">
        <v>4.75</v>
      </c>
      <c r="Q49" s="22">
        <f t="shared" si="0"/>
        <v>0.091633768548145</v>
      </c>
      <c r="R49" s="22">
        <f t="shared" si="1"/>
        <v>0.1261673902771101</v>
      </c>
      <c r="S49" s="22">
        <f t="shared" si="2"/>
        <v>0.19660230192232603</v>
      </c>
      <c r="T49" s="22">
        <f t="shared" si="3"/>
        <v>0.6754098360655738</v>
      </c>
      <c r="U49" s="22">
        <f t="shared" si="4"/>
        <v>0.381</v>
      </c>
      <c r="V49" s="22">
        <f t="shared" si="5"/>
        <v>1.1147540983606556</v>
      </c>
      <c r="W49" s="22">
        <f t="shared" si="6"/>
        <v>0.16875258092182585</v>
      </c>
      <c r="X49" s="22">
        <f t="shared" si="7"/>
        <v>1.4708354345268113</v>
      </c>
      <c r="Y49" s="22">
        <f t="shared" si="8"/>
        <v>1.180327868852459</v>
      </c>
      <c r="Z49" s="22">
        <f t="shared" si="9"/>
        <v>1.294335182383594</v>
      </c>
      <c r="AA49" s="22">
        <f t="shared" si="10"/>
        <v>3.219028408135821</v>
      </c>
      <c r="AB49" s="22">
        <f t="shared" si="11"/>
        <v>2.1852412170112623</v>
      </c>
      <c r="AC49" s="22">
        <f t="shared" si="12"/>
        <v>0.019</v>
      </c>
      <c r="AD49" s="22">
        <f t="shared" si="13"/>
        <v>0.6229508196721312</v>
      </c>
      <c r="AF49" s="22">
        <f>+Q49*Notes!$F84</f>
        <v>0.3324184443751321</v>
      </c>
      <c r="AG49" s="22">
        <f>+R49*Notes!$F84</f>
        <v>0.4576955446806857</v>
      </c>
      <c r="AH49" s="22">
        <f>+S49*Notes!$F84</f>
        <v>0.7132112146108245</v>
      </c>
      <c r="AI49" s="22">
        <f>+T49*Notes!$F84</f>
        <v>2.450174106968191</v>
      </c>
      <c r="AJ49" s="22">
        <f>+U49*Notes!$F84</f>
        <v>1.3821479713603815</v>
      </c>
      <c r="AK49" s="22">
        <f>+V49*Notes!$F84</f>
        <v>4.04397668140381</v>
      </c>
      <c r="AL49" s="22">
        <f>+W49*Notes!$F84</f>
        <v>0.6121812004801318</v>
      </c>
      <c r="AM49" s="22">
        <f>+X49*Notes!$F84</f>
        <v>5.335727590646187</v>
      </c>
      <c r="AN49" s="22">
        <f>+Y49*Notes!$F84</f>
        <v>4.2818576626628575</v>
      </c>
      <c r="AO49" s="22">
        <f>+Z49*Notes!$F84</f>
        <v>4.695440279768645</v>
      </c>
      <c r="AP49" s="22">
        <f>+AA49*Notes!$F84</f>
        <v>11.677620955528512</v>
      </c>
      <c r="AQ49" s="22">
        <f>+AB49*Notes!$F84</f>
        <v>7.927366706102906</v>
      </c>
      <c r="AR49" s="22">
        <f>+AC49*Notes!$F84</f>
        <v>0.06892601431980905</v>
      </c>
      <c r="AS49" s="22">
        <f>+AD49*Notes!$F84</f>
        <v>2.2598693219609527</v>
      </c>
    </row>
    <row r="50" spans="1:45" ht="15.75">
      <c r="A50" s="32">
        <v>1740</v>
      </c>
      <c r="B50" s="22">
        <v>17.4</v>
      </c>
      <c r="C50" s="22">
        <v>21.95</v>
      </c>
      <c r="D50" s="22">
        <v>24.85</v>
      </c>
      <c r="E50" s="22">
        <v>5.1</v>
      </c>
      <c r="F50" s="22">
        <v>4.17</v>
      </c>
      <c r="G50" s="22">
        <v>8.5</v>
      </c>
      <c r="H50" s="22">
        <v>15.8</v>
      </c>
      <c r="I50" s="22">
        <v>7.5</v>
      </c>
      <c r="J50" s="22">
        <v>9.5</v>
      </c>
      <c r="K50" s="22">
        <v>7.6</v>
      </c>
      <c r="L50" s="22">
        <v>19.15</v>
      </c>
      <c r="M50" s="22">
        <v>13.1</v>
      </c>
      <c r="N50" s="22">
        <v>10</v>
      </c>
      <c r="O50" s="22">
        <v>5.7</v>
      </c>
      <c r="Q50" s="22">
        <f t="shared" si="0"/>
        <v>0.11898713229385992</v>
      </c>
      <c r="R50" s="22">
        <f t="shared" si="1"/>
        <v>0.15010158355461065</v>
      </c>
      <c r="S50" s="22">
        <f t="shared" si="2"/>
        <v>0.169932772270254</v>
      </c>
      <c r="T50" s="22">
        <f t="shared" si="3"/>
        <v>0.6688524590163933</v>
      </c>
      <c r="U50" s="22">
        <f t="shared" si="4"/>
        <v>0.417</v>
      </c>
      <c r="V50" s="22">
        <f t="shared" si="5"/>
        <v>1.1147540983606556</v>
      </c>
      <c r="W50" s="22">
        <f t="shared" si="6"/>
        <v>0.2091208453776352</v>
      </c>
      <c r="X50" s="22">
        <f t="shared" si="7"/>
        <v>1.2607160867372669</v>
      </c>
      <c r="Y50" s="22">
        <f t="shared" si="8"/>
        <v>1.2459016393442623</v>
      </c>
      <c r="Z50" s="22">
        <f t="shared" si="9"/>
        <v>1.2775256345604302</v>
      </c>
      <c r="AA50" s="22">
        <f t="shared" si="10"/>
        <v>3.219028408135821</v>
      </c>
      <c r="AB50" s="22">
        <f t="shared" si="11"/>
        <v>2.202050764834426</v>
      </c>
      <c r="AC50" s="22">
        <f t="shared" si="12"/>
        <v>0.01</v>
      </c>
      <c r="AD50" s="22">
        <f t="shared" si="13"/>
        <v>0.7475409836065574</v>
      </c>
      <c r="AF50" s="22">
        <f>+Q50*Notes!$F85</f>
        <v>0.4316478307557686</v>
      </c>
      <c r="AG50" s="22">
        <f>+R50*Notes!$F85</f>
        <v>0.5445212577637426</v>
      </c>
      <c r="AH50" s="22">
        <f>+S50*Notes!$F85</f>
        <v>0.6164625628897041</v>
      </c>
      <c r="AI50" s="22">
        <f>+T50*Notes!$F85</f>
        <v>2.4263860088422855</v>
      </c>
      <c r="AJ50" s="22">
        <f>+U50*Notes!$F85</f>
        <v>1.5127446300715988</v>
      </c>
      <c r="AK50" s="22">
        <f>+V50*Notes!$F85</f>
        <v>4.04397668140381</v>
      </c>
      <c r="AL50" s="22">
        <f>+W50*Notes!$F85</f>
        <v>0.75862454647734</v>
      </c>
      <c r="AM50" s="22">
        <f>+X50*Notes!$F85</f>
        <v>4.573480791982447</v>
      </c>
      <c r="AN50" s="22">
        <f>+Y50*Notes!$F85</f>
        <v>4.519738643921905</v>
      </c>
      <c r="AO50" s="22">
        <f>+Z50*Notes!$F85</f>
        <v>4.6344605358755455</v>
      </c>
      <c r="AP50" s="22">
        <f>+AA50*Notes!$F85</f>
        <v>11.677620955528512</v>
      </c>
      <c r="AQ50" s="22">
        <f>+AB50*Notes!$F85</f>
        <v>7.988346449996007</v>
      </c>
      <c r="AR50" s="22">
        <f>+AC50*Notes!$F85</f>
        <v>0.03627684964200477</v>
      </c>
      <c r="AS50" s="22">
        <f>+AD50*Notes!$F85</f>
        <v>2.711843186353143</v>
      </c>
    </row>
    <row r="51" spans="1:45" ht="15.75">
      <c r="A51" s="32">
        <v>1741</v>
      </c>
      <c r="B51" s="22">
        <v>15.8</v>
      </c>
      <c r="C51" s="22">
        <v>22.1</v>
      </c>
      <c r="D51" s="22">
        <v>26.25</v>
      </c>
      <c r="E51" s="22">
        <v>4.95</v>
      </c>
      <c r="F51" s="22">
        <v>3.96</v>
      </c>
      <c r="G51" s="22">
        <v>8.35</v>
      </c>
      <c r="H51" s="22">
        <v>28.4</v>
      </c>
      <c r="I51" s="22">
        <v>8.4</v>
      </c>
      <c r="J51" s="22">
        <v>9.5</v>
      </c>
      <c r="K51" s="22">
        <v>7.55</v>
      </c>
      <c r="L51" s="22">
        <v>19.15</v>
      </c>
      <c r="M51" s="22">
        <v>13</v>
      </c>
      <c r="N51" s="22">
        <v>10</v>
      </c>
      <c r="O51" s="22">
        <v>5.9</v>
      </c>
      <c r="Q51" s="22">
        <f t="shared" si="0"/>
        <v>0.10804578679557396</v>
      </c>
      <c r="R51" s="22">
        <f t="shared" si="1"/>
        <v>0.15112733469507497</v>
      </c>
      <c r="S51" s="22">
        <f t="shared" si="2"/>
        <v>0.1795064495812542</v>
      </c>
      <c r="T51" s="22">
        <f t="shared" si="3"/>
        <v>0.6491803278688525</v>
      </c>
      <c r="U51" s="22">
        <f t="shared" si="4"/>
        <v>0.396</v>
      </c>
      <c r="V51" s="22">
        <f t="shared" si="5"/>
        <v>1.0950819672131147</v>
      </c>
      <c r="W51" s="22">
        <f t="shared" si="6"/>
        <v>0.3758881018180278</v>
      </c>
      <c r="X51" s="22">
        <f t="shared" si="7"/>
        <v>1.4120020171457388</v>
      </c>
      <c r="Y51" s="22">
        <f t="shared" si="8"/>
        <v>1.2459016393442623</v>
      </c>
      <c r="Z51" s="22">
        <f t="shared" si="9"/>
        <v>1.2691208606488487</v>
      </c>
      <c r="AA51" s="22">
        <f t="shared" si="10"/>
        <v>3.219028408135821</v>
      </c>
      <c r="AB51" s="22">
        <f t="shared" si="11"/>
        <v>2.1852412170112623</v>
      </c>
      <c r="AC51" s="22">
        <f t="shared" si="12"/>
        <v>0.01</v>
      </c>
      <c r="AD51" s="22">
        <f t="shared" si="13"/>
        <v>0.7737704918032787</v>
      </c>
      <c r="AF51" s="22">
        <f>+Q51*Notes!$F86</f>
        <v>0.3919560762035141</v>
      </c>
      <c r="AG51" s="22">
        <f>+R51*Notes!$F86</f>
        <v>0.5482423597530165</v>
      </c>
      <c r="AH51" s="22">
        <f>+S51*Notes!$F86</f>
        <v>0.6511928481229268</v>
      </c>
      <c r="AI51" s="22">
        <f>+T51*Notes!$F86</f>
        <v>2.3550217144645718</v>
      </c>
      <c r="AJ51" s="22">
        <f>+U51*Notes!$F86</f>
        <v>1.4365632458233888</v>
      </c>
      <c r="AK51" s="22">
        <f>+V51*Notes!$F86</f>
        <v>3.9726123870260954</v>
      </c>
      <c r="AL51" s="22">
        <f>+W51*Notes!$F86</f>
        <v>1.3636036151871174</v>
      </c>
      <c r="AM51" s="22">
        <f>+X51*Notes!$F86</f>
        <v>5.12229848702034</v>
      </c>
      <c r="AN51" s="22">
        <f>+Y51*Notes!$F86</f>
        <v>4.519738643921905</v>
      </c>
      <c r="AO51" s="22">
        <f>+Z51*Notes!$F86</f>
        <v>4.603970663928997</v>
      </c>
      <c r="AP51" s="22">
        <f>+AA51*Notes!$F86</f>
        <v>11.677620955528512</v>
      </c>
      <c r="AQ51" s="22">
        <f>+AB51*Notes!$F86</f>
        <v>7.927366706102907</v>
      </c>
      <c r="AR51" s="22">
        <f>+AC51*Notes!$F86</f>
        <v>0.03627684964200477</v>
      </c>
      <c r="AS51" s="22">
        <f>+AD51*Notes!$F86</f>
        <v>2.8069955788567627</v>
      </c>
    </row>
    <row r="52" spans="1:45" ht="15.75">
      <c r="A52" s="32">
        <v>1742</v>
      </c>
      <c r="B52" s="22">
        <v>15.7</v>
      </c>
      <c r="C52" s="22">
        <v>22.9</v>
      </c>
      <c r="D52" s="22">
        <v>27.65</v>
      </c>
      <c r="E52" s="22">
        <v>4.95</v>
      </c>
      <c r="F52" s="22">
        <v>4.33</v>
      </c>
      <c r="G52" s="22">
        <v>8.1</v>
      </c>
      <c r="H52" s="22">
        <v>14.5</v>
      </c>
      <c r="I52" s="22">
        <v>8.75</v>
      </c>
      <c r="J52" s="22">
        <v>9.75</v>
      </c>
      <c r="K52" s="22">
        <v>7.55</v>
      </c>
      <c r="L52" s="22">
        <v>19.15</v>
      </c>
      <c r="M52" s="22">
        <v>11.25</v>
      </c>
      <c r="N52" s="22">
        <v>25</v>
      </c>
      <c r="O52" s="22">
        <v>7.55</v>
      </c>
      <c r="Q52" s="22">
        <f t="shared" si="0"/>
        <v>0.10736195270193108</v>
      </c>
      <c r="R52" s="22">
        <f t="shared" si="1"/>
        <v>0.15659800744421795</v>
      </c>
      <c r="S52" s="22">
        <f t="shared" si="2"/>
        <v>0.18908012689225442</v>
      </c>
      <c r="T52" s="22">
        <f t="shared" si="3"/>
        <v>0.6491803278688525</v>
      </c>
      <c r="U52" s="22">
        <f t="shared" si="4"/>
        <v>0.433</v>
      </c>
      <c r="V52" s="22">
        <f t="shared" si="5"/>
        <v>1.062295081967213</v>
      </c>
      <c r="W52" s="22">
        <f t="shared" si="6"/>
        <v>0.1919146998718804</v>
      </c>
      <c r="X52" s="22">
        <f t="shared" si="7"/>
        <v>1.4708354345268113</v>
      </c>
      <c r="Y52" s="22">
        <f t="shared" si="8"/>
        <v>1.278688524590164</v>
      </c>
      <c r="Z52" s="22">
        <f t="shared" si="9"/>
        <v>1.2691208606488487</v>
      </c>
      <c r="AA52" s="22">
        <f t="shared" si="10"/>
        <v>3.219028408135821</v>
      </c>
      <c r="AB52" s="22">
        <f t="shared" si="11"/>
        <v>1.8910741301059002</v>
      </c>
      <c r="AC52" s="22">
        <f t="shared" si="12"/>
        <v>0.025</v>
      </c>
      <c r="AD52" s="22">
        <f t="shared" si="13"/>
        <v>0.9901639344262295</v>
      </c>
      <c r="AF52" s="22">
        <f>+Q52*Notes!$F87</f>
        <v>0.3894753415439981</v>
      </c>
      <c r="AG52" s="22">
        <f>+R52*Notes!$F87</f>
        <v>0.5680882370291438</v>
      </c>
      <c r="AH52" s="22">
        <f>+S52*Notes!$F87</f>
        <v>0.6859231333561496</v>
      </c>
      <c r="AI52" s="22">
        <f>+T52*Notes!$F87</f>
        <v>2.3550217144645718</v>
      </c>
      <c r="AJ52" s="22">
        <f>+U52*Notes!$F87</f>
        <v>1.5707875894988064</v>
      </c>
      <c r="AK52" s="22">
        <f>+V52*Notes!$F87</f>
        <v>3.8536718963965715</v>
      </c>
      <c r="AL52" s="22">
        <f>+W52*Notes!$F87</f>
        <v>0.6962060711342677</v>
      </c>
      <c r="AM52" s="22">
        <f>+X52*Notes!$F87</f>
        <v>5.335727590646188</v>
      </c>
      <c r="AN52" s="22">
        <f>+Y52*Notes!$F87</f>
        <v>4.638679134551429</v>
      </c>
      <c r="AO52" s="22">
        <f>+Z52*Notes!$F87</f>
        <v>4.603970663928997</v>
      </c>
      <c r="AP52" s="22">
        <f>+AA52*Notes!$F87</f>
        <v>11.677620955528512</v>
      </c>
      <c r="AQ52" s="22">
        <f>+AB52*Notes!$F87</f>
        <v>6.8602211879736705</v>
      </c>
      <c r="AR52" s="22">
        <f>+AC52*Notes!$F87</f>
        <v>0.09069212410501193</v>
      </c>
      <c r="AS52" s="22">
        <f>+AD52*Notes!$F87</f>
        <v>3.5920028170116196</v>
      </c>
    </row>
    <row r="53" spans="1:45" ht="15.75">
      <c r="A53" s="32">
        <v>1743</v>
      </c>
      <c r="B53" s="22">
        <v>15.6</v>
      </c>
      <c r="C53" s="22">
        <v>23.05</v>
      </c>
      <c r="D53" s="22">
        <v>22.3</v>
      </c>
      <c r="E53" s="22">
        <v>5</v>
      </c>
      <c r="F53" s="22">
        <v>4.17</v>
      </c>
      <c r="G53" s="22">
        <v>7.85</v>
      </c>
      <c r="H53" s="22">
        <v>12</v>
      </c>
      <c r="I53" s="22">
        <v>9.4</v>
      </c>
      <c r="J53" s="22">
        <v>9</v>
      </c>
      <c r="K53" s="22">
        <v>7.65</v>
      </c>
      <c r="L53" s="22">
        <v>19.15</v>
      </c>
      <c r="M53" s="22">
        <v>10.75</v>
      </c>
      <c r="N53" s="22">
        <v>20</v>
      </c>
      <c r="O53" s="22">
        <v>5.75</v>
      </c>
      <c r="Q53" s="22">
        <f t="shared" si="0"/>
        <v>0.10667811860828821</v>
      </c>
      <c r="R53" s="22">
        <f t="shared" si="1"/>
        <v>0.15762375858468228</v>
      </c>
      <c r="S53" s="22">
        <f t="shared" si="2"/>
        <v>0.15249500288236073</v>
      </c>
      <c r="T53" s="22">
        <f t="shared" si="3"/>
        <v>0.6557377049180327</v>
      </c>
      <c r="U53" s="22">
        <f t="shared" si="4"/>
        <v>0.417</v>
      </c>
      <c r="V53" s="22">
        <f t="shared" si="5"/>
        <v>1.0295081967213113</v>
      </c>
      <c r="W53" s="22">
        <f t="shared" si="6"/>
        <v>0.15882595851465964</v>
      </c>
      <c r="X53" s="22">
        <f t="shared" si="7"/>
        <v>1.5800974953773745</v>
      </c>
      <c r="Y53" s="22">
        <f t="shared" si="8"/>
        <v>1.180327868852459</v>
      </c>
      <c r="Z53" s="22">
        <f t="shared" si="9"/>
        <v>1.2859304084720122</v>
      </c>
      <c r="AA53" s="22">
        <f t="shared" si="10"/>
        <v>3.219028408135821</v>
      </c>
      <c r="AB53" s="22">
        <f t="shared" si="11"/>
        <v>1.8070263909900823</v>
      </c>
      <c r="AC53" s="22">
        <f t="shared" si="12"/>
        <v>0.02</v>
      </c>
      <c r="AD53" s="22">
        <f t="shared" si="13"/>
        <v>0.7540983606557377</v>
      </c>
      <c r="AF53" s="22">
        <f>+Q53*Notes!$F88</f>
        <v>0.38699460688448223</v>
      </c>
      <c r="AG53" s="22">
        <f>+R53*Notes!$F88</f>
        <v>0.5718093390184177</v>
      </c>
      <c r="AH53" s="22">
        <f>+S53*Notes!$F88</f>
        <v>0.5532038290720483</v>
      </c>
      <c r="AI53" s="22">
        <f>+T53*Notes!$F88</f>
        <v>2.378809812590476</v>
      </c>
      <c r="AJ53" s="22">
        <f>+U53*Notes!$F88</f>
        <v>1.5127446300715988</v>
      </c>
      <c r="AK53" s="22">
        <f>+V53*Notes!$F88</f>
        <v>3.7347314057670475</v>
      </c>
      <c r="AL53" s="22">
        <f>+W53*Notes!$F88</f>
        <v>0.5761705416283595</v>
      </c>
      <c r="AM53" s="22">
        <f>+X53*Notes!$F88</f>
        <v>5.7320959259513335</v>
      </c>
      <c r="AN53" s="22">
        <f>+Y53*Notes!$F88</f>
        <v>4.2818576626628575</v>
      </c>
      <c r="AO53" s="22">
        <f>+Z53*Notes!$F88</f>
        <v>4.664950407822096</v>
      </c>
      <c r="AP53" s="22">
        <f>+AA53*Notes!$F88</f>
        <v>11.677620955528512</v>
      </c>
      <c r="AQ53" s="22">
        <f>+AB53*Notes!$F88</f>
        <v>6.555322468508173</v>
      </c>
      <c r="AR53" s="22">
        <f>+AC53*Notes!$F88</f>
        <v>0.07255369928400954</v>
      </c>
      <c r="AS53" s="22">
        <f>+AD53*Notes!$F88</f>
        <v>2.735631284479048</v>
      </c>
    </row>
    <row r="54" spans="1:45" ht="15.75">
      <c r="A54" s="32">
        <v>1744</v>
      </c>
      <c r="B54" s="22">
        <v>11.6</v>
      </c>
      <c r="C54" s="22">
        <v>22.1</v>
      </c>
      <c r="D54" s="22">
        <v>23.55</v>
      </c>
      <c r="E54" s="22">
        <v>5.05</v>
      </c>
      <c r="F54" s="22">
        <v>3.86</v>
      </c>
      <c r="G54" s="22">
        <v>7.85</v>
      </c>
      <c r="H54" s="22">
        <v>17.5</v>
      </c>
      <c r="I54" s="22">
        <v>10.4</v>
      </c>
      <c r="J54" s="22">
        <v>9</v>
      </c>
      <c r="K54" s="22">
        <v>7.6</v>
      </c>
      <c r="L54" s="22">
        <v>19.15</v>
      </c>
      <c r="M54" s="22">
        <v>11</v>
      </c>
      <c r="N54" s="22">
        <v>20</v>
      </c>
      <c r="O54" s="22">
        <v>7.1</v>
      </c>
      <c r="Q54" s="22">
        <f t="shared" si="0"/>
        <v>0.07932475486257329</v>
      </c>
      <c r="R54" s="22">
        <f t="shared" si="1"/>
        <v>0.15112733469507497</v>
      </c>
      <c r="S54" s="22">
        <f t="shared" si="2"/>
        <v>0.16104292905289663</v>
      </c>
      <c r="T54" s="22">
        <f t="shared" si="3"/>
        <v>0.6622950819672131</v>
      </c>
      <c r="U54" s="22">
        <f t="shared" si="4"/>
        <v>0.386</v>
      </c>
      <c r="V54" s="22">
        <f t="shared" si="5"/>
        <v>1.0295081967213113</v>
      </c>
      <c r="W54" s="22">
        <f t="shared" si="6"/>
        <v>0.2316211895005453</v>
      </c>
      <c r="X54" s="22">
        <f t="shared" si="7"/>
        <v>1.74819297360901</v>
      </c>
      <c r="Y54" s="22">
        <f t="shared" si="8"/>
        <v>1.180327868852459</v>
      </c>
      <c r="Z54" s="22">
        <f t="shared" si="9"/>
        <v>1.2775256345604302</v>
      </c>
      <c r="AA54" s="22">
        <f t="shared" si="10"/>
        <v>3.219028408135821</v>
      </c>
      <c r="AB54" s="22">
        <f t="shared" si="11"/>
        <v>1.8490502605479913</v>
      </c>
      <c r="AC54" s="22">
        <f t="shared" si="12"/>
        <v>0.02</v>
      </c>
      <c r="AD54" s="22">
        <f t="shared" si="13"/>
        <v>0.9311475409836065</v>
      </c>
      <c r="AF54" s="22">
        <f>+Q54*Notes!$F89</f>
        <v>0.2877652205038458</v>
      </c>
      <c r="AG54" s="22">
        <f>+R54*Notes!$F89</f>
        <v>0.5482423597530165</v>
      </c>
      <c r="AH54" s="22">
        <f>+S54*Notes!$F89</f>
        <v>0.5842130123159972</v>
      </c>
      <c r="AI54" s="22">
        <f>+T54*Notes!$F89</f>
        <v>2.402597910716381</v>
      </c>
      <c r="AJ54" s="22">
        <f>+U54*Notes!$F89</f>
        <v>1.400286396181384</v>
      </c>
      <c r="AK54" s="22">
        <f>+V54*Notes!$F89</f>
        <v>3.7347314057670475</v>
      </c>
      <c r="AL54" s="22">
        <f>+W54*Notes!$F89</f>
        <v>0.8402487065413575</v>
      </c>
      <c r="AM54" s="22">
        <f>+X54*Notes!$F89</f>
        <v>6.341893364882327</v>
      </c>
      <c r="AN54" s="22">
        <f>+Y54*Notes!$F89</f>
        <v>4.2818576626628575</v>
      </c>
      <c r="AO54" s="22">
        <f>+Z54*Notes!$F89</f>
        <v>4.6344605358755455</v>
      </c>
      <c r="AP54" s="22">
        <f>+AA54*Notes!$F89</f>
        <v>11.677620955528512</v>
      </c>
      <c r="AQ54" s="22">
        <f>+AB54*Notes!$F89</f>
        <v>6.707771828240922</v>
      </c>
      <c r="AR54" s="22">
        <f>+AC54*Notes!$F89</f>
        <v>0.07255369928400954</v>
      </c>
      <c r="AS54" s="22">
        <f>+AD54*Notes!$F89</f>
        <v>3.3779099338784766</v>
      </c>
    </row>
    <row r="55" spans="1:45" ht="15.75">
      <c r="A55" s="32">
        <v>1745</v>
      </c>
      <c r="B55" s="22">
        <v>10.55</v>
      </c>
      <c r="C55" s="22">
        <v>21.5</v>
      </c>
      <c r="D55" s="22">
        <v>28.6</v>
      </c>
      <c r="E55" s="22">
        <v>5.05</v>
      </c>
      <c r="F55" s="22">
        <v>3.8</v>
      </c>
      <c r="G55" s="22">
        <v>8.8</v>
      </c>
      <c r="H55" s="22">
        <v>24</v>
      </c>
      <c r="I55" s="22">
        <v>11.9</v>
      </c>
      <c r="J55" s="22">
        <v>8.9</v>
      </c>
      <c r="K55" s="22">
        <v>7.35</v>
      </c>
      <c r="L55" s="22">
        <v>19.15</v>
      </c>
      <c r="M55" s="22">
        <v>15</v>
      </c>
      <c r="N55" s="22">
        <v>25</v>
      </c>
      <c r="O55" s="22">
        <v>7.1</v>
      </c>
      <c r="Q55" s="22">
        <f t="shared" si="0"/>
        <v>0.07214449687932312</v>
      </c>
      <c r="R55" s="22">
        <f t="shared" si="1"/>
        <v>0.14702433013321772</v>
      </c>
      <c r="S55" s="22">
        <f t="shared" si="2"/>
        <v>0.19557655078186173</v>
      </c>
      <c r="T55" s="22">
        <f t="shared" si="3"/>
        <v>0.6622950819672131</v>
      </c>
      <c r="U55" s="22">
        <f t="shared" si="4"/>
        <v>0.38</v>
      </c>
      <c r="V55" s="22">
        <f t="shared" si="5"/>
        <v>1.1540983606557378</v>
      </c>
      <c r="W55" s="22">
        <f t="shared" si="6"/>
        <v>0.3176519170293193</v>
      </c>
      <c r="X55" s="22">
        <f t="shared" si="7"/>
        <v>2.0003361909564634</v>
      </c>
      <c r="Y55" s="22">
        <f t="shared" si="8"/>
        <v>1.1672131147540985</v>
      </c>
      <c r="Z55" s="22">
        <f t="shared" si="9"/>
        <v>1.2355017650025215</v>
      </c>
      <c r="AA55" s="22">
        <f t="shared" si="10"/>
        <v>3.219028408135821</v>
      </c>
      <c r="AB55" s="22">
        <f t="shared" si="11"/>
        <v>2.5214321734745337</v>
      </c>
      <c r="AC55" s="22">
        <f t="shared" si="12"/>
        <v>0.025</v>
      </c>
      <c r="AD55" s="22">
        <f t="shared" si="13"/>
        <v>0.9311475409836065</v>
      </c>
      <c r="AF55" s="22">
        <f>+Q55*Notes!$F90</f>
        <v>0.24021825905053917</v>
      </c>
      <c r="AG55" s="22">
        <f>+R55*Notes!$F90</f>
        <v>0.48954431939209403</v>
      </c>
      <c r="AH55" s="22">
        <f>+S55*Notes!$F90</f>
        <v>0.6512077923076228</v>
      </c>
      <c r="AI55" s="22">
        <f>+T55*Notes!$F90</f>
        <v>2.20523225540014</v>
      </c>
      <c r="AJ55" s="22">
        <f>+U55*Notes!$F90</f>
        <v>1.2652792990142387</v>
      </c>
      <c r="AK55" s="22">
        <f>+V55*Notes!$F90</f>
        <v>3.8427809599051943</v>
      </c>
      <c r="AL55" s="22">
        <f>+W55*Notes!$F90</f>
        <v>1.057679986603648</v>
      </c>
      <c r="AM55" s="22">
        <f>+X55*Notes!$F90</f>
        <v>6.660484140753175</v>
      </c>
      <c r="AN55" s="22">
        <f>+Y55*Notes!$F90</f>
        <v>3.8864489253586627</v>
      </c>
      <c r="AO55" s="22">
        <f>+Z55*Notes!$F90</f>
        <v>4.1138284398769605</v>
      </c>
      <c r="AP55" s="22">
        <f>+AA55*Notes!$F90</f>
        <v>10.71834212566582</v>
      </c>
      <c r="AQ55" s="22">
        <f>+AB55*Notes!$F90</f>
        <v>8.395568244646858</v>
      </c>
      <c r="AR55" s="22">
        <f>+AC55*Notes!$F90</f>
        <v>0.0832420591456736</v>
      </c>
      <c r="AS55" s="22">
        <f>+AD55*Notes!$F90</f>
        <v>3.1004255471962363</v>
      </c>
    </row>
    <row r="56" spans="1:45" ht="15.75">
      <c r="A56" s="32">
        <v>1746</v>
      </c>
      <c r="B56" s="22">
        <v>14.95</v>
      </c>
      <c r="C56" s="22">
        <v>26.7</v>
      </c>
      <c r="D56" s="22">
        <v>33.15</v>
      </c>
      <c r="E56" s="22">
        <v>5</v>
      </c>
      <c r="F56" s="22">
        <v>5.02</v>
      </c>
      <c r="G56" s="22">
        <v>14.3</v>
      </c>
      <c r="H56" s="22">
        <v>17.75</v>
      </c>
      <c r="I56" s="22">
        <v>15</v>
      </c>
      <c r="J56" s="22">
        <v>12</v>
      </c>
      <c r="K56" s="22">
        <v>7.6</v>
      </c>
      <c r="L56" s="22">
        <v>20.75</v>
      </c>
      <c r="M56" s="22">
        <v>17.5</v>
      </c>
      <c r="N56" s="22">
        <v>25</v>
      </c>
      <c r="O56" s="22">
        <v>9.2</v>
      </c>
      <c r="Q56" s="22">
        <f t="shared" si="0"/>
        <v>0.10223319699960953</v>
      </c>
      <c r="R56" s="22">
        <f t="shared" si="1"/>
        <v>0.18258370300264712</v>
      </c>
      <c r="S56" s="22">
        <f t="shared" si="2"/>
        <v>0.22669100204261244</v>
      </c>
      <c r="T56" s="22">
        <f t="shared" si="3"/>
        <v>0.6557377049180327</v>
      </c>
      <c r="U56" s="22">
        <f t="shared" si="4"/>
        <v>0.502</v>
      </c>
      <c r="V56" s="22">
        <f t="shared" si="5"/>
        <v>1.8754098360655738</v>
      </c>
      <c r="W56" s="22">
        <f t="shared" si="6"/>
        <v>0.23493006363626737</v>
      </c>
      <c r="X56" s="22">
        <f t="shared" si="7"/>
        <v>2.5214321734745337</v>
      </c>
      <c r="Y56" s="22">
        <f t="shared" si="8"/>
        <v>1.5737704918032787</v>
      </c>
      <c r="Z56" s="22">
        <f t="shared" si="9"/>
        <v>1.2775256345604302</v>
      </c>
      <c r="AA56" s="22">
        <f t="shared" si="10"/>
        <v>3.487981173306438</v>
      </c>
      <c r="AB56" s="22">
        <f t="shared" si="11"/>
        <v>2.9416708690536226</v>
      </c>
      <c r="AC56" s="22">
        <f t="shared" si="12"/>
        <v>0.025</v>
      </c>
      <c r="AD56" s="22">
        <f t="shared" si="13"/>
        <v>1.2065573770491802</v>
      </c>
      <c r="AF56" s="22">
        <f>+Q56*Notes!$F91</f>
        <v>0.35722864238944024</v>
      </c>
      <c r="AG56" s="22">
        <f>+R56*Notes!$F91</f>
        <v>0.637993628882813</v>
      </c>
      <c r="AH56" s="22">
        <f>+S56*Notes!$F91</f>
        <v>0.792115685298324</v>
      </c>
      <c r="AI56" s="22">
        <f>+T56*Notes!$F91</f>
        <v>2.2913133597135857</v>
      </c>
      <c r="AJ56" s="22">
        <f>+U56*Notes!$F91</f>
        <v>1.7541149425287357</v>
      </c>
      <c r="AK56" s="22">
        <f>+V56*Notes!$F91</f>
        <v>6.553156208780856</v>
      </c>
      <c r="AL56" s="22">
        <f>+W56*Notes!$F91</f>
        <v>0.8209050499474171</v>
      </c>
      <c r="AM56" s="22">
        <f>+X56*Notes!$F91</f>
        <v>8.810521617658141</v>
      </c>
      <c r="AN56" s="22">
        <f>+Y56*Notes!$F91</f>
        <v>5.499152063312606</v>
      </c>
      <c r="AO56" s="22">
        <f>+Z56*Notes!$F91</f>
        <v>4.463997619613457</v>
      </c>
      <c r="AP56" s="22">
        <f>+AA56*Notes!$F91</f>
        <v>12.187888237760427</v>
      </c>
      <c r="AQ56" s="22">
        <f>+AB56*Notes!$F91</f>
        <v>10.27894188726783</v>
      </c>
      <c r="AR56" s="22">
        <f>+AC56*Notes!$F91</f>
        <v>0.08735632183908047</v>
      </c>
      <c r="AS56" s="22">
        <f>+AD56*Notes!$F91</f>
        <v>4.2160165818729975</v>
      </c>
    </row>
    <row r="57" spans="1:45" ht="15.75">
      <c r="A57" s="32">
        <v>1747</v>
      </c>
      <c r="B57" s="22">
        <v>17.8</v>
      </c>
      <c r="C57" s="22">
        <v>28.5</v>
      </c>
      <c r="D57" s="22">
        <v>31.05</v>
      </c>
      <c r="E57" s="22">
        <v>5.15</v>
      </c>
      <c r="F57" s="22">
        <v>4.81</v>
      </c>
      <c r="G57" s="22">
        <v>12.15</v>
      </c>
      <c r="H57" s="22">
        <v>18.4</v>
      </c>
      <c r="I57" s="22">
        <v>17.5</v>
      </c>
      <c r="J57" s="22">
        <v>12.25</v>
      </c>
      <c r="K57" s="22">
        <v>7.8</v>
      </c>
      <c r="L57" s="22">
        <v>22.3</v>
      </c>
      <c r="M57" s="22">
        <v>17.25</v>
      </c>
      <c r="N57" s="22">
        <v>25</v>
      </c>
      <c r="O57" s="22">
        <v>8.65</v>
      </c>
      <c r="Q57" s="22">
        <f t="shared" si="0"/>
        <v>0.12172246866843142</v>
      </c>
      <c r="R57" s="22">
        <f t="shared" si="1"/>
        <v>0.19489271668821886</v>
      </c>
      <c r="S57" s="22">
        <f t="shared" si="2"/>
        <v>0.21233048607611213</v>
      </c>
      <c r="T57" s="22">
        <f t="shared" si="3"/>
        <v>0.6754098360655738</v>
      </c>
      <c r="U57" s="22">
        <f t="shared" si="4"/>
        <v>0.481</v>
      </c>
      <c r="V57" s="22">
        <f t="shared" si="5"/>
        <v>1.5934426229508196</v>
      </c>
      <c r="W57" s="22">
        <f t="shared" si="6"/>
        <v>0.24353313638914476</v>
      </c>
      <c r="X57" s="22">
        <f t="shared" si="7"/>
        <v>2.9416708690536226</v>
      </c>
      <c r="Y57" s="22">
        <f t="shared" si="8"/>
        <v>1.6065573770491803</v>
      </c>
      <c r="Z57" s="22">
        <f t="shared" si="9"/>
        <v>1.3111447302067574</v>
      </c>
      <c r="AA57" s="22">
        <f t="shared" si="10"/>
        <v>3.7485291645654732</v>
      </c>
      <c r="AB57" s="22">
        <f t="shared" si="11"/>
        <v>2.8996469994957135</v>
      </c>
      <c r="AC57" s="22">
        <f t="shared" si="12"/>
        <v>0.025</v>
      </c>
      <c r="AD57" s="22">
        <f t="shared" si="13"/>
        <v>1.1344262295081968</v>
      </c>
      <c r="AF57" s="22">
        <f>+Q57*Notes!$F92</f>
        <v>0.4204958008545812</v>
      </c>
      <c r="AG57" s="22">
        <f>+R57*Notes!$F92</f>
        <v>0.6732657485593014</v>
      </c>
      <c r="AH57" s="22">
        <f>+S57*Notes!$F92</f>
        <v>0.73350531553566</v>
      </c>
      <c r="AI57" s="22">
        <f>+T57*Notes!$F92</f>
        <v>2.3332339791356183</v>
      </c>
      <c r="AJ57" s="22">
        <f>+U57*Notes!$F92</f>
        <v>1.6616363636363634</v>
      </c>
      <c r="AK57" s="22">
        <f>+V57*Notes!$F92</f>
        <v>5.5046199701937395</v>
      </c>
      <c r="AL57" s="22">
        <f>+W57*Notes!$F92</f>
        <v>0.8412962893443181</v>
      </c>
      <c r="AM57" s="22">
        <f>+X57*Notes!$F92</f>
        <v>10.162135729457967</v>
      </c>
      <c r="AN57" s="22">
        <f>+Y57*Notes!$F92</f>
        <v>5.549925484351713</v>
      </c>
      <c r="AO57" s="22">
        <f>+Z57*Notes!$F92</f>
        <v>4.52940906798698</v>
      </c>
      <c r="AP57" s="22">
        <f>+AA57*Notes!$F92</f>
        <v>12.949464386680724</v>
      </c>
      <c r="AQ57" s="22">
        <f>+AB57*Notes!$F92</f>
        <v>10.016962361894281</v>
      </c>
      <c r="AR57" s="22">
        <f>+AC57*Notes!$F92</f>
        <v>0.08636363636363636</v>
      </c>
      <c r="AS57" s="22">
        <f>+AD57*Notes!$F92</f>
        <v>3.9189269746646795</v>
      </c>
    </row>
    <row r="58" spans="1:45" ht="15.75">
      <c r="A58" s="32">
        <v>1748</v>
      </c>
      <c r="B58" s="22">
        <v>19.55</v>
      </c>
      <c r="C58" s="22">
        <v>31.25</v>
      </c>
      <c r="D58" s="22">
        <v>27.7</v>
      </c>
      <c r="E58" s="22">
        <v>5.35</v>
      </c>
      <c r="F58" s="22">
        <v>4.92</v>
      </c>
      <c r="G58" s="22">
        <v>10.75</v>
      </c>
      <c r="H58" s="22">
        <v>17.25</v>
      </c>
      <c r="I58" s="22">
        <v>12.15</v>
      </c>
      <c r="J58" s="22">
        <v>12.25</v>
      </c>
      <c r="K58" s="22">
        <v>8.45</v>
      </c>
      <c r="L58" s="22">
        <v>22.3</v>
      </c>
      <c r="M58" s="22">
        <v>16.75</v>
      </c>
      <c r="N58" s="22">
        <v>25</v>
      </c>
      <c r="O58" s="22">
        <v>8.9</v>
      </c>
      <c r="Q58" s="22">
        <f t="shared" si="0"/>
        <v>0.1336895653071817</v>
      </c>
      <c r="R58" s="22">
        <f t="shared" si="1"/>
        <v>0.21369815426339786</v>
      </c>
      <c r="S58" s="22">
        <f t="shared" si="2"/>
        <v>0.18942204393907586</v>
      </c>
      <c r="T58" s="22">
        <f t="shared" si="3"/>
        <v>0.701639344262295</v>
      </c>
      <c r="U58" s="22">
        <f t="shared" si="4"/>
        <v>0.492</v>
      </c>
      <c r="V58" s="22">
        <f t="shared" si="5"/>
        <v>1.4098360655737705</v>
      </c>
      <c r="W58" s="22">
        <f t="shared" si="6"/>
        <v>0.22831231536482322</v>
      </c>
      <c r="X58" s="22">
        <f t="shared" si="7"/>
        <v>2.042360060514372</v>
      </c>
      <c r="Y58" s="22">
        <f t="shared" si="8"/>
        <v>1.6065573770491803</v>
      </c>
      <c r="Z58" s="22">
        <f t="shared" si="9"/>
        <v>1.4204067910573204</v>
      </c>
      <c r="AA58" s="22">
        <f t="shared" si="10"/>
        <v>3.7485291645654732</v>
      </c>
      <c r="AB58" s="22">
        <f t="shared" si="11"/>
        <v>2.815599260379896</v>
      </c>
      <c r="AC58" s="22">
        <f t="shared" si="12"/>
        <v>0.025</v>
      </c>
      <c r="AD58" s="22">
        <f t="shared" si="13"/>
        <v>1.1672131147540985</v>
      </c>
      <c r="AF58" s="22">
        <f>+Q58*Notes!$F93</f>
        <v>0.4540964005964608</v>
      </c>
      <c r="AG58" s="22">
        <f>+R58*Notes!$F93</f>
        <v>0.7258574178332173</v>
      </c>
      <c r="AH58" s="22">
        <f>+S58*Notes!$F93</f>
        <v>0.6434000151673638</v>
      </c>
      <c r="AI58" s="22">
        <f>+T58*Notes!$F93</f>
        <v>2.3832219067680187</v>
      </c>
      <c r="AJ58" s="22">
        <f>+U58*Notes!$F93</f>
        <v>1.6711508379888267</v>
      </c>
      <c r="AK58" s="22">
        <f>+V58*Notes!$F93</f>
        <v>4.7887169154684495</v>
      </c>
      <c r="AL58" s="22">
        <f>+W58*Notes!$F93</f>
        <v>0.7754965795631984</v>
      </c>
      <c r="AM58" s="22">
        <f>+X58*Notes!$F93</f>
        <v>6.937178306104683</v>
      </c>
      <c r="AN58" s="22">
        <f>+Y58*Notes!$F93</f>
        <v>5.4569099734407915</v>
      </c>
      <c r="AO58" s="22">
        <f>+Z58*Notes!$F93</f>
        <v>4.824621949513133</v>
      </c>
      <c r="AP58" s="22">
        <f>+AA58*Notes!$F93</f>
        <v>12.732434257295015</v>
      </c>
      <c r="AQ58" s="22">
        <f>+AB58*Notes!$F93</f>
        <v>9.563599722407691</v>
      </c>
      <c r="AR58" s="22">
        <f>+AC58*Notes!$F93</f>
        <v>0.08491620111731844</v>
      </c>
      <c r="AS58" s="22">
        <f>+AD58*Notes!$F93</f>
        <v>3.9646121439692283</v>
      </c>
    </row>
    <row r="59" spans="1:45" ht="15.75">
      <c r="A59" s="32">
        <v>1749</v>
      </c>
      <c r="B59" s="22">
        <v>15</v>
      </c>
      <c r="C59" s="22">
        <v>24.9</v>
      </c>
      <c r="D59" s="22">
        <v>28.1</v>
      </c>
      <c r="E59" s="22">
        <v>5.5</v>
      </c>
      <c r="F59" s="22">
        <v>4.23</v>
      </c>
      <c r="G59" s="22">
        <v>9.25</v>
      </c>
      <c r="H59" s="22">
        <v>22.4</v>
      </c>
      <c r="I59" s="22">
        <v>13.5</v>
      </c>
      <c r="J59" s="22">
        <v>11.6</v>
      </c>
      <c r="K59" s="22">
        <v>8.9</v>
      </c>
      <c r="L59" s="22">
        <v>22.3</v>
      </c>
      <c r="M59" s="22">
        <v>14</v>
      </c>
      <c r="N59" s="22">
        <v>25</v>
      </c>
      <c r="O59" s="22">
        <v>7.95</v>
      </c>
      <c r="Q59" s="22">
        <f t="shared" si="0"/>
        <v>0.10257511404643098</v>
      </c>
      <c r="R59" s="22">
        <f t="shared" si="1"/>
        <v>0.1702746893170754</v>
      </c>
      <c r="S59" s="22">
        <f t="shared" si="2"/>
        <v>0.19215738031364737</v>
      </c>
      <c r="T59" s="22">
        <f t="shared" si="3"/>
        <v>0.7213114754098361</v>
      </c>
      <c r="U59" s="22">
        <f t="shared" si="4"/>
        <v>0.42300000000000004</v>
      </c>
      <c r="V59" s="22">
        <f t="shared" si="5"/>
        <v>1.2131147540983607</v>
      </c>
      <c r="W59" s="22">
        <f t="shared" si="6"/>
        <v>0.29647512256069797</v>
      </c>
      <c r="X59" s="22">
        <f t="shared" si="7"/>
        <v>2.26928895612708</v>
      </c>
      <c r="Y59" s="22">
        <f t="shared" si="8"/>
        <v>1.521311475409836</v>
      </c>
      <c r="Z59" s="22">
        <f t="shared" si="9"/>
        <v>1.4960497562615567</v>
      </c>
      <c r="AA59" s="22">
        <f t="shared" si="10"/>
        <v>3.7485291645654732</v>
      </c>
      <c r="AB59" s="22">
        <f t="shared" si="11"/>
        <v>2.353336695242898</v>
      </c>
      <c r="AC59" s="22">
        <f t="shared" si="12"/>
        <v>0.025</v>
      </c>
      <c r="AD59" s="22">
        <f t="shared" si="13"/>
        <v>1.042622950819672</v>
      </c>
      <c r="AF59" s="22">
        <f>+Q59*Notes!$F94</f>
        <v>0.35234841435158215</v>
      </c>
      <c r="AG59" s="22">
        <f>+R59*Notes!$F94</f>
        <v>0.5848983678236263</v>
      </c>
      <c r="AH59" s="22">
        <f>+S59*Notes!$F94</f>
        <v>0.6600660295519639</v>
      </c>
      <c r="AI59" s="22">
        <f>+T59*Notes!$F94</f>
        <v>2.477725294063166</v>
      </c>
      <c r="AJ59" s="22">
        <f>+U59*Notes!$F94</f>
        <v>1.4530169491525426</v>
      </c>
      <c r="AK59" s="22">
        <f>+V59*Notes!$F94</f>
        <v>4.167083449106234</v>
      </c>
      <c r="AL59" s="22">
        <f>+W59*Notes!$F94</f>
        <v>1.0184004209994597</v>
      </c>
      <c r="AM59" s="22">
        <f>+X59*Notes!$F94</f>
        <v>7.795071668504321</v>
      </c>
      <c r="AN59" s="22">
        <f>+Y59*Notes!$F94</f>
        <v>5.225747892933223</v>
      </c>
      <c r="AO59" s="22">
        <f>+Z59*Notes!$F94</f>
        <v>5.138973174050998</v>
      </c>
      <c r="AP59" s="22">
        <f>+AA59*Notes!$F94</f>
        <v>12.876303570936768</v>
      </c>
      <c r="AQ59" s="22">
        <f>+AB59*Notes!$F94</f>
        <v>8.083778026597074</v>
      </c>
      <c r="AR59" s="22">
        <f>+AC59*Notes!$F94</f>
        <v>0.08587570621468928</v>
      </c>
      <c r="AS59" s="22">
        <f>+AD59*Notes!$F94</f>
        <v>3.5814392886913033</v>
      </c>
    </row>
    <row r="60" spans="1:45" ht="15.75">
      <c r="A60" s="32">
        <v>1750</v>
      </c>
      <c r="B60" s="22">
        <v>16.25</v>
      </c>
      <c r="C60" s="22">
        <v>24.65</v>
      </c>
      <c r="D60" s="22">
        <v>28.5</v>
      </c>
      <c r="E60" s="22">
        <v>5.5</v>
      </c>
      <c r="F60" s="22">
        <v>4.1</v>
      </c>
      <c r="G60" s="22">
        <v>9</v>
      </c>
      <c r="H60" s="22">
        <v>30.4</v>
      </c>
      <c r="I60" s="22">
        <v>15.75</v>
      </c>
      <c r="J60" s="22">
        <v>11.4</v>
      </c>
      <c r="K60" s="22">
        <v>8.9</v>
      </c>
      <c r="L60" s="22">
        <v>22.3</v>
      </c>
      <c r="M60" s="22">
        <v>14</v>
      </c>
      <c r="N60" s="22">
        <v>25</v>
      </c>
      <c r="O60" s="22">
        <v>5.6</v>
      </c>
      <c r="Q60" s="22">
        <f t="shared" si="0"/>
        <v>0.1111230402169669</v>
      </c>
      <c r="R60" s="22">
        <f t="shared" si="1"/>
        <v>0.16856510408296824</v>
      </c>
      <c r="S60" s="22">
        <f t="shared" si="2"/>
        <v>0.19489271668821886</v>
      </c>
      <c r="T60" s="22">
        <f t="shared" si="3"/>
        <v>0.7213114754098361</v>
      </c>
      <c r="U60" s="22">
        <f t="shared" si="4"/>
        <v>0.41</v>
      </c>
      <c r="V60" s="22">
        <f t="shared" si="5"/>
        <v>1.180327868852459</v>
      </c>
      <c r="W60" s="22">
        <f t="shared" si="6"/>
        <v>0.4023590949038044</v>
      </c>
      <c r="X60" s="22">
        <f t="shared" si="7"/>
        <v>2.6475037821482603</v>
      </c>
      <c r="Y60" s="22">
        <f t="shared" si="8"/>
        <v>1.4950819672131148</v>
      </c>
      <c r="Z60" s="22">
        <f t="shared" si="9"/>
        <v>1.4960497562615567</v>
      </c>
      <c r="AA60" s="22">
        <f t="shared" si="10"/>
        <v>3.7485291645654732</v>
      </c>
      <c r="AB60" s="22">
        <f t="shared" si="11"/>
        <v>2.353336695242898</v>
      </c>
      <c r="AC60" s="22">
        <f t="shared" si="12"/>
        <v>0.025</v>
      </c>
      <c r="AD60" s="22">
        <f t="shared" si="13"/>
        <v>0.7344262295081967</v>
      </c>
      <c r="AF60" s="22">
        <f>+Q60*Notes!$F95</f>
        <v>0.3905364650399761</v>
      </c>
      <c r="AG60" s="22">
        <f>+R60*Notes!$F95</f>
        <v>0.5924137761991022</v>
      </c>
      <c r="AH60" s="22">
        <f>+S60*Notes!$F95</f>
        <v>0.684940877147035</v>
      </c>
      <c r="AI60" s="22">
        <f>+T60*Notes!$F95</f>
        <v>2.5350137401686723</v>
      </c>
      <c r="AJ60" s="22">
        <f>+U60*Notes!$F95</f>
        <v>1.4409248554913292</v>
      </c>
      <c r="AK60" s="22">
        <f>+V60*Notes!$F95</f>
        <v>4.14820430209419</v>
      </c>
      <c r="AL60" s="22">
        <f>+W60*Notes!$F95</f>
        <v>1.4140712699509423</v>
      </c>
      <c r="AM60" s="22">
        <f>+X60*Notes!$F95</f>
        <v>9.304521962694462</v>
      </c>
      <c r="AN60" s="22">
        <f>+Y60*Notes!$F95</f>
        <v>5.254392115985975</v>
      </c>
      <c r="AO60" s="22">
        <f>+Z60*Notes!$F95</f>
        <v>5.257793363046395</v>
      </c>
      <c r="AP60" s="22">
        <f>+AA60*Notes!$F95</f>
        <v>13.174021572576923</v>
      </c>
      <c r="AQ60" s="22">
        <f>+AB60*Notes!$F95</f>
        <v>8.270686189061745</v>
      </c>
      <c r="AR60" s="22">
        <f>+AC60*Notes!$F95</f>
        <v>0.08786127167630058</v>
      </c>
      <c r="AS60" s="22">
        <f>+AD60*Notes!$F95</f>
        <v>2.5811048990808296</v>
      </c>
    </row>
    <row r="61" spans="1:45" ht="15.75">
      <c r="A61" s="32">
        <v>1751</v>
      </c>
      <c r="B61" s="22">
        <v>18.5</v>
      </c>
      <c r="C61" s="22">
        <v>26.55</v>
      </c>
      <c r="D61" s="22">
        <v>28.95</v>
      </c>
      <c r="E61" s="22">
        <v>5.3</v>
      </c>
      <c r="F61" s="22">
        <v>4.33</v>
      </c>
      <c r="G61" s="22">
        <v>8.55</v>
      </c>
      <c r="H61" s="22">
        <v>26.4</v>
      </c>
      <c r="I61" s="22">
        <v>15</v>
      </c>
      <c r="J61" s="22">
        <v>9</v>
      </c>
      <c r="K61" s="22">
        <v>8.25</v>
      </c>
      <c r="L61" s="22">
        <v>20.3</v>
      </c>
      <c r="M61" s="22">
        <v>15.1</v>
      </c>
      <c r="N61" s="22">
        <v>25</v>
      </c>
      <c r="O61" s="22">
        <v>5.1</v>
      </c>
      <c r="Q61" s="22">
        <f t="shared" si="0"/>
        <v>0.12650930732393154</v>
      </c>
      <c r="R61" s="22">
        <f t="shared" si="1"/>
        <v>0.18155795186218282</v>
      </c>
      <c r="S61" s="22">
        <f t="shared" si="2"/>
        <v>0.1979699701096118</v>
      </c>
      <c r="T61" s="22">
        <f t="shared" si="3"/>
        <v>0.6950819672131148</v>
      </c>
      <c r="U61" s="22">
        <f t="shared" si="4"/>
        <v>0.433</v>
      </c>
      <c r="V61" s="22">
        <f t="shared" si="5"/>
        <v>1.1213114754098361</v>
      </c>
      <c r="W61" s="22">
        <f t="shared" si="6"/>
        <v>0.3494171087322512</v>
      </c>
      <c r="X61" s="22">
        <f t="shared" si="7"/>
        <v>2.5214321734745337</v>
      </c>
      <c r="Y61" s="22">
        <f t="shared" si="8"/>
        <v>1.180327868852459</v>
      </c>
      <c r="Z61" s="22">
        <f t="shared" si="9"/>
        <v>1.3867876954109934</v>
      </c>
      <c r="AA61" s="22">
        <f t="shared" si="10"/>
        <v>3.4123382081022022</v>
      </c>
      <c r="AB61" s="22">
        <f t="shared" si="11"/>
        <v>2.5382417212976973</v>
      </c>
      <c r="AC61" s="22">
        <f t="shared" si="12"/>
        <v>0.025</v>
      </c>
      <c r="AD61" s="22">
        <f t="shared" si="13"/>
        <v>0.6688524590163933</v>
      </c>
      <c r="AF61" s="22">
        <f>+Q61*Notes!$F96</f>
        <v>0.444610744814742</v>
      </c>
      <c r="AG61" s="22">
        <f>+R61*Notes!$F96</f>
        <v>0.6380765013422378</v>
      </c>
      <c r="AH61" s="22">
        <f>+S61*Notes!$F96</f>
        <v>0.6957557331019881</v>
      </c>
      <c r="AI61" s="22">
        <f>+T61*Notes!$F96</f>
        <v>2.442831422344357</v>
      </c>
      <c r="AJ61" s="22">
        <f>+U61*Notes!$F96</f>
        <v>1.5217572254335259</v>
      </c>
      <c r="AK61" s="22">
        <f>+V61*Notes!$F96</f>
        <v>3.9407940869894813</v>
      </c>
      <c r="AL61" s="22">
        <f>+W61*Notes!$F96</f>
        <v>1.2280092607468711</v>
      </c>
      <c r="AM61" s="22">
        <f>+X61*Notes!$F96</f>
        <v>8.86144948828044</v>
      </c>
      <c r="AN61" s="22">
        <f>+Y61*Notes!$F96</f>
        <v>4.14820430209419</v>
      </c>
      <c r="AO61" s="22">
        <f>+Z61*Notes!$F96</f>
        <v>4.873797218554242</v>
      </c>
      <c r="AP61" s="22">
        <f>+AA61*Notes!$F96</f>
        <v>11.99249497413953</v>
      </c>
      <c r="AQ61" s="22">
        <f>+AB61*Notes!$F96</f>
        <v>8.92052581820231</v>
      </c>
      <c r="AR61" s="22">
        <f>+AC61*Notes!$F96</f>
        <v>0.08786127167630058</v>
      </c>
      <c r="AS61" s="22">
        <f>+AD61*Notes!$F96</f>
        <v>2.3506491045200413</v>
      </c>
    </row>
    <row r="62" spans="1:45" ht="15.75">
      <c r="A62" s="32">
        <v>1752</v>
      </c>
      <c r="B62" s="22">
        <v>20.45</v>
      </c>
      <c r="C62" s="22">
        <v>28.1</v>
      </c>
      <c r="D62" s="22">
        <v>30.55</v>
      </c>
      <c r="E62" s="22">
        <v>5.25</v>
      </c>
      <c r="F62" s="22">
        <v>4.39</v>
      </c>
      <c r="G62" s="22">
        <v>8.5</v>
      </c>
      <c r="H62" s="22">
        <v>16.4</v>
      </c>
      <c r="I62" s="22">
        <v>10</v>
      </c>
      <c r="J62" s="22">
        <v>10</v>
      </c>
      <c r="K62" s="22">
        <v>8.15</v>
      </c>
      <c r="L62" s="22">
        <v>20.3</v>
      </c>
      <c r="M62" s="22">
        <v>14.05</v>
      </c>
      <c r="N62" s="22">
        <v>25</v>
      </c>
      <c r="O62" s="22">
        <v>5.1</v>
      </c>
      <c r="Q62" s="22">
        <f t="shared" si="0"/>
        <v>0.13984407214996755</v>
      </c>
      <c r="R62" s="22">
        <f t="shared" si="1"/>
        <v>0.19215738031364737</v>
      </c>
      <c r="S62" s="22">
        <f t="shared" si="2"/>
        <v>0.20891131560789775</v>
      </c>
      <c r="T62" s="22">
        <f t="shared" si="3"/>
        <v>0.6885245901639344</v>
      </c>
      <c r="U62" s="22">
        <f t="shared" si="4"/>
        <v>0.43899999999999995</v>
      </c>
      <c r="V62" s="22">
        <f t="shared" si="5"/>
        <v>1.1147540983606556</v>
      </c>
      <c r="W62" s="22">
        <f t="shared" si="6"/>
        <v>0.21706214330336815</v>
      </c>
      <c r="X62" s="22">
        <f t="shared" si="7"/>
        <v>1.6809547823163558</v>
      </c>
      <c r="Y62" s="22">
        <f t="shared" si="8"/>
        <v>1.3114754098360655</v>
      </c>
      <c r="Z62" s="22">
        <f t="shared" si="9"/>
        <v>1.3699781475878299</v>
      </c>
      <c r="AA62" s="22">
        <f t="shared" si="10"/>
        <v>3.4123382081022022</v>
      </c>
      <c r="AB62" s="22">
        <f t="shared" si="11"/>
        <v>2.36174146915448</v>
      </c>
      <c r="AC62" s="22">
        <f t="shared" si="12"/>
        <v>0.025</v>
      </c>
      <c r="AD62" s="22">
        <f t="shared" si="13"/>
        <v>0.6688524590163933</v>
      </c>
      <c r="AF62" s="22">
        <f>+Q62*Notes!$F97</f>
        <v>0.4914751206195391</v>
      </c>
      <c r="AG62" s="22">
        <f>+R62*Notes!$F97</f>
        <v>0.6753276718537433</v>
      </c>
      <c r="AH62" s="22">
        <f>+S62*Notes!$F97</f>
        <v>0.734208554275155</v>
      </c>
      <c r="AI62" s="22">
        <f>+T62*Notes!$F97</f>
        <v>2.419785842888278</v>
      </c>
      <c r="AJ62" s="22">
        <f>+U62*Notes!$F97</f>
        <v>1.5428439306358377</v>
      </c>
      <c r="AK62" s="22">
        <f>+V62*Notes!$F97</f>
        <v>3.917748507533402</v>
      </c>
      <c r="AL62" s="22">
        <f>+W62*Notes!$F97</f>
        <v>0.7628542377366926</v>
      </c>
      <c r="AM62" s="22">
        <f>+X62*Notes!$F97</f>
        <v>5.907632992186961</v>
      </c>
      <c r="AN62" s="22">
        <f>+Y62*Notes!$F97</f>
        <v>4.609115891215767</v>
      </c>
      <c r="AO62" s="22">
        <f>+Z62*Notes!$F97</f>
        <v>4.8147208886323725</v>
      </c>
      <c r="AP62" s="22">
        <f>+AA62*Notes!$F97</f>
        <v>11.99249497413953</v>
      </c>
      <c r="AQ62" s="22">
        <f>+AB62*Notes!$F97</f>
        <v>8.30022435402268</v>
      </c>
      <c r="AR62" s="22">
        <f>+AC62*Notes!$F97</f>
        <v>0.08786127167630058</v>
      </c>
      <c r="AS62" s="22">
        <f>+AD62*Notes!$F97</f>
        <v>2.3506491045200413</v>
      </c>
    </row>
    <row r="63" spans="1:45" ht="15.75">
      <c r="A63" s="32">
        <v>1753</v>
      </c>
      <c r="B63" s="22">
        <v>13.75</v>
      </c>
      <c r="C63" s="22">
        <v>23.6</v>
      </c>
      <c r="D63" s="22">
        <v>21.2</v>
      </c>
      <c r="E63" s="22">
        <v>5.25</v>
      </c>
      <c r="F63" s="22">
        <v>4.08</v>
      </c>
      <c r="G63" s="22">
        <v>8</v>
      </c>
      <c r="H63" s="22">
        <v>12.4</v>
      </c>
      <c r="I63" s="22">
        <v>10.65</v>
      </c>
      <c r="J63" s="22">
        <v>10</v>
      </c>
      <c r="K63" s="22">
        <v>8.1</v>
      </c>
      <c r="L63" s="22">
        <v>20.3</v>
      </c>
      <c r="M63" s="22">
        <v>13.5</v>
      </c>
      <c r="N63" s="22">
        <v>20</v>
      </c>
      <c r="O63" s="22">
        <v>5.1</v>
      </c>
      <c r="Q63" s="22">
        <f t="shared" si="0"/>
        <v>0.09402718787589506</v>
      </c>
      <c r="R63" s="22">
        <f t="shared" si="1"/>
        <v>0.16138484609971807</v>
      </c>
      <c r="S63" s="22">
        <f t="shared" si="2"/>
        <v>0.1449728278522891</v>
      </c>
      <c r="T63" s="22">
        <f t="shared" si="3"/>
        <v>0.6885245901639344</v>
      </c>
      <c r="U63" s="22">
        <f t="shared" si="4"/>
        <v>0.40800000000000003</v>
      </c>
      <c r="V63" s="22">
        <f t="shared" si="5"/>
        <v>1.0491803278688525</v>
      </c>
      <c r="W63" s="22">
        <f t="shared" si="6"/>
        <v>0.16412015713181496</v>
      </c>
      <c r="X63" s="22">
        <f t="shared" si="7"/>
        <v>1.790216843166919</v>
      </c>
      <c r="Y63" s="22">
        <f t="shared" si="8"/>
        <v>1.3114754098360655</v>
      </c>
      <c r="Z63" s="22">
        <f t="shared" si="9"/>
        <v>1.361573373676248</v>
      </c>
      <c r="AA63" s="22">
        <f t="shared" si="10"/>
        <v>3.4123382081022022</v>
      </c>
      <c r="AB63" s="22">
        <f t="shared" si="11"/>
        <v>2.26928895612708</v>
      </c>
      <c r="AC63" s="22">
        <f t="shared" si="12"/>
        <v>0.02</v>
      </c>
      <c r="AD63" s="22">
        <f t="shared" si="13"/>
        <v>0.6688524590163933</v>
      </c>
      <c r="AF63" s="22">
        <f>+Q63*Notes!$F98</f>
        <v>0.33045393195690287</v>
      </c>
      <c r="AG63" s="22">
        <f>+R63*Notes!$F98</f>
        <v>0.5671791123042115</v>
      </c>
      <c r="AH63" s="22">
        <f>+S63*Notes!$F98</f>
        <v>0.5094998805444612</v>
      </c>
      <c r="AI63" s="22">
        <f>+T63*Notes!$F98</f>
        <v>2.4197858428882784</v>
      </c>
      <c r="AJ63" s="22">
        <f>+U63*Notes!$F98</f>
        <v>1.4338959537572256</v>
      </c>
      <c r="AK63" s="22">
        <f>+V63*Notes!$F98</f>
        <v>3.6872927129726145</v>
      </c>
      <c r="AL63" s="22">
        <f>+W63*Notes!$F98</f>
        <v>0.5767922285326214</v>
      </c>
      <c r="AM63" s="22">
        <f>+X63*Notes!$F98</f>
        <v>6.291629136679114</v>
      </c>
      <c r="AN63" s="22">
        <f>+Y63*Notes!$F98</f>
        <v>4.609115891215768</v>
      </c>
      <c r="AO63" s="22">
        <f>+Z63*Notes!$F98</f>
        <v>4.785182723671438</v>
      </c>
      <c r="AP63" s="22">
        <f>+AA63*Notes!$F98</f>
        <v>11.992494974139532</v>
      </c>
      <c r="AQ63" s="22">
        <f>+AB63*Notes!$F98</f>
        <v>7.975304539452397</v>
      </c>
      <c r="AR63" s="22">
        <f>+AC63*Notes!$F98</f>
        <v>0.07028901734104047</v>
      </c>
      <c r="AS63" s="22">
        <f>+AD63*Notes!$F98</f>
        <v>2.3506491045200413</v>
      </c>
    </row>
    <row r="64" spans="1:45" ht="15.75">
      <c r="A64" s="32">
        <v>1754</v>
      </c>
      <c r="B64" s="22">
        <v>10.8</v>
      </c>
      <c r="C64" s="22">
        <v>21.05</v>
      </c>
      <c r="D64" s="22">
        <v>21.15</v>
      </c>
      <c r="E64" s="22">
        <v>4.8</v>
      </c>
      <c r="F64" s="22">
        <v>3.91</v>
      </c>
      <c r="G64" s="22">
        <v>8</v>
      </c>
      <c r="H64" s="22">
        <v>15.25</v>
      </c>
      <c r="I64" s="22">
        <v>12.75</v>
      </c>
      <c r="J64" s="22">
        <v>10</v>
      </c>
      <c r="K64" s="22">
        <v>8.9</v>
      </c>
      <c r="L64" s="22">
        <v>20.3</v>
      </c>
      <c r="M64" s="22">
        <v>15.2</v>
      </c>
      <c r="N64" s="22">
        <v>16</v>
      </c>
      <c r="O64" s="22">
        <v>4.9</v>
      </c>
      <c r="Q64" s="22">
        <f t="shared" si="0"/>
        <v>0.07385408211343031</v>
      </c>
      <c r="R64" s="22">
        <f t="shared" si="1"/>
        <v>0.1439470767118248</v>
      </c>
      <c r="S64" s="22">
        <f t="shared" si="2"/>
        <v>0.14463091080546767</v>
      </c>
      <c r="T64" s="22">
        <f t="shared" si="3"/>
        <v>0.6295081967213114</v>
      </c>
      <c r="U64" s="22">
        <f t="shared" si="4"/>
        <v>0.391</v>
      </c>
      <c r="V64" s="22">
        <f t="shared" si="5"/>
        <v>1.0491803278688525</v>
      </c>
      <c r="W64" s="22">
        <f t="shared" si="6"/>
        <v>0.2018413222790466</v>
      </c>
      <c r="X64" s="22">
        <f t="shared" si="7"/>
        <v>2.1432173474533536</v>
      </c>
      <c r="Y64" s="22">
        <f t="shared" si="8"/>
        <v>1.3114754098360655</v>
      </c>
      <c r="Z64" s="22">
        <f t="shared" si="9"/>
        <v>1.4960497562615567</v>
      </c>
      <c r="AA64" s="22">
        <f t="shared" si="10"/>
        <v>3.4123382081022022</v>
      </c>
      <c r="AB64" s="22">
        <f t="shared" si="11"/>
        <v>2.5550512691208604</v>
      </c>
      <c r="AC64" s="22">
        <f t="shared" si="12"/>
        <v>0.016</v>
      </c>
      <c r="AD64" s="22">
        <f t="shared" si="13"/>
        <v>0.6426229508196721</v>
      </c>
      <c r="AF64" s="22">
        <f>+Q64*Notes!$F99</f>
        <v>0.2595565429188764</v>
      </c>
      <c r="AG64" s="22">
        <f>+R64*Notes!$F99</f>
        <v>0.5058949285594767</v>
      </c>
      <c r="AH64" s="22">
        <f>+S64*Notes!$F99</f>
        <v>0.5082982298827996</v>
      </c>
      <c r="AI64" s="22">
        <f>+T64*Notes!$F99</f>
        <v>2.212375627783568</v>
      </c>
      <c r="AJ64" s="22">
        <f>+U64*Notes!$F99</f>
        <v>1.374150289017341</v>
      </c>
      <c r="AK64" s="22">
        <f>+V64*Notes!$F99</f>
        <v>3.687292712972614</v>
      </c>
      <c r="AL64" s="22">
        <f>+W64*Notes!$F99</f>
        <v>0.7093614100905221</v>
      </c>
      <c r="AM64" s="22">
        <f>+X64*Notes!$F99</f>
        <v>7.532232065038374</v>
      </c>
      <c r="AN64" s="22">
        <f>+Y64*Notes!$F99</f>
        <v>4.609115891215767</v>
      </c>
      <c r="AO64" s="22">
        <f>+Z64*Notes!$F99</f>
        <v>5.257793363046395</v>
      </c>
      <c r="AP64" s="22">
        <f>+AA64*Notes!$F99</f>
        <v>11.99249497413953</v>
      </c>
      <c r="AQ64" s="22">
        <f>+AB64*Notes!$F99</f>
        <v>8.97960214812418</v>
      </c>
      <c r="AR64" s="22">
        <f>+AC64*Notes!$F99</f>
        <v>0.056231213872832364</v>
      </c>
      <c r="AS64" s="22">
        <f>+AD64*Notes!$F99</f>
        <v>2.258466786695726</v>
      </c>
    </row>
    <row r="65" spans="1:45" ht="15.75">
      <c r="A65" s="32">
        <v>1755</v>
      </c>
      <c r="B65" s="22">
        <v>12.15</v>
      </c>
      <c r="C65" s="22">
        <v>22.1</v>
      </c>
      <c r="D65" s="22">
        <v>26</v>
      </c>
      <c r="E65" s="22">
        <v>4.65</v>
      </c>
      <c r="F65" s="22">
        <v>4.08</v>
      </c>
      <c r="G65" s="22">
        <v>8</v>
      </c>
      <c r="H65" s="22">
        <v>16.5</v>
      </c>
      <c r="I65" s="22">
        <v>12.5</v>
      </c>
      <c r="J65" s="22">
        <v>9.75</v>
      </c>
      <c r="K65" s="22">
        <v>9.2</v>
      </c>
      <c r="L65" s="22">
        <v>20.3</v>
      </c>
      <c r="M65" s="22">
        <v>15.75</v>
      </c>
      <c r="N65" s="22">
        <v>15.5</v>
      </c>
      <c r="O65" s="22">
        <v>6.1</v>
      </c>
      <c r="Q65" s="22">
        <f t="shared" si="0"/>
        <v>0.08308584237760909</v>
      </c>
      <c r="R65" s="22">
        <f t="shared" si="1"/>
        <v>0.15112733469507497</v>
      </c>
      <c r="S65" s="22">
        <f t="shared" si="2"/>
        <v>0.17779686434714703</v>
      </c>
      <c r="T65" s="22">
        <f t="shared" si="3"/>
        <v>0.6098360655737706</v>
      </c>
      <c r="U65" s="22">
        <f t="shared" si="4"/>
        <v>0.40800000000000003</v>
      </c>
      <c r="V65" s="22">
        <f t="shared" si="5"/>
        <v>1.0491803278688525</v>
      </c>
      <c r="W65" s="22">
        <f t="shared" si="6"/>
        <v>0.218385692957657</v>
      </c>
      <c r="X65" s="22">
        <f t="shared" si="7"/>
        <v>2.101193477895445</v>
      </c>
      <c r="Y65" s="22">
        <f t="shared" si="8"/>
        <v>1.278688524590164</v>
      </c>
      <c r="Z65" s="22">
        <f t="shared" si="9"/>
        <v>1.5464783997310472</v>
      </c>
      <c r="AA65" s="22">
        <f t="shared" si="10"/>
        <v>3.4123382081022022</v>
      </c>
      <c r="AB65" s="22">
        <f t="shared" si="11"/>
        <v>2.6475037821482603</v>
      </c>
      <c r="AC65" s="22">
        <f t="shared" si="12"/>
        <v>0.0155</v>
      </c>
      <c r="AD65" s="22">
        <f t="shared" si="13"/>
        <v>0.7999999999999999</v>
      </c>
      <c r="AF65" s="22">
        <f>+Q65*Notes!$F100</f>
        <v>0.292001110783736</v>
      </c>
      <c r="AG65" s="22">
        <f>+R65*Notes!$F100</f>
        <v>0.5311295924543675</v>
      </c>
      <c r="AH65" s="22">
        <f>+S65*Notes!$F100</f>
        <v>0.6248583440639618</v>
      </c>
      <c r="AI65" s="22">
        <f>+T65*Notes!$F100</f>
        <v>2.1432388894153322</v>
      </c>
      <c r="AJ65" s="22">
        <f>+U65*Notes!$F100</f>
        <v>1.4338959537572256</v>
      </c>
      <c r="AK65" s="22">
        <f>+V65*Notes!$F100</f>
        <v>3.6872927129726145</v>
      </c>
      <c r="AL65" s="22">
        <f>+W65*Notes!$F100</f>
        <v>0.7675057879667946</v>
      </c>
      <c r="AM65" s="22">
        <f>+X65*Notes!$F100</f>
        <v>7.384541240233702</v>
      </c>
      <c r="AN65" s="22">
        <f>+Y65*Notes!$F100</f>
        <v>4.493887993935374</v>
      </c>
      <c r="AO65" s="22">
        <f>+Z65*Notes!$F100</f>
        <v>5.435022352812004</v>
      </c>
      <c r="AP65" s="22">
        <f>+AA65*Notes!$F100</f>
        <v>11.992494974139532</v>
      </c>
      <c r="AQ65" s="22">
        <f>+AB65*Notes!$F100</f>
        <v>9.304521962694464</v>
      </c>
      <c r="AR65" s="22">
        <f>+AC65*Notes!$F100</f>
        <v>0.054473988439306356</v>
      </c>
      <c r="AS65" s="22">
        <f>+AD65*Notes!$F100</f>
        <v>2.8115606936416184</v>
      </c>
    </row>
    <row r="66" spans="1:45" ht="15.75">
      <c r="A66" s="32">
        <v>1756</v>
      </c>
      <c r="B66" s="22">
        <v>16.05</v>
      </c>
      <c r="C66" s="22">
        <v>24.75</v>
      </c>
      <c r="D66" s="22">
        <v>30.55</v>
      </c>
      <c r="E66" s="22">
        <v>4.65</v>
      </c>
      <c r="F66" s="22">
        <v>4.03</v>
      </c>
      <c r="G66" s="22">
        <v>8</v>
      </c>
      <c r="H66" s="22">
        <v>16</v>
      </c>
      <c r="I66" s="22">
        <v>12</v>
      </c>
      <c r="J66" s="22">
        <v>10</v>
      </c>
      <c r="K66" s="22">
        <v>9.15</v>
      </c>
      <c r="L66" s="22">
        <v>20.3</v>
      </c>
      <c r="M66" s="22">
        <v>16.75</v>
      </c>
      <c r="N66" s="22">
        <v>15.5</v>
      </c>
      <c r="O66" s="22">
        <v>6.35</v>
      </c>
      <c r="Q66" s="22">
        <f t="shared" si="0"/>
        <v>0.10975537202968115</v>
      </c>
      <c r="R66" s="22">
        <f t="shared" si="1"/>
        <v>0.1692489381766111</v>
      </c>
      <c r="S66" s="22">
        <f t="shared" si="2"/>
        <v>0.20891131560789775</v>
      </c>
      <c r="T66" s="22">
        <f t="shared" si="3"/>
        <v>0.6098360655737706</v>
      </c>
      <c r="U66" s="22">
        <f t="shared" si="4"/>
        <v>0.403</v>
      </c>
      <c r="V66" s="22">
        <f t="shared" si="5"/>
        <v>1.0491803278688525</v>
      </c>
      <c r="W66" s="22">
        <f t="shared" si="6"/>
        <v>0.21176794468621285</v>
      </c>
      <c r="X66" s="22">
        <f t="shared" si="7"/>
        <v>2.017145738779627</v>
      </c>
      <c r="Y66" s="22">
        <f t="shared" si="8"/>
        <v>1.3114754098360655</v>
      </c>
      <c r="Z66" s="22">
        <f t="shared" si="9"/>
        <v>1.5380736258194656</v>
      </c>
      <c r="AA66" s="22">
        <f t="shared" si="10"/>
        <v>3.4123382081022022</v>
      </c>
      <c r="AB66" s="22">
        <f t="shared" si="11"/>
        <v>2.815599260379896</v>
      </c>
      <c r="AC66" s="22">
        <f t="shared" si="12"/>
        <v>0.0155</v>
      </c>
      <c r="AD66" s="22">
        <f t="shared" si="13"/>
        <v>0.8327868852459016</v>
      </c>
      <c r="AF66" s="22">
        <f>+Q66*Notes!$F101</f>
        <v>0.38572986239333024</v>
      </c>
      <c r="AG66" s="22">
        <f>+R66*Notes!$F101</f>
        <v>0.5948170775224251</v>
      </c>
      <c r="AH66" s="22">
        <f>+S66*Notes!$F101</f>
        <v>0.734208554275155</v>
      </c>
      <c r="AI66" s="22">
        <f>+T66*Notes!$F101</f>
        <v>2.1432388894153322</v>
      </c>
      <c r="AJ66" s="22">
        <f>+U66*Notes!$F101</f>
        <v>1.4163236994219652</v>
      </c>
      <c r="AK66" s="22">
        <f>+V66*Notes!$F101</f>
        <v>3.687292712972614</v>
      </c>
      <c r="AL66" s="22">
        <f>+W66*Notes!$F101</f>
        <v>0.7442480368162855</v>
      </c>
      <c r="AM66" s="22">
        <f>+X66*Notes!$F101</f>
        <v>7.089159590624353</v>
      </c>
      <c r="AN66" s="22">
        <f>+Y66*Notes!$F101</f>
        <v>4.609115891215767</v>
      </c>
      <c r="AO66" s="22">
        <f>+Z66*Notes!$F101</f>
        <v>5.405484187851069</v>
      </c>
      <c r="AP66" s="22">
        <f>+AA66*Notes!$F101</f>
        <v>11.99249497413953</v>
      </c>
      <c r="AQ66" s="22">
        <f>+AB66*Notes!$F101</f>
        <v>9.895285261913159</v>
      </c>
      <c r="AR66" s="22">
        <f>+AC66*Notes!$F101</f>
        <v>0.05447398843930635</v>
      </c>
      <c r="AS66" s="22">
        <f>+AD66*Notes!$F101</f>
        <v>2.9267885909220124</v>
      </c>
    </row>
    <row r="67" spans="1:45" ht="15.75">
      <c r="A67" s="32">
        <v>1757</v>
      </c>
      <c r="B67" s="22">
        <v>17.05</v>
      </c>
      <c r="C67" s="22">
        <v>24.55</v>
      </c>
      <c r="D67" s="22">
        <v>27.15</v>
      </c>
      <c r="E67" s="22">
        <v>4.9</v>
      </c>
      <c r="F67" s="22">
        <v>4.07</v>
      </c>
      <c r="G67" s="22">
        <v>7.85</v>
      </c>
      <c r="H67" s="22">
        <v>17</v>
      </c>
      <c r="I67" s="22">
        <v>12.15</v>
      </c>
      <c r="J67" s="22">
        <v>8.65</v>
      </c>
      <c r="K67" s="22">
        <v>8.8</v>
      </c>
      <c r="L67" s="22">
        <v>21.4</v>
      </c>
      <c r="M67" s="22">
        <v>16.9</v>
      </c>
      <c r="N67" s="22">
        <v>15.5</v>
      </c>
      <c r="O67" s="22">
        <v>7</v>
      </c>
      <c r="Q67" s="22">
        <f t="shared" si="0"/>
        <v>0.11659371296610987</v>
      </c>
      <c r="R67" s="22">
        <f t="shared" si="1"/>
        <v>0.16788126998932537</v>
      </c>
      <c r="S67" s="22">
        <f t="shared" si="2"/>
        <v>0.18566095642404004</v>
      </c>
      <c r="T67" s="22">
        <f t="shared" si="3"/>
        <v>0.6426229508196721</v>
      </c>
      <c r="U67" s="22">
        <f t="shared" si="4"/>
        <v>0.40700000000000003</v>
      </c>
      <c r="V67" s="22">
        <f t="shared" si="5"/>
        <v>1.0295081967213113</v>
      </c>
      <c r="W67" s="22">
        <f t="shared" si="6"/>
        <v>0.22500344122910115</v>
      </c>
      <c r="X67" s="22">
        <f t="shared" si="7"/>
        <v>2.042360060514372</v>
      </c>
      <c r="Y67" s="22">
        <f t="shared" si="8"/>
        <v>1.1344262295081968</v>
      </c>
      <c r="Z67" s="22">
        <f t="shared" si="9"/>
        <v>1.479240208438393</v>
      </c>
      <c r="AA67" s="22">
        <f t="shared" si="10"/>
        <v>3.597243234157001</v>
      </c>
      <c r="AB67" s="22">
        <f t="shared" si="11"/>
        <v>2.8408135821146407</v>
      </c>
      <c r="AC67" s="22">
        <f t="shared" si="12"/>
        <v>0.0155</v>
      </c>
      <c r="AD67" s="22">
        <f t="shared" si="13"/>
        <v>0.9180327868852459</v>
      </c>
      <c r="AF67" s="22">
        <f>+Q67*Notes!$F102</f>
        <v>0.4097628756265595</v>
      </c>
      <c r="AG67" s="22">
        <f>+R67*Notes!$F102</f>
        <v>0.5900104748757793</v>
      </c>
      <c r="AH67" s="22">
        <f>+S67*Notes!$F102</f>
        <v>0.6524963092821753</v>
      </c>
      <c r="AI67" s="22">
        <f>+T67*Notes!$F102</f>
        <v>2.258466786695726</v>
      </c>
      <c r="AJ67" s="22">
        <f>+U67*Notes!$F102</f>
        <v>1.4303815028901734</v>
      </c>
      <c r="AK67" s="22">
        <f>+V67*Notes!$F102</f>
        <v>3.618155974604377</v>
      </c>
      <c r="AL67" s="22">
        <f>+W67*Notes!$F102</f>
        <v>0.7907635391173033</v>
      </c>
      <c r="AM67" s="22">
        <f>+X67*Notes!$F102</f>
        <v>7.177774085507156</v>
      </c>
      <c r="AN67" s="22">
        <f>+Y67*Notes!$F102</f>
        <v>3.986885245901639</v>
      </c>
      <c r="AO67" s="22">
        <f>+Z67*Notes!$F102</f>
        <v>5.198717033124526</v>
      </c>
      <c r="AP67" s="22">
        <f>+AA67*Notes!$F102</f>
        <v>12.642334603280094</v>
      </c>
      <c r="AQ67" s="22">
        <f>+AB67*Notes!$F102</f>
        <v>9.983899756795962</v>
      </c>
      <c r="AR67" s="22">
        <f>+AC67*Notes!$F102</f>
        <v>0.05447398843930635</v>
      </c>
      <c r="AS67" s="22">
        <f>+AD67*Notes!$F102</f>
        <v>3.2263811238510374</v>
      </c>
    </row>
    <row r="68" spans="1:45" ht="15.75">
      <c r="A68" s="32">
        <v>1758</v>
      </c>
      <c r="B68" s="22">
        <v>13.7</v>
      </c>
      <c r="C68" s="22">
        <v>21.95</v>
      </c>
      <c r="D68" s="22">
        <v>25.6</v>
      </c>
      <c r="E68" s="22">
        <v>5</v>
      </c>
      <c r="F68" s="22">
        <v>4.07</v>
      </c>
      <c r="G68" s="22">
        <v>7.75</v>
      </c>
      <c r="H68" s="22">
        <v>18.5</v>
      </c>
      <c r="I68" s="22">
        <v>12.5</v>
      </c>
      <c r="J68" s="22">
        <v>8.7</v>
      </c>
      <c r="K68" s="22">
        <v>8.85</v>
      </c>
      <c r="L68" s="22">
        <v>21.4</v>
      </c>
      <c r="M68" s="22">
        <v>17</v>
      </c>
      <c r="N68" s="22">
        <v>15.5</v>
      </c>
      <c r="O68" s="22">
        <v>7.25</v>
      </c>
      <c r="Q68" s="22">
        <f t="shared" si="0"/>
        <v>0.09368527082907362</v>
      </c>
      <c r="R68" s="22">
        <f t="shared" si="1"/>
        <v>0.15010158355461065</v>
      </c>
      <c r="S68" s="22">
        <f t="shared" si="2"/>
        <v>0.17506152797257554</v>
      </c>
      <c r="T68" s="22">
        <f t="shared" si="3"/>
        <v>0.6557377049180327</v>
      </c>
      <c r="U68" s="22">
        <f t="shared" si="4"/>
        <v>0.40700000000000003</v>
      </c>
      <c r="V68" s="22">
        <f t="shared" si="5"/>
        <v>1.0163934426229508</v>
      </c>
      <c r="W68" s="22">
        <f t="shared" si="6"/>
        <v>0.2448566860434336</v>
      </c>
      <c r="X68" s="22">
        <f t="shared" si="7"/>
        <v>2.101193477895445</v>
      </c>
      <c r="Y68" s="22">
        <f t="shared" si="8"/>
        <v>1.1409836065573769</v>
      </c>
      <c r="Z68" s="22">
        <f t="shared" si="9"/>
        <v>1.4876449823499747</v>
      </c>
      <c r="AA68" s="22">
        <f t="shared" si="10"/>
        <v>3.597243234157001</v>
      </c>
      <c r="AB68" s="22">
        <f t="shared" si="11"/>
        <v>2.8576231299378048</v>
      </c>
      <c r="AC68" s="22">
        <f t="shared" si="12"/>
        <v>0.0155</v>
      </c>
      <c r="AD68" s="22">
        <f t="shared" si="13"/>
        <v>0.9508196721311475</v>
      </c>
      <c r="AF68" s="22">
        <f>+Q68*Notes!$F103</f>
        <v>0.32925228129524137</v>
      </c>
      <c r="AG68" s="22">
        <f>+R68*Notes!$F103</f>
        <v>0.5275246404693831</v>
      </c>
      <c r="AH68" s="22">
        <f>+S68*Notes!$F103</f>
        <v>0.6152451387706701</v>
      </c>
      <c r="AI68" s="22">
        <f>+T68*Notes!$F103</f>
        <v>2.304557945607884</v>
      </c>
      <c r="AJ68" s="22">
        <f>+U68*Notes!$F103</f>
        <v>1.4303815028901736</v>
      </c>
      <c r="AK68" s="22">
        <f>+V68*Notes!$F103</f>
        <v>3.57206481569222</v>
      </c>
      <c r="AL68" s="22">
        <f>+W68*Notes!$F103</f>
        <v>0.8605367925688303</v>
      </c>
      <c r="AM68" s="22">
        <f>+X68*Notes!$F103</f>
        <v>7.384541240233702</v>
      </c>
      <c r="AN68" s="22">
        <f>+Y68*Notes!$F103</f>
        <v>4.009930825357718</v>
      </c>
      <c r="AO68" s="22">
        <f>+Z68*Notes!$F103</f>
        <v>5.22825519808546</v>
      </c>
      <c r="AP68" s="22">
        <f>+AA68*Notes!$F103</f>
        <v>12.642334603280096</v>
      </c>
      <c r="AQ68" s="22">
        <f>+AB68*Notes!$F103</f>
        <v>10.042976086717834</v>
      </c>
      <c r="AR68" s="22">
        <f>+AC68*Notes!$F103</f>
        <v>0.054473988439306356</v>
      </c>
      <c r="AS68" s="22">
        <f>+AD68*Notes!$F103</f>
        <v>3.3416090211314318</v>
      </c>
    </row>
    <row r="69" spans="1:45" ht="15.75">
      <c r="A69" s="32">
        <v>1759</v>
      </c>
      <c r="B69" s="22">
        <v>13.3</v>
      </c>
      <c r="C69" s="22">
        <v>22.3</v>
      </c>
      <c r="D69" s="22">
        <v>28.4</v>
      </c>
      <c r="E69" s="22">
        <v>5</v>
      </c>
      <c r="F69" s="22">
        <v>3.88</v>
      </c>
      <c r="G69" s="22">
        <v>7.75</v>
      </c>
      <c r="H69" s="22">
        <v>20.55</v>
      </c>
      <c r="I69" s="22">
        <v>12</v>
      </c>
      <c r="J69" s="22">
        <v>8.5</v>
      </c>
      <c r="K69" s="22">
        <v>7.95</v>
      </c>
      <c r="L69" s="22">
        <v>21.4</v>
      </c>
      <c r="M69" s="22">
        <v>16.5</v>
      </c>
      <c r="N69" s="22">
        <v>15</v>
      </c>
      <c r="O69" s="22">
        <v>7.85</v>
      </c>
      <c r="Q69" s="22">
        <f t="shared" si="0"/>
        <v>0.09094993445450214</v>
      </c>
      <c r="R69" s="22">
        <f t="shared" si="1"/>
        <v>0.15249500288236073</v>
      </c>
      <c r="S69" s="22">
        <f t="shared" si="2"/>
        <v>0.19420888259457597</v>
      </c>
      <c r="T69" s="22">
        <f t="shared" si="3"/>
        <v>0.6557377049180327</v>
      </c>
      <c r="U69" s="22">
        <f t="shared" si="4"/>
        <v>0.388</v>
      </c>
      <c r="V69" s="22">
        <f t="shared" si="5"/>
        <v>1.0163934426229508</v>
      </c>
      <c r="W69" s="22">
        <f t="shared" si="6"/>
        <v>0.27198945395635465</v>
      </c>
      <c r="X69" s="22">
        <f t="shared" si="7"/>
        <v>2.017145738779627</v>
      </c>
      <c r="Y69" s="22">
        <f t="shared" si="8"/>
        <v>1.1147540983606556</v>
      </c>
      <c r="Z69" s="22">
        <f t="shared" si="9"/>
        <v>1.3363590519415027</v>
      </c>
      <c r="AA69" s="22">
        <f t="shared" si="10"/>
        <v>3.597243234157001</v>
      </c>
      <c r="AB69" s="22">
        <f t="shared" si="11"/>
        <v>2.773575390821987</v>
      </c>
      <c r="AC69" s="22">
        <f t="shared" si="12"/>
        <v>0.015</v>
      </c>
      <c r="AD69" s="22">
        <f t="shared" si="13"/>
        <v>1.0295081967213113</v>
      </c>
      <c r="AF69" s="22">
        <f>+Q69*Notes!$F104</f>
        <v>0.31963907600194963</v>
      </c>
      <c r="AG69" s="22">
        <f>+R69*Notes!$F104</f>
        <v>0.5359361951010133</v>
      </c>
      <c r="AH69" s="22">
        <f>+S69*Notes!$F104</f>
        <v>0.6825375758237119</v>
      </c>
      <c r="AI69" s="22">
        <f>+T69*Notes!$F104</f>
        <v>2.304557945607883</v>
      </c>
      <c r="AJ69" s="22">
        <f>+U69*Notes!$F104</f>
        <v>1.3636069364161847</v>
      </c>
      <c r="AK69" s="22">
        <f>+V69*Notes!$F104</f>
        <v>3.5720648156922192</v>
      </c>
      <c r="AL69" s="22">
        <f>+W69*Notes!$F104</f>
        <v>0.9558935722859166</v>
      </c>
      <c r="AM69" s="22">
        <f>+X69*Notes!$F104</f>
        <v>7.0891595906243525</v>
      </c>
      <c r="AN69" s="22">
        <f>+Y69*Notes!$F104</f>
        <v>3.9177485075334015</v>
      </c>
      <c r="AO69" s="22">
        <f>+Z69*Notes!$F104</f>
        <v>4.696568228788633</v>
      </c>
      <c r="AP69" s="22">
        <f>+AA69*Notes!$F104</f>
        <v>12.642334603280093</v>
      </c>
      <c r="AQ69" s="22">
        <f>+AB69*Notes!$F104</f>
        <v>9.747594437108484</v>
      </c>
      <c r="AR69" s="22">
        <f>+AC69*Notes!$F104</f>
        <v>0.052716763005780334</v>
      </c>
      <c r="AS69" s="22">
        <f>+AD69*Notes!$F104</f>
        <v>3.6181559746043765</v>
      </c>
    </row>
    <row r="70" spans="1:45" ht="15.75">
      <c r="A70" s="32">
        <v>1760</v>
      </c>
      <c r="B70" s="22">
        <v>12.95</v>
      </c>
      <c r="C70" s="22">
        <v>22</v>
      </c>
      <c r="D70" s="22">
        <v>23.75</v>
      </c>
      <c r="E70" s="22">
        <v>5</v>
      </c>
      <c r="F70" s="22">
        <v>3.93</v>
      </c>
      <c r="G70" s="22">
        <v>8</v>
      </c>
      <c r="H70" s="22">
        <v>12</v>
      </c>
      <c r="I70" s="22">
        <v>11.25</v>
      </c>
      <c r="J70" s="22">
        <v>8.4</v>
      </c>
      <c r="K70" s="22">
        <v>8.35</v>
      </c>
      <c r="L70" s="22">
        <v>21.4</v>
      </c>
      <c r="M70" s="22">
        <v>16.25</v>
      </c>
      <c r="N70" s="22">
        <v>15</v>
      </c>
      <c r="O70" s="22">
        <v>7.4</v>
      </c>
      <c r="Q70" s="22">
        <f t="shared" si="0"/>
        <v>0.08855651512675207</v>
      </c>
      <c r="R70" s="22">
        <f t="shared" si="1"/>
        <v>0.1504435006014321</v>
      </c>
      <c r="S70" s="22">
        <f t="shared" si="2"/>
        <v>0.16241059724018236</v>
      </c>
      <c r="T70" s="22">
        <f t="shared" si="3"/>
        <v>0.6557377049180327</v>
      </c>
      <c r="U70" s="22">
        <f t="shared" si="4"/>
        <v>0.393</v>
      </c>
      <c r="V70" s="22">
        <f t="shared" si="5"/>
        <v>1.0491803278688525</v>
      </c>
      <c r="W70" s="22">
        <f t="shared" si="6"/>
        <v>0.15882595851465964</v>
      </c>
      <c r="X70" s="22">
        <f t="shared" si="7"/>
        <v>1.8910741301059002</v>
      </c>
      <c r="Y70" s="22">
        <f t="shared" si="8"/>
        <v>1.1016393442622952</v>
      </c>
      <c r="Z70" s="22">
        <f t="shared" si="9"/>
        <v>1.403597243234157</v>
      </c>
      <c r="AA70" s="22">
        <f t="shared" si="10"/>
        <v>3.597243234157001</v>
      </c>
      <c r="AB70" s="22">
        <f t="shared" si="11"/>
        <v>2.731551521264078</v>
      </c>
      <c r="AC70" s="22">
        <f t="shared" si="12"/>
        <v>0.015</v>
      </c>
      <c r="AD70" s="22">
        <f t="shared" si="13"/>
        <v>0.9704918032786886</v>
      </c>
      <c r="AF70" s="22">
        <f>+Q70*Notes!$F105</f>
        <v>0.31122752137031934</v>
      </c>
      <c r="AG70" s="22">
        <f>+R70*Notes!$F105</f>
        <v>0.5287262911310445</v>
      </c>
      <c r="AH70" s="22">
        <f>+S70*Notes!$F105</f>
        <v>0.5707840642891957</v>
      </c>
      <c r="AI70" s="22">
        <f>+T70*Notes!$F105</f>
        <v>2.304557945607883</v>
      </c>
      <c r="AJ70" s="22">
        <f>+U70*Notes!$F105</f>
        <v>1.3811791907514448</v>
      </c>
      <c r="AK70" s="22">
        <f>+V70*Notes!$F105</f>
        <v>3.6872927129726136</v>
      </c>
      <c r="AL70" s="22">
        <f>+W70*Notes!$F105</f>
        <v>0.558186027612214</v>
      </c>
      <c r="AM70" s="22">
        <f>+X70*Notes!$F105</f>
        <v>6.64608711621033</v>
      </c>
      <c r="AN70" s="22">
        <f>+Y70*Notes!$F105</f>
        <v>3.871657348621244</v>
      </c>
      <c r="AO70" s="22">
        <f>+Z70*Notes!$F105</f>
        <v>4.9328735484761115</v>
      </c>
      <c r="AP70" s="22">
        <f>+AA70*Notes!$F105</f>
        <v>12.642334603280093</v>
      </c>
      <c r="AQ70" s="22">
        <f>+AB70*Notes!$F105</f>
        <v>9.59990361230381</v>
      </c>
      <c r="AR70" s="22">
        <f>+AC70*Notes!$F105</f>
        <v>0.052716763005780334</v>
      </c>
      <c r="AS70" s="22">
        <f>+AD70*Notes!$F105</f>
        <v>3.4107457594996675</v>
      </c>
    </row>
    <row r="71" spans="1:45" ht="15.75">
      <c r="A71" s="32">
        <v>1761</v>
      </c>
      <c r="B71" s="22">
        <v>11</v>
      </c>
      <c r="C71" s="22">
        <v>20.05</v>
      </c>
      <c r="D71" s="22">
        <v>19.95</v>
      </c>
      <c r="E71" s="22">
        <v>5</v>
      </c>
      <c r="F71" s="22">
        <v>3.69</v>
      </c>
      <c r="G71" s="22">
        <v>8.05</v>
      </c>
      <c r="H71" s="22">
        <v>14</v>
      </c>
      <c r="I71" s="22">
        <v>11</v>
      </c>
      <c r="J71" s="22">
        <v>8.45</v>
      </c>
      <c r="K71" s="22">
        <v>8.5</v>
      </c>
      <c r="L71" s="22">
        <v>21.4</v>
      </c>
      <c r="M71" s="22">
        <v>16</v>
      </c>
      <c r="N71" s="22">
        <v>21</v>
      </c>
      <c r="O71" s="22">
        <v>7.1</v>
      </c>
      <c r="Q71" s="22">
        <f t="shared" si="0"/>
        <v>0.07522175030071605</v>
      </c>
      <c r="R71" s="22">
        <f t="shared" si="1"/>
        <v>0.13710873577539606</v>
      </c>
      <c r="S71" s="22">
        <f t="shared" si="2"/>
        <v>0.1364249016817532</v>
      </c>
      <c r="T71" s="22">
        <f t="shared" si="3"/>
        <v>0.6557377049180327</v>
      </c>
      <c r="U71" s="22">
        <f t="shared" si="4"/>
        <v>0.369</v>
      </c>
      <c r="V71" s="22">
        <f t="shared" si="5"/>
        <v>1.055737704918033</v>
      </c>
      <c r="W71" s="22">
        <f t="shared" si="6"/>
        <v>0.18529695160043624</v>
      </c>
      <c r="X71" s="22">
        <f t="shared" si="7"/>
        <v>1.8490502605479913</v>
      </c>
      <c r="Y71" s="22">
        <f t="shared" si="8"/>
        <v>1.1081967213114754</v>
      </c>
      <c r="Z71" s="22">
        <f t="shared" si="9"/>
        <v>1.4288115649689024</v>
      </c>
      <c r="AA71" s="22">
        <f t="shared" si="10"/>
        <v>3.597243234157001</v>
      </c>
      <c r="AB71" s="22">
        <f t="shared" si="11"/>
        <v>2.689527651706169</v>
      </c>
      <c r="AC71" s="22">
        <f t="shared" si="12"/>
        <v>0.021</v>
      </c>
      <c r="AD71" s="22">
        <f t="shared" si="13"/>
        <v>0.9311475409836065</v>
      </c>
      <c r="AF71" s="22">
        <f>+Q71*Notes!$F106</f>
        <v>0.26436314556552226</v>
      </c>
      <c r="AG71" s="22">
        <f>+R71*Notes!$F106</f>
        <v>0.4818619153262474</v>
      </c>
      <c r="AH71" s="22">
        <f>+S71*Notes!$F106</f>
        <v>0.4794586140029245</v>
      </c>
      <c r="AI71" s="22">
        <f>+T71*Notes!$F106</f>
        <v>2.3045579456078835</v>
      </c>
      <c r="AJ71" s="22">
        <f>+U71*Notes!$F106</f>
        <v>1.2968323699421964</v>
      </c>
      <c r="AK71" s="22">
        <f>+V71*Notes!$F106</f>
        <v>3.7103382924286934</v>
      </c>
      <c r="AL71" s="22">
        <f>+W71*Notes!$F106</f>
        <v>0.6512170322142499</v>
      </c>
      <c r="AM71" s="22">
        <f>+X71*Notes!$F106</f>
        <v>6.4983962914056566</v>
      </c>
      <c r="AN71" s="22">
        <f>+Y71*Notes!$F106</f>
        <v>3.8947029280773235</v>
      </c>
      <c r="AO71" s="22">
        <f>+Z71*Notes!$F106</f>
        <v>5.021488043358916</v>
      </c>
      <c r="AP71" s="22">
        <f>+AA71*Notes!$F106</f>
        <v>12.642334603280094</v>
      </c>
      <c r="AQ71" s="22">
        <f>+AB71*Notes!$F106</f>
        <v>9.452212787499136</v>
      </c>
      <c r="AR71" s="22">
        <f>+AC71*Notes!$F106</f>
        <v>0.07380346820809248</v>
      </c>
      <c r="AS71" s="22">
        <f>+AD71*Notes!$F106</f>
        <v>3.2724722827631947</v>
      </c>
    </row>
    <row r="72" spans="1:45" ht="15.75">
      <c r="A72" s="32">
        <v>1762</v>
      </c>
      <c r="B72" s="22">
        <v>9</v>
      </c>
      <c r="C72" s="22">
        <v>17.25</v>
      </c>
      <c r="D72" s="22">
        <v>19.8</v>
      </c>
      <c r="E72" s="22">
        <v>5</v>
      </c>
      <c r="F72" s="22">
        <v>3.75</v>
      </c>
      <c r="G72" s="22">
        <v>7.85</v>
      </c>
      <c r="H72" s="22">
        <v>14</v>
      </c>
      <c r="I72" s="22">
        <v>11.25</v>
      </c>
      <c r="J72" s="22">
        <v>8.5</v>
      </c>
      <c r="K72" s="22">
        <v>8.1</v>
      </c>
      <c r="L72" s="22">
        <v>21.4</v>
      </c>
      <c r="M72" s="22">
        <v>14.5</v>
      </c>
      <c r="N72" s="22">
        <v>25</v>
      </c>
      <c r="O72" s="22">
        <v>7.45</v>
      </c>
      <c r="Q72" s="22">
        <f t="shared" si="0"/>
        <v>0.06154506842785858</v>
      </c>
      <c r="R72" s="22">
        <f t="shared" si="1"/>
        <v>0.11796138115339562</v>
      </c>
      <c r="S72" s="22">
        <f t="shared" si="2"/>
        <v>0.1353991505412889</v>
      </c>
      <c r="T72" s="22">
        <f t="shared" si="3"/>
        <v>0.6557377049180327</v>
      </c>
      <c r="U72" s="22">
        <f t="shared" si="4"/>
        <v>0.375</v>
      </c>
      <c r="V72" s="22">
        <f t="shared" si="5"/>
        <v>1.0295081967213113</v>
      </c>
      <c r="W72" s="22">
        <f t="shared" si="6"/>
        <v>0.18529695160043624</v>
      </c>
      <c r="X72" s="22">
        <f t="shared" si="7"/>
        <v>1.8910741301059002</v>
      </c>
      <c r="Y72" s="22">
        <f t="shared" si="8"/>
        <v>1.1147540983606556</v>
      </c>
      <c r="Z72" s="22">
        <f t="shared" si="9"/>
        <v>1.361573373676248</v>
      </c>
      <c r="AA72" s="22">
        <f t="shared" si="10"/>
        <v>3.597243234157001</v>
      </c>
      <c r="AB72" s="22">
        <f t="shared" si="11"/>
        <v>2.437384434358716</v>
      </c>
      <c r="AC72" s="22">
        <f t="shared" si="12"/>
        <v>0.025</v>
      </c>
      <c r="AD72" s="22">
        <f t="shared" si="13"/>
        <v>0.9770491803278689</v>
      </c>
      <c r="AF72" s="22">
        <f>+Q72*Notes!$F107</f>
        <v>0.21971589428745514</v>
      </c>
      <c r="AG72" s="22">
        <f>+R72*Notes!$F107</f>
        <v>0.42112213071762233</v>
      </c>
      <c r="AH72" s="22">
        <f>+S72*Notes!$F107</f>
        <v>0.4833749674324013</v>
      </c>
      <c r="AI72" s="22">
        <f>+T72*Notes!$F107</f>
        <v>2.340983606557377</v>
      </c>
      <c r="AJ72" s="22">
        <f>+U72*Notes!$F107</f>
        <v>1.3387499999999999</v>
      </c>
      <c r="AK72" s="22">
        <f>+V72*Notes!$F107</f>
        <v>3.675344262295081</v>
      </c>
      <c r="AL72" s="22">
        <f>+W72*Notes!$F107</f>
        <v>0.6615101172135573</v>
      </c>
      <c r="AM72" s="22">
        <f>+X72*Notes!$F107</f>
        <v>6.751134644478063</v>
      </c>
      <c r="AN72" s="22">
        <f>+Y72*Notes!$F107</f>
        <v>3.9796721311475403</v>
      </c>
      <c r="AO72" s="22">
        <f>+Z72*Notes!$F107</f>
        <v>4.860816944024205</v>
      </c>
      <c r="AP72" s="22">
        <f>+AA72*Notes!$F107</f>
        <v>12.842158345940494</v>
      </c>
      <c r="AQ72" s="22">
        <f>+AB72*Notes!$F107</f>
        <v>8.701462430660616</v>
      </c>
      <c r="AR72" s="22">
        <f>+AC72*Notes!$F107</f>
        <v>0.08925</v>
      </c>
      <c r="AS72" s="22">
        <f>+AD72*Notes!$F107</f>
        <v>3.4880655737704918</v>
      </c>
    </row>
    <row r="73" spans="1:45" ht="15.75">
      <c r="A73" s="32">
        <v>1763</v>
      </c>
      <c r="B73" s="22">
        <v>10.15</v>
      </c>
      <c r="C73" s="22">
        <v>17.55</v>
      </c>
      <c r="D73" s="22">
        <v>27.25</v>
      </c>
      <c r="E73" s="22">
        <v>5</v>
      </c>
      <c r="F73" s="22">
        <v>3.88</v>
      </c>
      <c r="G73" s="22">
        <v>7.85</v>
      </c>
      <c r="H73" s="22">
        <v>19.5</v>
      </c>
      <c r="I73" s="22">
        <v>11.15</v>
      </c>
      <c r="J73" s="22">
        <v>9</v>
      </c>
      <c r="K73" s="22">
        <v>8.25</v>
      </c>
      <c r="L73" s="22">
        <v>21.4</v>
      </c>
      <c r="M73" s="22">
        <v>14.7</v>
      </c>
      <c r="N73" s="22">
        <v>25</v>
      </c>
      <c r="O73" s="22">
        <v>6</v>
      </c>
      <c r="Q73" s="22">
        <f t="shared" si="0"/>
        <v>0.06940916050475163</v>
      </c>
      <c r="R73" s="22">
        <f t="shared" si="1"/>
        <v>0.12001288343432424</v>
      </c>
      <c r="S73" s="22">
        <f t="shared" si="2"/>
        <v>0.18634479051768293</v>
      </c>
      <c r="T73" s="22">
        <f t="shared" si="3"/>
        <v>0.6557377049180327</v>
      </c>
      <c r="U73" s="22">
        <f t="shared" si="4"/>
        <v>0.388</v>
      </c>
      <c r="V73" s="22">
        <f t="shared" si="5"/>
        <v>1.0295081967213113</v>
      </c>
      <c r="W73" s="22">
        <f t="shared" si="6"/>
        <v>0.2580921825863219</v>
      </c>
      <c r="X73" s="22">
        <f t="shared" si="7"/>
        <v>1.8742645822827366</v>
      </c>
      <c r="Y73" s="22">
        <f t="shared" si="8"/>
        <v>1.180327868852459</v>
      </c>
      <c r="Z73" s="22">
        <f t="shared" si="9"/>
        <v>1.3867876954109934</v>
      </c>
      <c r="AA73" s="22">
        <f t="shared" si="10"/>
        <v>3.597243234157001</v>
      </c>
      <c r="AB73" s="22">
        <f t="shared" si="11"/>
        <v>2.471003530005043</v>
      </c>
      <c r="AC73" s="22">
        <f t="shared" si="12"/>
        <v>0.025</v>
      </c>
      <c r="AD73" s="22">
        <f t="shared" si="13"/>
        <v>0.7868852459016393</v>
      </c>
      <c r="AF73" s="22">
        <f>+Q73*Notes!$F108</f>
        <v>0.2477907030019633</v>
      </c>
      <c r="AG73" s="22">
        <f>+R73*Notes!$F108</f>
        <v>0.42844599386053756</v>
      </c>
      <c r="AH73" s="22">
        <f>+S73*Notes!$F108</f>
        <v>0.6652509021481281</v>
      </c>
      <c r="AI73" s="22">
        <f>+T73*Notes!$F108</f>
        <v>2.340983606557377</v>
      </c>
      <c r="AJ73" s="22">
        <f>+U73*Notes!$F108</f>
        <v>1.38516</v>
      </c>
      <c r="AK73" s="22">
        <f>+V73*Notes!$F108</f>
        <v>3.675344262295081</v>
      </c>
      <c r="AL73" s="22">
        <f>+W73*Notes!$F108</f>
        <v>0.9213890918331691</v>
      </c>
      <c r="AM73" s="22">
        <f>+X73*Notes!$F108</f>
        <v>6.69112455874937</v>
      </c>
      <c r="AN73" s="22">
        <f>+Y73*Notes!$F108</f>
        <v>4.213770491803278</v>
      </c>
      <c r="AO73" s="22">
        <f>+Z73*Notes!$F108</f>
        <v>4.950832072617247</v>
      </c>
      <c r="AP73" s="22">
        <f>+AA73*Notes!$F108</f>
        <v>12.842158345940494</v>
      </c>
      <c r="AQ73" s="22">
        <f>+AB73*Notes!$F108</f>
        <v>8.821482602118003</v>
      </c>
      <c r="AR73" s="22">
        <f>+AC73*Notes!$F108</f>
        <v>0.08925</v>
      </c>
      <c r="AS73" s="22">
        <f>+AD73*Notes!$F108</f>
        <v>2.809180327868852</v>
      </c>
    </row>
    <row r="74" spans="1:45" ht="15.75">
      <c r="A74" s="32">
        <v>1764</v>
      </c>
      <c r="B74" s="22">
        <v>15.85</v>
      </c>
      <c r="C74" s="22">
        <v>22.25</v>
      </c>
      <c r="D74" s="22">
        <v>28.85</v>
      </c>
      <c r="E74" s="22">
        <v>5</v>
      </c>
      <c r="F74" s="22">
        <v>4.37</v>
      </c>
      <c r="G74" s="22">
        <v>7.95</v>
      </c>
      <c r="H74" s="22">
        <v>14.5</v>
      </c>
      <c r="I74" s="22">
        <v>10.85</v>
      </c>
      <c r="J74" s="22">
        <v>9.4</v>
      </c>
      <c r="K74" s="22">
        <v>8.5</v>
      </c>
      <c r="L74" s="22">
        <v>19.15</v>
      </c>
      <c r="M74" s="22">
        <v>15</v>
      </c>
      <c r="N74" s="22">
        <v>27</v>
      </c>
      <c r="O74" s="22">
        <v>6</v>
      </c>
      <c r="Q74" s="22">
        <f t="shared" si="0"/>
        <v>0.10838770384239539</v>
      </c>
      <c r="R74" s="22">
        <f t="shared" si="1"/>
        <v>0.15215308583553927</v>
      </c>
      <c r="S74" s="22">
        <f t="shared" si="2"/>
        <v>0.19728613601596892</v>
      </c>
      <c r="T74" s="22">
        <f t="shared" si="3"/>
        <v>0.6557377049180327</v>
      </c>
      <c r="U74" s="22">
        <f t="shared" si="4"/>
        <v>0.437</v>
      </c>
      <c r="V74" s="22">
        <f t="shared" si="5"/>
        <v>1.042622950819672</v>
      </c>
      <c r="W74" s="22">
        <f t="shared" si="6"/>
        <v>0.1919146998718804</v>
      </c>
      <c r="X74" s="22">
        <f t="shared" si="7"/>
        <v>1.823835938813246</v>
      </c>
      <c r="Y74" s="22">
        <f t="shared" si="8"/>
        <v>1.2327868852459016</v>
      </c>
      <c r="Z74" s="22">
        <f t="shared" si="9"/>
        <v>1.4288115649689024</v>
      </c>
      <c r="AA74" s="22">
        <f t="shared" si="10"/>
        <v>3.219028408135821</v>
      </c>
      <c r="AB74" s="22">
        <f t="shared" si="11"/>
        <v>2.5214321734745337</v>
      </c>
      <c r="AC74" s="22">
        <f t="shared" si="12"/>
        <v>0.027</v>
      </c>
      <c r="AD74" s="22">
        <f t="shared" si="13"/>
        <v>0.7868852459016393</v>
      </c>
      <c r="AF74" s="22">
        <f>+Q74*Notes!$F109</f>
        <v>0.3869441027173515</v>
      </c>
      <c r="AG74" s="22">
        <f>+R74*Notes!$F109</f>
        <v>0.5431865164328752</v>
      </c>
      <c r="AH74" s="22">
        <f>+S74*Notes!$F109</f>
        <v>0.7043115055770091</v>
      </c>
      <c r="AI74" s="22">
        <f>+T74*Notes!$F109</f>
        <v>2.340983606557377</v>
      </c>
      <c r="AJ74" s="22">
        <f>+U74*Notes!$F109</f>
        <v>1.56009</v>
      </c>
      <c r="AK74" s="22">
        <f>+V74*Notes!$F109</f>
        <v>3.722163934426229</v>
      </c>
      <c r="AL74" s="22">
        <f>+W74*Notes!$F109</f>
        <v>0.685135478542613</v>
      </c>
      <c r="AM74" s="22">
        <f>+X74*Notes!$F109</f>
        <v>6.511094301563287</v>
      </c>
      <c r="AN74" s="22">
        <f>+Y74*Notes!$F109</f>
        <v>4.401049180327869</v>
      </c>
      <c r="AO74" s="22">
        <f>+Z74*Notes!$F109</f>
        <v>5.100857286938981</v>
      </c>
      <c r="AP74" s="22">
        <f>+AA74*Notes!$F109</f>
        <v>11.49193141704488</v>
      </c>
      <c r="AQ74" s="22">
        <f>+AB74*Notes!$F109</f>
        <v>9.001512859304086</v>
      </c>
      <c r="AR74" s="22">
        <f>+AC74*Notes!$F109</f>
        <v>0.09638999999999999</v>
      </c>
      <c r="AS74" s="22">
        <f>+AD74*Notes!$F109</f>
        <v>2.809180327868852</v>
      </c>
    </row>
    <row r="75" spans="1:45" ht="15.75">
      <c r="A75" s="32">
        <v>1765</v>
      </c>
      <c r="B75" s="22">
        <v>16.4</v>
      </c>
      <c r="C75" s="22">
        <v>24.75</v>
      </c>
      <c r="D75" s="22">
        <v>29.65</v>
      </c>
      <c r="E75" s="22">
        <v>5.15</v>
      </c>
      <c r="F75" s="22">
        <v>3.99</v>
      </c>
      <c r="G75" s="22">
        <v>8</v>
      </c>
      <c r="H75" s="22">
        <v>21.75</v>
      </c>
      <c r="I75" s="22">
        <v>11.15</v>
      </c>
      <c r="J75" s="22">
        <v>9</v>
      </c>
      <c r="K75" s="22">
        <v>8.9</v>
      </c>
      <c r="L75" s="22">
        <v>19.15</v>
      </c>
      <c r="M75" s="22">
        <v>16</v>
      </c>
      <c r="N75" s="22">
        <v>27.5</v>
      </c>
      <c r="O75" s="22">
        <v>5.75</v>
      </c>
      <c r="Q75" s="22">
        <f t="shared" si="0"/>
        <v>0.1121487913574312</v>
      </c>
      <c r="R75" s="22">
        <f t="shared" si="1"/>
        <v>0.1692489381766111</v>
      </c>
      <c r="S75" s="22">
        <f t="shared" si="2"/>
        <v>0.20275680876511187</v>
      </c>
      <c r="T75" s="22">
        <f t="shared" si="3"/>
        <v>0.6754098360655738</v>
      </c>
      <c r="U75" s="22">
        <f t="shared" si="4"/>
        <v>0.399</v>
      </c>
      <c r="V75" s="22">
        <f t="shared" si="5"/>
        <v>1.0491803278688525</v>
      </c>
      <c r="W75" s="22">
        <f t="shared" si="6"/>
        <v>0.2878720498078206</v>
      </c>
      <c r="X75" s="22">
        <f t="shared" si="7"/>
        <v>1.8742645822827366</v>
      </c>
      <c r="Y75" s="22">
        <f t="shared" si="8"/>
        <v>1.180327868852459</v>
      </c>
      <c r="Z75" s="22">
        <f t="shared" si="9"/>
        <v>1.4960497562615567</v>
      </c>
      <c r="AA75" s="22">
        <f t="shared" si="10"/>
        <v>3.219028408135821</v>
      </c>
      <c r="AB75" s="22">
        <f t="shared" si="11"/>
        <v>2.689527651706169</v>
      </c>
      <c r="AC75" s="22">
        <f t="shared" si="12"/>
        <v>0.0275</v>
      </c>
      <c r="AD75" s="22">
        <f t="shared" si="13"/>
        <v>0.7540983606557377</v>
      </c>
      <c r="AF75" s="22">
        <f>+Q75*Notes!$F110</f>
        <v>0.4003711851460293</v>
      </c>
      <c r="AG75" s="22">
        <f>+R75*Notes!$F110</f>
        <v>0.6042187092905016</v>
      </c>
      <c r="AH75" s="22">
        <f>+S75*Notes!$F110</f>
        <v>0.7238418072914493</v>
      </c>
      <c r="AI75" s="22">
        <f>+T75*Notes!$F110</f>
        <v>2.4112131147540983</v>
      </c>
      <c r="AJ75" s="22">
        <f>+U75*Notes!$F110</f>
        <v>1.42443</v>
      </c>
      <c r="AK75" s="22">
        <f>+V75*Notes!$F110</f>
        <v>3.7455737704918035</v>
      </c>
      <c r="AL75" s="22">
        <f>+W75*Notes!$F110</f>
        <v>1.0277032178139196</v>
      </c>
      <c r="AM75" s="22">
        <f>+X75*Notes!$F110</f>
        <v>6.69112455874937</v>
      </c>
      <c r="AN75" s="22">
        <f>+Y75*Notes!$F110</f>
        <v>4.213770491803278</v>
      </c>
      <c r="AO75" s="22">
        <f>+Z75*Notes!$F110</f>
        <v>5.340897629853757</v>
      </c>
      <c r="AP75" s="22">
        <f>+AA75*Notes!$F110</f>
        <v>11.49193141704488</v>
      </c>
      <c r="AQ75" s="22">
        <f>+AB75*Notes!$F110</f>
        <v>9.601613716591023</v>
      </c>
      <c r="AR75" s="22">
        <f>+AC75*Notes!$F110</f>
        <v>0.098175</v>
      </c>
      <c r="AS75" s="22">
        <f>+AD75*Notes!$F110</f>
        <v>2.6921311475409833</v>
      </c>
    </row>
    <row r="76" spans="1:45" ht="15.75">
      <c r="A76" s="32">
        <v>1766</v>
      </c>
      <c r="B76" s="22">
        <v>17.8</v>
      </c>
      <c r="C76" s="22">
        <v>27.4</v>
      </c>
      <c r="D76" s="22">
        <v>32.35</v>
      </c>
      <c r="E76" s="22">
        <v>5.15</v>
      </c>
      <c r="F76" s="22">
        <v>4.45</v>
      </c>
      <c r="G76" s="22">
        <v>8.1</v>
      </c>
      <c r="H76" s="22">
        <v>30</v>
      </c>
      <c r="I76" s="22">
        <v>12.5</v>
      </c>
      <c r="J76" s="22">
        <v>9.65</v>
      </c>
      <c r="K76" s="22">
        <v>9.4</v>
      </c>
      <c r="L76" s="22">
        <v>19.15</v>
      </c>
      <c r="M76" s="22">
        <v>17.1</v>
      </c>
      <c r="N76" s="22">
        <v>27.5</v>
      </c>
      <c r="O76" s="22">
        <v>5.7</v>
      </c>
      <c r="Q76" s="22">
        <f aca="true" t="shared" si="14" ref="Q76:Q139">+B76/146.2343</f>
        <v>0.12172246866843142</v>
      </c>
      <c r="R76" s="22">
        <f aca="true" t="shared" si="15" ref="R76:R139">+C76/146.2343</f>
        <v>0.18737054165814723</v>
      </c>
      <c r="S76" s="22">
        <f aca="true" t="shared" si="16" ref="S76:S139">+D76/146.2343</f>
        <v>0.22122032929346946</v>
      </c>
      <c r="T76" s="22">
        <f aca="true" t="shared" si="17" ref="T76:T139">+E76/7.625</f>
        <v>0.6754098360655738</v>
      </c>
      <c r="U76" s="22">
        <f aca="true" t="shared" si="18" ref="U76:U139">+F76/10</f>
        <v>0.445</v>
      </c>
      <c r="V76" s="22">
        <f aca="true" t="shared" si="19" ref="V76:V139">+G76/7.625</f>
        <v>1.062295081967213</v>
      </c>
      <c r="W76" s="22">
        <f aca="true" t="shared" si="20" ref="W76:W139">+H76/75.5544</f>
        <v>0.3970648962866491</v>
      </c>
      <c r="X76" s="22">
        <f aca="true" t="shared" si="21" ref="X76:X139">+I76/5.949</f>
        <v>2.101193477895445</v>
      </c>
      <c r="Y76" s="22">
        <f aca="true" t="shared" si="22" ref="Y76:Y139">+J76/7.625</f>
        <v>1.2655737704918033</v>
      </c>
      <c r="Z76" s="22">
        <f aca="true" t="shared" si="23" ref="Z76:Z139">+K76/5.949</f>
        <v>1.5800974953773745</v>
      </c>
      <c r="AA76" s="22">
        <f aca="true" t="shared" si="24" ref="AA76:AA139">+L76/5.949</f>
        <v>3.219028408135821</v>
      </c>
      <c r="AB76" s="22">
        <f aca="true" t="shared" si="25" ref="AB76:AB139">+M76/5.949</f>
        <v>2.8744326777609683</v>
      </c>
      <c r="AC76" s="22">
        <f aca="true" t="shared" si="26" ref="AC76:AC139">+N76/1000</f>
        <v>0.0275</v>
      </c>
      <c r="AD76" s="22">
        <f aca="true" t="shared" si="27" ref="AD76:AD139">+O76/7.625</f>
        <v>0.7475409836065574</v>
      </c>
      <c r="AF76" s="22">
        <f>+Q76*Notes!$F111</f>
        <v>0.43454921314630013</v>
      </c>
      <c r="AG76" s="22">
        <f>+R76*Notes!$F111</f>
        <v>0.6689128337195855</v>
      </c>
      <c r="AH76" s="22">
        <f>+S76*Notes!$F111</f>
        <v>0.789756575577686</v>
      </c>
      <c r="AI76" s="22">
        <f>+T76*Notes!$F111</f>
        <v>2.4112131147540983</v>
      </c>
      <c r="AJ76" s="22">
        <f>+U76*Notes!$F111</f>
        <v>1.58865</v>
      </c>
      <c r="AK76" s="22">
        <f>+V76*Notes!$F111</f>
        <v>3.7923934426229504</v>
      </c>
      <c r="AL76" s="22">
        <f>+W76*Notes!$F111</f>
        <v>1.4175216797433372</v>
      </c>
      <c r="AM76" s="22">
        <f>+X76*Notes!$F111</f>
        <v>7.501260716086738</v>
      </c>
      <c r="AN76" s="22">
        <f>+Y76*Notes!$F111</f>
        <v>4.5180983606557374</v>
      </c>
      <c r="AO76" s="22">
        <f>+Z76*Notes!$F111</f>
        <v>5.6409480584972265</v>
      </c>
      <c r="AP76" s="22">
        <f>+AA76*Notes!$F111</f>
        <v>11.49193141704488</v>
      </c>
      <c r="AQ76" s="22">
        <f>+AB76*Notes!$F111</f>
        <v>10.261724659606656</v>
      </c>
      <c r="AR76" s="22">
        <f>+AC76*Notes!$F111</f>
        <v>0.098175</v>
      </c>
      <c r="AS76" s="22">
        <f>+AD76*Notes!$F111</f>
        <v>2.66872131147541</v>
      </c>
    </row>
    <row r="77" spans="1:45" ht="15.75">
      <c r="A77" s="32">
        <v>1767</v>
      </c>
      <c r="B77" s="22">
        <v>21.25</v>
      </c>
      <c r="C77" s="22">
        <v>29.9</v>
      </c>
      <c r="D77" s="22">
        <v>34.4</v>
      </c>
      <c r="E77" s="22">
        <v>5</v>
      </c>
      <c r="F77" s="22">
        <v>4.68</v>
      </c>
      <c r="G77" s="22">
        <v>8.75</v>
      </c>
      <c r="H77" s="22">
        <v>18</v>
      </c>
      <c r="I77" s="22">
        <v>12.75</v>
      </c>
      <c r="J77" s="22">
        <v>10.55</v>
      </c>
      <c r="K77" s="22">
        <v>9.5</v>
      </c>
      <c r="L77" s="22">
        <v>18.3</v>
      </c>
      <c r="M77" s="22">
        <v>13.5</v>
      </c>
      <c r="N77" s="22">
        <v>28</v>
      </c>
      <c r="O77" s="22">
        <v>5.65</v>
      </c>
      <c r="Q77" s="22">
        <f t="shared" si="14"/>
        <v>0.14531474489911056</v>
      </c>
      <c r="R77" s="22">
        <f t="shared" si="15"/>
        <v>0.20446639399921906</v>
      </c>
      <c r="S77" s="22">
        <f t="shared" si="16"/>
        <v>0.23523892821314835</v>
      </c>
      <c r="T77" s="22">
        <f t="shared" si="17"/>
        <v>0.6557377049180327</v>
      </c>
      <c r="U77" s="22">
        <f t="shared" si="18"/>
        <v>0.46799999999999997</v>
      </c>
      <c r="V77" s="22">
        <f t="shared" si="19"/>
        <v>1.1475409836065573</v>
      </c>
      <c r="W77" s="22">
        <f t="shared" si="20"/>
        <v>0.23823893777198946</v>
      </c>
      <c r="X77" s="22">
        <f t="shared" si="21"/>
        <v>2.1432173474533536</v>
      </c>
      <c r="Y77" s="22">
        <f t="shared" si="22"/>
        <v>1.3836065573770493</v>
      </c>
      <c r="Z77" s="22">
        <f t="shared" si="23"/>
        <v>1.596907043200538</v>
      </c>
      <c r="AA77" s="22">
        <f t="shared" si="24"/>
        <v>3.076147251638931</v>
      </c>
      <c r="AB77" s="22">
        <f t="shared" si="25"/>
        <v>2.26928895612708</v>
      </c>
      <c r="AC77" s="22">
        <f t="shared" si="26"/>
        <v>0.028</v>
      </c>
      <c r="AD77" s="22">
        <f t="shared" si="27"/>
        <v>0.740983606557377</v>
      </c>
      <c r="AF77" s="22">
        <f>+Q77*Notes!$F112</f>
        <v>0.5187736392898247</v>
      </c>
      <c r="AG77" s="22">
        <f>+R77*Notes!$F112</f>
        <v>0.729945026577212</v>
      </c>
      <c r="AH77" s="22">
        <f>+S77*Notes!$F112</f>
        <v>0.8398029737209396</v>
      </c>
      <c r="AI77" s="22">
        <f>+T77*Notes!$F112</f>
        <v>2.340983606557377</v>
      </c>
      <c r="AJ77" s="22">
        <f>+U77*Notes!$F112</f>
        <v>1.6707599999999998</v>
      </c>
      <c r="AK77" s="22">
        <f>+V77*Notes!$F112</f>
        <v>4.0967213114754095</v>
      </c>
      <c r="AL77" s="22">
        <f>+W77*Notes!$F112</f>
        <v>0.8505130078460024</v>
      </c>
      <c r="AM77" s="22">
        <f>+X77*Notes!$F112</f>
        <v>7.651285930408472</v>
      </c>
      <c r="AN77" s="22">
        <f>+Y77*Notes!$F112</f>
        <v>4.939475409836065</v>
      </c>
      <c r="AO77" s="22">
        <f>+Z77*Notes!$F112</f>
        <v>5.70095814422592</v>
      </c>
      <c r="AP77" s="22">
        <f>+AA77*Notes!$F112</f>
        <v>10.981845688350983</v>
      </c>
      <c r="AQ77" s="22">
        <f>+AB77*Notes!$F112</f>
        <v>8.101361573373676</v>
      </c>
      <c r="AR77" s="22">
        <f>+AC77*Notes!$F112</f>
        <v>0.09996</v>
      </c>
      <c r="AS77" s="22">
        <f>+AD77*Notes!$F112</f>
        <v>2.645311475409836</v>
      </c>
    </row>
    <row r="78" spans="1:45" ht="15.75">
      <c r="A78" s="32">
        <v>1768</v>
      </c>
      <c r="B78" s="22">
        <v>18.2</v>
      </c>
      <c r="C78" s="22">
        <v>27.35</v>
      </c>
      <c r="D78" s="22">
        <v>36.5</v>
      </c>
      <c r="E78" s="22">
        <v>5.1</v>
      </c>
      <c r="F78" s="22">
        <v>4.63</v>
      </c>
      <c r="G78" s="22">
        <v>9.6</v>
      </c>
      <c r="H78" s="22">
        <v>14</v>
      </c>
      <c r="I78" s="22">
        <v>15.25</v>
      </c>
      <c r="J78" s="22">
        <v>10.1</v>
      </c>
      <c r="K78" s="22">
        <v>9.55</v>
      </c>
      <c r="L78" s="22">
        <v>18.3</v>
      </c>
      <c r="M78" s="22">
        <v>15</v>
      </c>
      <c r="N78" s="22">
        <v>27</v>
      </c>
      <c r="O78" s="22">
        <v>5.9</v>
      </c>
      <c r="Q78" s="22">
        <f t="shared" si="14"/>
        <v>0.12445780504300291</v>
      </c>
      <c r="R78" s="22">
        <f t="shared" si="15"/>
        <v>0.18702862461132583</v>
      </c>
      <c r="S78" s="22">
        <f t="shared" si="16"/>
        <v>0.24959944417964872</v>
      </c>
      <c r="T78" s="22">
        <f t="shared" si="17"/>
        <v>0.6688524590163933</v>
      </c>
      <c r="U78" s="22">
        <f t="shared" si="18"/>
        <v>0.46299999999999997</v>
      </c>
      <c r="V78" s="22">
        <f t="shared" si="19"/>
        <v>1.2590163934426228</v>
      </c>
      <c r="W78" s="22">
        <f t="shared" si="20"/>
        <v>0.18529695160043624</v>
      </c>
      <c r="X78" s="22">
        <f t="shared" si="21"/>
        <v>2.5634560430324425</v>
      </c>
      <c r="Y78" s="22">
        <f t="shared" si="22"/>
        <v>1.3245901639344262</v>
      </c>
      <c r="Z78" s="22">
        <f t="shared" si="23"/>
        <v>1.60531181711212</v>
      </c>
      <c r="AA78" s="22">
        <f t="shared" si="24"/>
        <v>3.076147251638931</v>
      </c>
      <c r="AB78" s="22">
        <f t="shared" si="25"/>
        <v>2.5214321734745337</v>
      </c>
      <c r="AC78" s="22">
        <f t="shared" si="26"/>
        <v>0.027</v>
      </c>
      <c r="AD78" s="22">
        <f t="shared" si="27"/>
        <v>0.7737704918032787</v>
      </c>
      <c r="AF78" s="22">
        <f>+Q78*Notes!$F113</f>
        <v>0.44431436400352037</v>
      </c>
      <c r="AG78" s="22">
        <f>+R78*Notes!$F113</f>
        <v>0.6676921898624332</v>
      </c>
      <c r="AH78" s="22">
        <f>+S78*Notes!$F113</f>
        <v>0.8910700157213459</v>
      </c>
      <c r="AI78" s="22">
        <f>+T78*Notes!$F113</f>
        <v>2.387803278688524</v>
      </c>
      <c r="AJ78" s="22">
        <f>+U78*Notes!$F113</f>
        <v>1.6529099999999999</v>
      </c>
      <c r="AK78" s="22">
        <f>+V78*Notes!$F113</f>
        <v>4.494688524590163</v>
      </c>
      <c r="AL78" s="22">
        <f>+W78*Notes!$F113</f>
        <v>0.6615101172135573</v>
      </c>
      <c r="AM78" s="22">
        <f>+X78*Notes!$F113</f>
        <v>9.151538073625819</v>
      </c>
      <c r="AN78" s="22">
        <f>+Y78*Notes!$F113</f>
        <v>4.728786885245901</v>
      </c>
      <c r="AO78" s="22">
        <f>+Z78*Notes!$F113</f>
        <v>5.730963187090268</v>
      </c>
      <c r="AP78" s="22">
        <f>+AA78*Notes!$F113</f>
        <v>10.981845688350983</v>
      </c>
      <c r="AQ78" s="22">
        <f>+AB78*Notes!$F113</f>
        <v>9.001512859304086</v>
      </c>
      <c r="AR78" s="22">
        <f>+AC78*Notes!$F113</f>
        <v>0.09638999999999999</v>
      </c>
      <c r="AS78" s="22">
        <f>+AD78*Notes!$F113</f>
        <v>2.7623606557377047</v>
      </c>
    </row>
    <row r="79" spans="1:45" ht="15.75">
      <c r="A79" s="32">
        <v>1769</v>
      </c>
      <c r="B79" s="22">
        <v>14.9</v>
      </c>
      <c r="C79" s="22">
        <v>24.25</v>
      </c>
      <c r="D79" s="22">
        <v>32.65</v>
      </c>
      <c r="E79" s="22">
        <v>5.4</v>
      </c>
      <c r="F79" s="22">
        <v>4.75</v>
      </c>
      <c r="G79" s="22">
        <v>10.25</v>
      </c>
      <c r="H79" s="22">
        <v>12</v>
      </c>
      <c r="I79" s="22">
        <v>15.4</v>
      </c>
      <c r="J79" s="22">
        <v>11.75</v>
      </c>
      <c r="K79" s="22">
        <v>9.15</v>
      </c>
      <c r="L79" s="22">
        <v>18.3</v>
      </c>
      <c r="M79" s="22">
        <v>17</v>
      </c>
      <c r="N79" s="22">
        <v>26.75</v>
      </c>
      <c r="O79" s="22">
        <v>5.75</v>
      </c>
      <c r="Q79" s="22">
        <f t="shared" si="14"/>
        <v>0.1018912799527881</v>
      </c>
      <c r="R79" s="22">
        <f t="shared" si="15"/>
        <v>0.16582976770839675</v>
      </c>
      <c r="S79" s="22">
        <f t="shared" si="16"/>
        <v>0.2232718315743981</v>
      </c>
      <c r="T79" s="22">
        <f t="shared" si="17"/>
        <v>0.7081967213114755</v>
      </c>
      <c r="U79" s="22">
        <f t="shared" si="18"/>
        <v>0.475</v>
      </c>
      <c r="V79" s="22">
        <f t="shared" si="19"/>
        <v>1.3442622950819672</v>
      </c>
      <c r="W79" s="22">
        <f t="shared" si="20"/>
        <v>0.15882595851465964</v>
      </c>
      <c r="X79" s="22">
        <f t="shared" si="21"/>
        <v>2.588670364767188</v>
      </c>
      <c r="Y79" s="22">
        <f t="shared" si="22"/>
        <v>1.540983606557377</v>
      </c>
      <c r="Z79" s="22">
        <f t="shared" si="23"/>
        <v>1.5380736258194656</v>
      </c>
      <c r="AA79" s="22">
        <f t="shared" si="24"/>
        <v>3.076147251638931</v>
      </c>
      <c r="AB79" s="22">
        <f t="shared" si="25"/>
        <v>2.8576231299378048</v>
      </c>
      <c r="AC79" s="22">
        <f t="shared" si="26"/>
        <v>0.02675</v>
      </c>
      <c r="AD79" s="22">
        <f t="shared" si="27"/>
        <v>0.7540983606557377</v>
      </c>
      <c r="AF79" s="22">
        <f>+Q79*Notes!$F114</f>
        <v>0.3637518694314535</v>
      </c>
      <c r="AG79" s="22">
        <f>+R79*Notes!$F114</f>
        <v>0.5920122707189763</v>
      </c>
      <c r="AH79" s="22">
        <f>+S79*Notes!$F114</f>
        <v>0.7970804387206012</v>
      </c>
      <c r="AI79" s="22">
        <f>+T79*Notes!$F114</f>
        <v>2.5282622950819675</v>
      </c>
      <c r="AJ79" s="22">
        <f>+U79*Notes!$F114</f>
        <v>1.6957499999999999</v>
      </c>
      <c r="AK79" s="22">
        <f>+V79*Notes!$F114</f>
        <v>4.799016393442622</v>
      </c>
      <c r="AL79" s="22">
        <f>+W79*Notes!$F114</f>
        <v>0.5670086718973348</v>
      </c>
      <c r="AM79" s="22">
        <f>+X79*Notes!$F114</f>
        <v>9.24155320221886</v>
      </c>
      <c r="AN79" s="22">
        <f>+Y79*Notes!$F114</f>
        <v>5.501311475409835</v>
      </c>
      <c r="AO79" s="22">
        <f>+Z79*Notes!$F114</f>
        <v>5.490922844175492</v>
      </c>
      <c r="AP79" s="22">
        <f>+AA79*Notes!$F114</f>
        <v>10.981845688350983</v>
      </c>
      <c r="AQ79" s="22">
        <f>+AB79*Notes!$F114</f>
        <v>10.201714573877963</v>
      </c>
      <c r="AR79" s="22">
        <f>+AC79*Notes!$F114</f>
        <v>0.0954975</v>
      </c>
      <c r="AS79" s="22">
        <f>+AD79*Notes!$F114</f>
        <v>2.6921311475409833</v>
      </c>
    </row>
    <row r="80" spans="1:45" ht="15.75">
      <c r="A80" s="32">
        <v>1770</v>
      </c>
      <c r="B80" s="22">
        <v>14.9</v>
      </c>
      <c r="C80" s="22">
        <v>24.9</v>
      </c>
      <c r="D80" s="22">
        <v>31.6</v>
      </c>
      <c r="E80" s="22">
        <v>5.7</v>
      </c>
      <c r="F80" s="22">
        <v>4.6</v>
      </c>
      <c r="G80" s="22">
        <v>11.3</v>
      </c>
      <c r="H80" s="22">
        <v>16</v>
      </c>
      <c r="I80" s="22">
        <v>16.65</v>
      </c>
      <c r="J80" s="22">
        <v>12</v>
      </c>
      <c r="K80" s="22">
        <v>10.05</v>
      </c>
      <c r="L80" s="22">
        <v>19.15</v>
      </c>
      <c r="M80" s="22">
        <v>18</v>
      </c>
      <c r="N80" s="22">
        <v>25.5</v>
      </c>
      <c r="O80" s="22">
        <v>5.65</v>
      </c>
      <c r="Q80" s="22">
        <f t="shared" si="14"/>
        <v>0.1018912799527881</v>
      </c>
      <c r="R80" s="22">
        <f t="shared" si="15"/>
        <v>0.1702746893170754</v>
      </c>
      <c r="S80" s="22">
        <f t="shared" si="16"/>
        <v>0.21609157359114792</v>
      </c>
      <c r="T80" s="22">
        <f t="shared" si="17"/>
        <v>0.7475409836065574</v>
      </c>
      <c r="U80" s="22">
        <f t="shared" si="18"/>
        <v>0.45999999999999996</v>
      </c>
      <c r="V80" s="22">
        <f t="shared" si="19"/>
        <v>1.481967213114754</v>
      </c>
      <c r="W80" s="22">
        <f t="shared" si="20"/>
        <v>0.21176794468621285</v>
      </c>
      <c r="X80" s="22">
        <f t="shared" si="21"/>
        <v>2.798789712556732</v>
      </c>
      <c r="Y80" s="22">
        <f t="shared" si="22"/>
        <v>1.5737704918032787</v>
      </c>
      <c r="Z80" s="22">
        <f t="shared" si="23"/>
        <v>1.6893595562279375</v>
      </c>
      <c r="AA80" s="22">
        <f t="shared" si="24"/>
        <v>3.219028408135821</v>
      </c>
      <c r="AB80" s="22">
        <f t="shared" si="25"/>
        <v>3.0257186081694405</v>
      </c>
      <c r="AC80" s="22">
        <f t="shared" si="26"/>
        <v>0.0255</v>
      </c>
      <c r="AD80" s="22">
        <f t="shared" si="27"/>
        <v>0.740983606557377</v>
      </c>
      <c r="AF80" s="22">
        <f>+Q80*Notes!$F115</f>
        <v>0.3637518694314535</v>
      </c>
      <c r="AG80" s="22">
        <f>+R80*Notes!$F115</f>
        <v>0.6078806408619591</v>
      </c>
      <c r="AH80" s="22">
        <f>+S80*Notes!$F115</f>
        <v>0.7714469177203981</v>
      </c>
      <c r="AI80" s="22">
        <f>+T80*Notes!$F115</f>
        <v>2.66872131147541</v>
      </c>
      <c r="AJ80" s="22">
        <f>+U80*Notes!$F115</f>
        <v>1.6421999999999999</v>
      </c>
      <c r="AK80" s="22">
        <f>+V80*Notes!$F115</f>
        <v>5.290622950819672</v>
      </c>
      <c r="AL80" s="22">
        <f>+W80*Notes!$F115</f>
        <v>0.7560115625297799</v>
      </c>
      <c r="AM80" s="22">
        <f>+X80*Notes!$F115</f>
        <v>9.991679273827533</v>
      </c>
      <c r="AN80" s="22">
        <f>+Y80*Notes!$F115</f>
        <v>5.618360655737704</v>
      </c>
      <c r="AO80" s="22">
        <f>+Z80*Notes!$F115</f>
        <v>6.031013615733737</v>
      </c>
      <c r="AP80" s="22">
        <f>+AA80*Notes!$F115</f>
        <v>11.49193141704488</v>
      </c>
      <c r="AQ80" s="22">
        <f>+AB80*Notes!$F115</f>
        <v>10.801815431164902</v>
      </c>
      <c r="AR80" s="22">
        <f>+AC80*Notes!$F115</f>
        <v>0.09103499999999999</v>
      </c>
      <c r="AS80" s="22">
        <f>+AD80*Notes!$F115</f>
        <v>2.645311475409836</v>
      </c>
    </row>
    <row r="81" spans="1:45" ht="15.75">
      <c r="A81" s="32">
        <v>1771</v>
      </c>
      <c r="B81" s="22">
        <v>16.9</v>
      </c>
      <c r="C81" s="22">
        <v>28.55</v>
      </c>
      <c r="D81" s="22">
        <v>34.3</v>
      </c>
      <c r="E81" s="22">
        <v>5.9</v>
      </c>
      <c r="F81" s="22">
        <v>4.63</v>
      </c>
      <c r="G81" s="22">
        <v>11.3</v>
      </c>
      <c r="H81" s="22">
        <v>15.75</v>
      </c>
      <c r="I81" s="22">
        <v>18.15</v>
      </c>
      <c r="J81" s="22">
        <v>12</v>
      </c>
      <c r="K81" s="22">
        <v>10.1</v>
      </c>
      <c r="L81" s="22">
        <v>20.05</v>
      </c>
      <c r="M81" s="22">
        <v>18.15</v>
      </c>
      <c r="N81" s="22">
        <v>25</v>
      </c>
      <c r="O81" s="22">
        <v>6.15</v>
      </c>
      <c r="Q81" s="22">
        <f t="shared" si="14"/>
        <v>0.11556796182564555</v>
      </c>
      <c r="R81" s="22">
        <f t="shared" si="15"/>
        <v>0.1952346337350403</v>
      </c>
      <c r="S81" s="22">
        <f t="shared" si="16"/>
        <v>0.23455509411950548</v>
      </c>
      <c r="T81" s="22">
        <f t="shared" si="17"/>
        <v>0.7737704918032787</v>
      </c>
      <c r="U81" s="22">
        <f t="shared" si="18"/>
        <v>0.46299999999999997</v>
      </c>
      <c r="V81" s="22">
        <f t="shared" si="19"/>
        <v>1.481967213114754</v>
      </c>
      <c r="W81" s="22">
        <f t="shared" si="20"/>
        <v>0.20845907055049076</v>
      </c>
      <c r="X81" s="22">
        <f t="shared" si="21"/>
        <v>3.0509329299041856</v>
      </c>
      <c r="Y81" s="22">
        <f t="shared" si="22"/>
        <v>1.5737704918032787</v>
      </c>
      <c r="Z81" s="22">
        <f t="shared" si="23"/>
        <v>1.6977643301395193</v>
      </c>
      <c r="AA81" s="22">
        <f t="shared" si="24"/>
        <v>3.3703143385442935</v>
      </c>
      <c r="AB81" s="22">
        <f t="shared" si="25"/>
        <v>3.0509329299041856</v>
      </c>
      <c r="AC81" s="22">
        <f t="shared" si="26"/>
        <v>0.025</v>
      </c>
      <c r="AD81" s="22">
        <f t="shared" si="27"/>
        <v>0.8065573770491804</v>
      </c>
      <c r="AF81" s="22">
        <f>+Q81*Notes!$F116</f>
        <v>0.4125776237175546</v>
      </c>
      <c r="AG81" s="22">
        <f>+R81*Notes!$F116</f>
        <v>0.6969876424340938</v>
      </c>
      <c r="AH81" s="22">
        <f>+S81*Notes!$F116</f>
        <v>0.8373616860066345</v>
      </c>
      <c r="AI81" s="22">
        <f>+T81*Notes!$F116</f>
        <v>2.7623606557377047</v>
      </c>
      <c r="AJ81" s="22">
        <f>+U81*Notes!$F116</f>
        <v>1.6529099999999999</v>
      </c>
      <c r="AK81" s="22">
        <f>+V81*Notes!$F116</f>
        <v>5.290622950819672</v>
      </c>
      <c r="AL81" s="22">
        <f>+W81*Notes!$F116</f>
        <v>0.744198881865252</v>
      </c>
      <c r="AM81" s="22">
        <f>+X81*Notes!$F116</f>
        <v>10.891830559757942</v>
      </c>
      <c r="AN81" s="22">
        <f>+Y81*Notes!$F116</f>
        <v>5.618360655737704</v>
      </c>
      <c r="AO81" s="22">
        <f>+Z81*Notes!$F116</f>
        <v>6.061018658598083</v>
      </c>
      <c r="AP81" s="22">
        <f>+AA81*Notes!$F116</f>
        <v>12.032022188603127</v>
      </c>
      <c r="AQ81" s="22">
        <f>+AB81*Notes!$F116</f>
        <v>10.891830559757942</v>
      </c>
      <c r="AR81" s="22">
        <f>+AC81*Notes!$F116</f>
        <v>0.08925</v>
      </c>
      <c r="AS81" s="22">
        <f>+AD81*Notes!$F116</f>
        <v>2.879409836065574</v>
      </c>
    </row>
    <row r="82" spans="1:45" ht="15.75">
      <c r="A82" s="32">
        <v>1772</v>
      </c>
      <c r="B82" s="22">
        <v>21.35</v>
      </c>
      <c r="C82" s="22">
        <v>31</v>
      </c>
      <c r="D82" s="22">
        <v>40.45</v>
      </c>
      <c r="E82" s="22">
        <v>5.85</v>
      </c>
      <c r="F82" s="22">
        <v>4.42</v>
      </c>
      <c r="G82" s="22">
        <v>11.1</v>
      </c>
      <c r="H82" s="22">
        <v>19.5</v>
      </c>
      <c r="I82" s="22">
        <v>16.5</v>
      </c>
      <c r="J82" s="22">
        <v>11</v>
      </c>
      <c r="K82" s="22">
        <v>10.15</v>
      </c>
      <c r="L82" s="22">
        <v>20.05</v>
      </c>
      <c r="M82" s="22">
        <v>18.5</v>
      </c>
      <c r="N82" s="22">
        <v>26.25</v>
      </c>
      <c r="O82" s="22">
        <v>6.15</v>
      </c>
      <c r="Q82" s="22">
        <f t="shared" si="14"/>
        <v>0.14599857899275342</v>
      </c>
      <c r="R82" s="22">
        <f t="shared" si="15"/>
        <v>0.21198856902929067</v>
      </c>
      <c r="S82" s="22">
        <f t="shared" si="16"/>
        <v>0.27661089087854224</v>
      </c>
      <c r="T82" s="22">
        <f t="shared" si="17"/>
        <v>0.7672131147540984</v>
      </c>
      <c r="U82" s="22">
        <f t="shared" si="18"/>
        <v>0.442</v>
      </c>
      <c r="V82" s="22">
        <f t="shared" si="19"/>
        <v>1.4557377049180327</v>
      </c>
      <c r="W82" s="22">
        <f t="shared" si="20"/>
        <v>0.2580921825863219</v>
      </c>
      <c r="X82" s="22">
        <f t="shared" si="21"/>
        <v>2.773575390821987</v>
      </c>
      <c r="Y82" s="22">
        <f t="shared" si="22"/>
        <v>1.4426229508196722</v>
      </c>
      <c r="Z82" s="22">
        <f t="shared" si="23"/>
        <v>1.7061691040511011</v>
      </c>
      <c r="AA82" s="22">
        <f t="shared" si="24"/>
        <v>3.3703143385442935</v>
      </c>
      <c r="AB82" s="22">
        <f t="shared" si="25"/>
        <v>3.109766347285258</v>
      </c>
      <c r="AC82" s="22">
        <f t="shared" si="26"/>
        <v>0.02625</v>
      </c>
      <c r="AD82" s="22">
        <f t="shared" si="27"/>
        <v>0.8065573770491804</v>
      </c>
      <c r="AF82" s="22">
        <f>+Q82*Notes!$F117</f>
        <v>0.5212149270041297</v>
      </c>
      <c r="AG82" s="22">
        <f>+R82*Notes!$F117</f>
        <v>0.7567991914345676</v>
      </c>
      <c r="AH82" s="22">
        <f>+S82*Notes!$F117</f>
        <v>0.9875008804363957</v>
      </c>
      <c r="AI82" s="22">
        <f>+T82*Notes!$F117</f>
        <v>2.738950819672131</v>
      </c>
      <c r="AJ82" s="22">
        <f>+U82*Notes!$F117</f>
        <v>1.57794</v>
      </c>
      <c r="AK82" s="22">
        <f>+V82*Notes!$F117</f>
        <v>5.196983606557376</v>
      </c>
      <c r="AL82" s="22">
        <f>+W82*Notes!$F117</f>
        <v>0.9213890918331691</v>
      </c>
      <c r="AM82" s="22">
        <f>+X82*Notes!$F117</f>
        <v>9.901664145234493</v>
      </c>
      <c r="AN82" s="22">
        <f>+Y82*Notes!$F117</f>
        <v>5.15016393442623</v>
      </c>
      <c r="AO82" s="22">
        <f>+Z82*Notes!$F117</f>
        <v>6.091023701462431</v>
      </c>
      <c r="AP82" s="22">
        <f>+AA82*Notes!$F117</f>
        <v>12.032022188603127</v>
      </c>
      <c r="AQ82" s="22">
        <f>+AB82*Notes!$F117</f>
        <v>11.10186585980837</v>
      </c>
      <c r="AR82" s="22">
        <f>+AC82*Notes!$F117</f>
        <v>0.09371249999999999</v>
      </c>
      <c r="AS82" s="22">
        <f>+AD82*Notes!$F117</f>
        <v>2.879409836065574</v>
      </c>
    </row>
    <row r="83" spans="1:45" ht="15.75">
      <c r="A83" s="32">
        <v>1773</v>
      </c>
      <c r="B83" s="22">
        <v>25.35</v>
      </c>
      <c r="C83" s="22">
        <v>37.1</v>
      </c>
      <c r="D83" s="22">
        <v>43.15</v>
      </c>
      <c r="E83" s="22">
        <v>5.2</v>
      </c>
      <c r="F83" s="22">
        <v>5.36</v>
      </c>
      <c r="G83" s="22">
        <v>10.95</v>
      </c>
      <c r="H83" s="22">
        <v>14.5</v>
      </c>
      <c r="I83" s="22">
        <v>16.15</v>
      </c>
      <c r="J83" s="22">
        <v>11.5</v>
      </c>
      <c r="K83" s="22">
        <v>9.05</v>
      </c>
      <c r="L83" s="22">
        <v>20.05</v>
      </c>
      <c r="M83" s="22">
        <v>18.65</v>
      </c>
      <c r="N83" s="22">
        <v>26.25</v>
      </c>
      <c r="O83" s="22">
        <v>6.1</v>
      </c>
      <c r="Q83" s="22">
        <f t="shared" si="14"/>
        <v>0.17335194273846835</v>
      </c>
      <c r="R83" s="22">
        <f t="shared" si="15"/>
        <v>0.25370244874150594</v>
      </c>
      <c r="S83" s="22">
        <f t="shared" si="16"/>
        <v>0.2950744114068998</v>
      </c>
      <c r="T83" s="22">
        <f t="shared" si="17"/>
        <v>0.6819672131147542</v>
      </c>
      <c r="U83" s="22">
        <f t="shared" si="18"/>
        <v>0.536</v>
      </c>
      <c r="V83" s="22">
        <f t="shared" si="19"/>
        <v>1.4360655737704917</v>
      </c>
      <c r="W83" s="22">
        <f t="shared" si="20"/>
        <v>0.1919146998718804</v>
      </c>
      <c r="X83" s="22">
        <f t="shared" si="21"/>
        <v>2.714741973440914</v>
      </c>
      <c r="Y83" s="22">
        <f t="shared" si="22"/>
        <v>1.5081967213114753</v>
      </c>
      <c r="Z83" s="22">
        <f t="shared" si="23"/>
        <v>1.521264077996302</v>
      </c>
      <c r="AA83" s="22">
        <f t="shared" si="24"/>
        <v>3.3703143385442935</v>
      </c>
      <c r="AB83" s="22">
        <f t="shared" si="25"/>
        <v>3.134980669020003</v>
      </c>
      <c r="AC83" s="22">
        <f t="shared" si="26"/>
        <v>0.02625</v>
      </c>
      <c r="AD83" s="22">
        <f t="shared" si="27"/>
        <v>0.7999999999999999</v>
      </c>
      <c r="AF83" s="22">
        <f>+Q83*Notes!$F118</f>
        <v>0.618866435576332</v>
      </c>
      <c r="AG83" s="22">
        <f>+R83*Notes!$F118</f>
        <v>0.9057177420071761</v>
      </c>
      <c r="AH83" s="22">
        <f>+S83*Notes!$F118</f>
        <v>1.053415648722632</v>
      </c>
      <c r="AI83" s="22">
        <f>+T83*Notes!$F118</f>
        <v>2.4346229508196724</v>
      </c>
      <c r="AJ83" s="22">
        <f>+U83*Notes!$F118</f>
        <v>1.91352</v>
      </c>
      <c r="AK83" s="22">
        <f>+V83*Notes!$F118</f>
        <v>5.126754098360655</v>
      </c>
      <c r="AL83" s="22">
        <f>+W83*Notes!$F118</f>
        <v>0.685135478542613</v>
      </c>
      <c r="AM83" s="22">
        <f>+X83*Notes!$F118</f>
        <v>9.691628845184063</v>
      </c>
      <c r="AN83" s="22">
        <f>+Y83*Notes!$F118</f>
        <v>5.3842622950819665</v>
      </c>
      <c r="AO83" s="22">
        <f>+Z83*Notes!$F118</f>
        <v>5.430912758446798</v>
      </c>
      <c r="AP83" s="22">
        <f>+AA83*Notes!$F118</f>
        <v>12.032022188603127</v>
      </c>
      <c r="AQ83" s="22">
        <f>+AB83*Notes!$F118</f>
        <v>11.19188098840141</v>
      </c>
      <c r="AR83" s="22">
        <f>+AC83*Notes!$F118</f>
        <v>0.09371249999999999</v>
      </c>
      <c r="AS83" s="22">
        <f>+AD83*Notes!$F118</f>
        <v>2.8559999999999994</v>
      </c>
    </row>
    <row r="84" spans="1:45" ht="15.75">
      <c r="A84" s="32">
        <v>1774</v>
      </c>
      <c r="B84" s="22">
        <v>23.15</v>
      </c>
      <c r="C84" s="22">
        <v>37</v>
      </c>
      <c r="D84" s="22">
        <v>39.05</v>
      </c>
      <c r="E84" s="22">
        <v>6.2</v>
      </c>
      <c r="F84" s="22">
        <v>5.38</v>
      </c>
      <c r="G84" s="22">
        <v>10.85</v>
      </c>
      <c r="H84" s="22">
        <v>25</v>
      </c>
      <c r="I84" s="22">
        <v>16.4</v>
      </c>
      <c r="J84" s="22">
        <v>12</v>
      </c>
      <c r="K84" s="22">
        <v>9.6</v>
      </c>
      <c r="L84" s="22">
        <v>20.05</v>
      </c>
      <c r="M84" s="22">
        <v>19.1</v>
      </c>
      <c r="N84" s="22">
        <v>27.1</v>
      </c>
      <c r="O84" s="22">
        <v>6.55</v>
      </c>
      <c r="Q84" s="22">
        <f t="shared" si="14"/>
        <v>0.15830759267832512</v>
      </c>
      <c r="R84" s="22">
        <f t="shared" si="15"/>
        <v>0.25301861464786307</v>
      </c>
      <c r="S84" s="22">
        <f t="shared" si="16"/>
        <v>0.26703721356754195</v>
      </c>
      <c r="T84" s="22">
        <f t="shared" si="17"/>
        <v>0.8131147540983606</v>
      </c>
      <c r="U84" s="22">
        <f t="shared" si="18"/>
        <v>0.538</v>
      </c>
      <c r="V84" s="22">
        <f t="shared" si="19"/>
        <v>1.422950819672131</v>
      </c>
      <c r="W84" s="22">
        <f t="shared" si="20"/>
        <v>0.3308874135722076</v>
      </c>
      <c r="X84" s="22">
        <f t="shared" si="21"/>
        <v>2.7567658429988233</v>
      </c>
      <c r="Y84" s="22">
        <f t="shared" si="22"/>
        <v>1.5737704918032787</v>
      </c>
      <c r="Z84" s="22">
        <f t="shared" si="23"/>
        <v>1.6137165910237015</v>
      </c>
      <c r="AA84" s="22">
        <f t="shared" si="24"/>
        <v>3.3703143385442935</v>
      </c>
      <c r="AB84" s="22">
        <f t="shared" si="25"/>
        <v>3.21062363422424</v>
      </c>
      <c r="AC84" s="22">
        <f t="shared" si="26"/>
        <v>0.027100000000000003</v>
      </c>
      <c r="AD84" s="22">
        <f t="shared" si="27"/>
        <v>0.8590163934426229</v>
      </c>
      <c r="AF84" s="22">
        <f>+Q84*Notes!$F119</f>
        <v>0.5651581058616206</v>
      </c>
      <c r="AG84" s="22">
        <f>+R84*Notes!$F119</f>
        <v>0.9032764542928712</v>
      </c>
      <c r="AH84" s="22">
        <f>+S84*Notes!$F119</f>
        <v>0.9533228524361247</v>
      </c>
      <c r="AI84" s="22">
        <f>+T84*Notes!$F119</f>
        <v>2.902819672131147</v>
      </c>
      <c r="AJ84" s="22">
        <f>+U84*Notes!$F119</f>
        <v>1.92066</v>
      </c>
      <c r="AK84" s="22">
        <f>+V84*Notes!$F119</f>
        <v>5.079934426229507</v>
      </c>
      <c r="AL84" s="22">
        <f>+W84*Notes!$F119</f>
        <v>1.181268066452781</v>
      </c>
      <c r="AM84" s="22">
        <f>+X84*Notes!$F119</f>
        <v>9.8416540595058</v>
      </c>
      <c r="AN84" s="22">
        <f>+Y84*Notes!$F119</f>
        <v>5.618360655737704</v>
      </c>
      <c r="AO84" s="22">
        <f>+Z84*Notes!$F119</f>
        <v>5.760968229954614</v>
      </c>
      <c r="AP84" s="22">
        <f>+AA84*Notes!$F119</f>
        <v>12.032022188603127</v>
      </c>
      <c r="AQ84" s="22">
        <f>+AB84*Notes!$F119</f>
        <v>11.461926374180536</v>
      </c>
      <c r="AR84" s="22">
        <f>+AC84*Notes!$F119</f>
        <v>0.096747</v>
      </c>
      <c r="AS84" s="22">
        <f>+AD84*Notes!$F119</f>
        <v>3.066688524590164</v>
      </c>
    </row>
    <row r="85" spans="1:45" ht="15.75">
      <c r="A85" s="32">
        <v>1775</v>
      </c>
      <c r="B85" s="22">
        <v>23.8</v>
      </c>
      <c r="C85" s="22">
        <v>35.75</v>
      </c>
      <c r="D85" s="22">
        <v>42.75</v>
      </c>
      <c r="E85" s="22">
        <v>6</v>
      </c>
      <c r="F85" s="22">
        <v>5.51</v>
      </c>
      <c r="G85" s="22">
        <v>13.35</v>
      </c>
      <c r="H85" s="22">
        <v>19.5</v>
      </c>
      <c r="I85" s="22">
        <v>18.4</v>
      </c>
      <c r="J85" s="22">
        <v>12</v>
      </c>
      <c r="K85" s="22">
        <v>10.8</v>
      </c>
      <c r="L85" s="22">
        <v>20.05</v>
      </c>
      <c r="M85" s="22">
        <v>20.5</v>
      </c>
      <c r="N85" s="22">
        <v>27.5</v>
      </c>
      <c r="O85" s="22">
        <v>6.7</v>
      </c>
      <c r="Q85" s="22">
        <f t="shared" si="14"/>
        <v>0.16275251428700382</v>
      </c>
      <c r="R85" s="22">
        <f t="shared" si="15"/>
        <v>0.24447068847732714</v>
      </c>
      <c r="S85" s="22">
        <f t="shared" si="16"/>
        <v>0.29233907503232825</v>
      </c>
      <c r="T85" s="22">
        <f t="shared" si="17"/>
        <v>0.7868852459016393</v>
      </c>
      <c r="U85" s="22">
        <f t="shared" si="18"/>
        <v>0.5509999999999999</v>
      </c>
      <c r="V85" s="22">
        <f t="shared" si="19"/>
        <v>1.7508196721311475</v>
      </c>
      <c r="W85" s="22">
        <f t="shared" si="20"/>
        <v>0.2580921825863219</v>
      </c>
      <c r="X85" s="22">
        <f t="shared" si="21"/>
        <v>3.0929567994620943</v>
      </c>
      <c r="Y85" s="22">
        <f t="shared" si="22"/>
        <v>1.5737704918032787</v>
      </c>
      <c r="Z85" s="22">
        <f t="shared" si="23"/>
        <v>1.8154311649016643</v>
      </c>
      <c r="AA85" s="22">
        <f t="shared" si="24"/>
        <v>3.3703143385442935</v>
      </c>
      <c r="AB85" s="22">
        <f t="shared" si="25"/>
        <v>3.4459573037485294</v>
      </c>
      <c r="AC85" s="22">
        <f t="shared" si="26"/>
        <v>0.0275</v>
      </c>
      <c r="AD85" s="22">
        <f t="shared" si="27"/>
        <v>0.878688524590164</v>
      </c>
      <c r="AF85" s="22">
        <f>+Q85*Notes!$F120</f>
        <v>0.5810264760046037</v>
      </c>
      <c r="AG85" s="22">
        <f>+R85*Notes!$F120</f>
        <v>0.8727603578640578</v>
      </c>
      <c r="AH85" s="22">
        <f>+S85*Notes!$F120</f>
        <v>1.0436504978654118</v>
      </c>
      <c r="AI85" s="22">
        <f>+T85*Notes!$F120</f>
        <v>2.809180327868852</v>
      </c>
      <c r="AJ85" s="22">
        <f>+U85*Notes!$F120</f>
        <v>1.9670699999999997</v>
      </c>
      <c r="AK85" s="22">
        <f>+V85*Notes!$F120</f>
        <v>6.2504262295081965</v>
      </c>
      <c r="AL85" s="22">
        <f>+W85*Notes!$F120</f>
        <v>0.9213890918331691</v>
      </c>
      <c r="AM85" s="22">
        <f>+X85*Notes!$F120</f>
        <v>11.041855774079677</v>
      </c>
      <c r="AN85" s="22">
        <f>+Y85*Notes!$F120</f>
        <v>5.618360655737704</v>
      </c>
      <c r="AO85" s="22">
        <f>+Z85*Notes!$F120</f>
        <v>6.481089258698941</v>
      </c>
      <c r="AP85" s="22">
        <f>+AA85*Notes!$F120</f>
        <v>12.032022188603127</v>
      </c>
      <c r="AQ85" s="22">
        <f>+AB85*Notes!$F120</f>
        <v>12.30206757438225</v>
      </c>
      <c r="AR85" s="22">
        <f>+AC85*Notes!$F120</f>
        <v>0.098175</v>
      </c>
      <c r="AS85" s="22">
        <f>+AD85*Notes!$F120</f>
        <v>3.1369180327868853</v>
      </c>
    </row>
    <row r="86" spans="1:45" ht="15.75">
      <c r="A86" s="32">
        <v>1776</v>
      </c>
      <c r="B86" s="22">
        <v>14.7</v>
      </c>
      <c r="C86" s="22">
        <v>24.75</v>
      </c>
      <c r="D86" s="22">
        <v>35.15</v>
      </c>
      <c r="E86" s="22">
        <v>6.2</v>
      </c>
      <c r="F86" s="22">
        <v>4.97</v>
      </c>
      <c r="G86" s="22">
        <v>12.05</v>
      </c>
      <c r="H86" s="22">
        <v>21.5</v>
      </c>
      <c r="I86" s="22">
        <v>18.25</v>
      </c>
      <c r="J86" s="22">
        <v>12</v>
      </c>
      <c r="K86" s="22">
        <v>12.5</v>
      </c>
      <c r="L86" s="22">
        <v>20.05</v>
      </c>
      <c r="M86" s="22">
        <v>21.1</v>
      </c>
      <c r="N86" s="22">
        <v>28.5</v>
      </c>
      <c r="O86" s="22">
        <v>6.75</v>
      </c>
      <c r="Q86" s="22">
        <f t="shared" si="14"/>
        <v>0.10052361176550235</v>
      </c>
      <c r="R86" s="22">
        <f t="shared" si="15"/>
        <v>0.1692489381766111</v>
      </c>
      <c r="S86" s="22">
        <f t="shared" si="16"/>
        <v>0.2403676839154699</v>
      </c>
      <c r="T86" s="22">
        <f t="shared" si="17"/>
        <v>0.8131147540983606</v>
      </c>
      <c r="U86" s="22">
        <f t="shared" si="18"/>
        <v>0.497</v>
      </c>
      <c r="V86" s="22">
        <f t="shared" si="19"/>
        <v>1.5803278688524591</v>
      </c>
      <c r="W86" s="22">
        <f t="shared" si="20"/>
        <v>0.2845631756720985</v>
      </c>
      <c r="X86" s="22">
        <f t="shared" si="21"/>
        <v>3.067742477727349</v>
      </c>
      <c r="Y86" s="22">
        <f t="shared" si="22"/>
        <v>1.5737704918032787</v>
      </c>
      <c r="Z86" s="22">
        <f t="shared" si="23"/>
        <v>2.101193477895445</v>
      </c>
      <c r="AA86" s="22">
        <f t="shared" si="24"/>
        <v>3.3703143385442935</v>
      </c>
      <c r="AB86" s="22">
        <f t="shared" si="25"/>
        <v>3.546814590687511</v>
      </c>
      <c r="AC86" s="22">
        <f t="shared" si="26"/>
        <v>0.0285</v>
      </c>
      <c r="AD86" s="22">
        <f t="shared" si="27"/>
        <v>0.8852459016393442</v>
      </c>
      <c r="AF86" s="22">
        <f>+Q86*Notes!$F121</f>
        <v>0.3588692940028434</v>
      </c>
      <c r="AG86" s="22">
        <f>+R86*Notes!$F121</f>
        <v>0.6042187092905016</v>
      </c>
      <c r="AH86" s="22">
        <f>+S86*Notes!$F121</f>
        <v>0.8581126315782275</v>
      </c>
      <c r="AI86" s="22">
        <f>+T86*Notes!$F121</f>
        <v>2.902819672131147</v>
      </c>
      <c r="AJ86" s="22">
        <f>+U86*Notes!$F121</f>
        <v>1.77429</v>
      </c>
      <c r="AK86" s="22">
        <f>+V86*Notes!$F121</f>
        <v>5.641770491803279</v>
      </c>
      <c r="AL86" s="22">
        <f>+W86*Notes!$F121</f>
        <v>1.0158905371493916</v>
      </c>
      <c r="AM86" s="22">
        <f>+X86*Notes!$F121</f>
        <v>10.951840645486635</v>
      </c>
      <c r="AN86" s="22">
        <f>+Y86*Notes!$F121</f>
        <v>5.618360655737704</v>
      </c>
      <c r="AO86" s="22">
        <f>+Z86*Notes!$F121</f>
        <v>7.501260716086738</v>
      </c>
      <c r="AP86" s="22">
        <f>+AA86*Notes!$F121</f>
        <v>12.032022188603127</v>
      </c>
      <c r="AQ86" s="22">
        <f>+AB86*Notes!$F121</f>
        <v>12.662128088754413</v>
      </c>
      <c r="AR86" s="22">
        <f>+AC86*Notes!$F121</f>
        <v>0.101745</v>
      </c>
      <c r="AS86" s="22">
        <f>+AD86*Notes!$F121</f>
        <v>3.160327868852459</v>
      </c>
    </row>
    <row r="87" spans="1:45" ht="15.75">
      <c r="A87" s="32">
        <v>1777</v>
      </c>
      <c r="B87" s="22">
        <v>16.6</v>
      </c>
      <c r="C87" s="22">
        <v>29.15</v>
      </c>
      <c r="D87" s="22">
        <v>43.05</v>
      </c>
      <c r="E87" s="22">
        <v>6.35</v>
      </c>
      <c r="F87" s="22">
        <v>5.5</v>
      </c>
      <c r="G87" s="22">
        <v>11.85</v>
      </c>
      <c r="H87" s="22">
        <v>28.5</v>
      </c>
      <c r="I87" s="22">
        <v>18.3</v>
      </c>
      <c r="J87" s="22">
        <v>12</v>
      </c>
      <c r="K87" s="22">
        <v>10.15</v>
      </c>
      <c r="L87" s="22">
        <v>19.85</v>
      </c>
      <c r="M87" s="22">
        <v>23</v>
      </c>
      <c r="N87" s="22">
        <v>29.5</v>
      </c>
      <c r="O87" s="22">
        <v>8.7</v>
      </c>
      <c r="Q87" s="22">
        <f t="shared" si="14"/>
        <v>0.11351645954471695</v>
      </c>
      <c r="R87" s="22">
        <f t="shared" si="15"/>
        <v>0.19933763829689752</v>
      </c>
      <c r="S87" s="22">
        <f t="shared" si="16"/>
        <v>0.29439057731325685</v>
      </c>
      <c r="T87" s="22">
        <f t="shared" si="17"/>
        <v>0.8327868852459016</v>
      </c>
      <c r="U87" s="22">
        <f t="shared" si="18"/>
        <v>0.55</v>
      </c>
      <c r="V87" s="22">
        <f t="shared" si="19"/>
        <v>1.5540983606557377</v>
      </c>
      <c r="W87" s="22">
        <f t="shared" si="20"/>
        <v>0.3772116514723166</v>
      </c>
      <c r="X87" s="22">
        <f t="shared" si="21"/>
        <v>3.076147251638931</v>
      </c>
      <c r="Y87" s="22">
        <f t="shared" si="22"/>
        <v>1.5737704918032787</v>
      </c>
      <c r="Z87" s="22">
        <f t="shared" si="23"/>
        <v>1.7061691040511011</v>
      </c>
      <c r="AA87" s="22">
        <f t="shared" si="24"/>
        <v>3.3366952428979664</v>
      </c>
      <c r="AB87" s="22">
        <f t="shared" si="25"/>
        <v>3.8661959993276183</v>
      </c>
      <c r="AC87" s="22">
        <f t="shared" si="26"/>
        <v>0.0295</v>
      </c>
      <c r="AD87" s="22">
        <f t="shared" si="27"/>
        <v>1.1409836065573769</v>
      </c>
      <c r="AF87" s="22">
        <f>+Q87*Notes!$F122</f>
        <v>0.4052537605746395</v>
      </c>
      <c r="AG87" s="22">
        <f>+R87*Notes!$F122</f>
        <v>0.711635368719924</v>
      </c>
      <c r="AH87" s="22">
        <f>+S87*Notes!$F122</f>
        <v>1.0509743610083269</v>
      </c>
      <c r="AI87" s="22">
        <f>+T87*Notes!$F122</f>
        <v>2.9730491803278687</v>
      </c>
      <c r="AJ87" s="22">
        <f>+U87*Notes!$F122</f>
        <v>1.9635</v>
      </c>
      <c r="AK87" s="22">
        <f>+V87*Notes!$F122</f>
        <v>5.548131147540984</v>
      </c>
      <c r="AL87" s="22">
        <f>+W87*Notes!$F122</f>
        <v>1.3466455957561703</v>
      </c>
      <c r="AM87" s="22">
        <f>+X87*Notes!$F122</f>
        <v>10.981845688350983</v>
      </c>
      <c r="AN87" s="22">
        <f>+Y87*Notes!$F122</f>
        <v>5.618360655737704</v>
      </c>
      <c r="AO87" s="22">
        <f>+Z87*Notes!$F122</f>
        <v>6.091023701462431</v>
      </c>
      <c r="AP87" s="22">
        <f>+AA87*Notes!$F122</f>
        <v>11.91200201714574</v>
      </c>
      <c r="AQ87" s="22">
        <f>+AB87*Notes!$F122</f>
        <v>13.802319717599596</v>
      </c>
      <c r="AR87" s="22">
        <f>+AC87*Notes!$F122</f>
        <v>0.10531499999999999</v>
      </c>
      <c r="AS87" s="22">
        <f>+AD87*Notes!$F122</f>
        <v>4.073311475409835</v>
      </c>
    </row>
    <row r="88" spans="1:45" ht="15.75">
      <c r="A88" s="32">
        <v>1778</v>
      </c>
      <c r="B88" s="22">
        <v>24.1</v>
      </c>
      <c r="C88" s="22">
        <v>36.4</v>
      </c>
      <c r="D88" s="22">
        <v>37.2</v>
      </c>
      <c r="E88" s="22">
        <v>6.4</v>
      </c>
      <c r="F88" s="22">
        <v>5.37</v>
      </c>
      <c r="G88" s="22">
        <v>11.7</v>
      </c>
      <c r="H88" s="22">
        <v>32</v>
      </c>
      <c r="I88" s="22">
        <v>20.25</v>
      </c>
      <c r="J88" s="22">
        <v>12</v>
      </c>
      <c r="K88" s="22">
        <v>13.2</v>
      </c>
      <c r="L88" s="22">
        <v>20.5</v>
      </c>
      <c r="M88" s="22">
        <v>23.5</v>
      </c>
      <c r="N88" s="22">
        <v>29</v>
      </c>
      <c r="O88" s="22">
        <v>8.9</v>
      </c>
      <c r="Q88" s="22">
        <f t="shared" si="14"/>
        <v>0.16480401656793245</v>
      </c>
      <c r="R88" s="22">
        <f t="shared" si="15"/>
        <v>0.24891561008600582</v>
      </c>
      <c r="S88" s="22">
        <f t="shared" si="16"/>
        <v>0.25438628283514886</v>
      </c>
      <c r="T88" s="22">
        <f t="shared" si="17"/>
        <v>0.839344262295082</v>
      </c>
      <c r="U88" s="22">
        <f t="shared" si="18"/>
        <v>0.537</v>
      </c>
      <c r="V88" s="22">
        <f t="shared" si="19"/>
        <v>1.5344262295081967</v>
      </c>
      <c r="W88" s="22">
        <f t="shared" si="20"/>
        <v>0.4235358893724257</v>
      </c>
      <c r="X88" s="22">
        <f t="shared" si="21"/>
        <v>3.40393343419062</v>
      </c>
      <c r="Y88" s="22">
        <f t="shared" si="22"/>
        <v>1.5737704918032787</v>
      </c>
      <c r="Z88" s="22">
        <f t="shared" si="23"/>
        <v>2.2188603126575894</v>
      </c>
      <c r="AA88" s="22">
        <f t="shared" si="24"/>
        <v>3.4459573037485294</v>
      </c>
      <c r="AB88" s="22">
        <f t="shared" si="25"/>
        <v>3.950243738443436</v>
      </c>
      <c r="AC88" s="22">
        <f t="shared" si="26"/>
        <v>0.029</v>
      </c>
      <c r="AD88" s="22">
        <f t="shared" si="27"/>
        <v>1.1672131147540985</v>
      </c>
      <c r="AF88" s="22">
        <f>+Q88*Notes!$F123</f>
        <v>0.5883503391475188</v>
      </c>
      <c r="AG88" s="22">
        <f>+R88*Notes!$F123</f>
        <v>0.8886287280070407</v>
      </c>
      <c r="AH88" s="22">
        <f>+S88*Notes!$F123</f>
        <v>0.9081590297214814</v>
      </c>
      <c r="AI88" s="22">
        <f>+T88*Notes!$F123</f>
        <v>2.9964590163934424</v>
      </c>
      <c r="AJ88" s="22">
        <f>+U88*Notes!$F123</f>
        <v>1.91709</v>
      </c>
      <c r="AK88" s="22">
        <f>+V88*Notes!$F123</f>
        <v>5.477901639344262</v>
      </c>
      <c r="AL88" s="22">
        <f>+W88*Notes!$F123</f>
        <v>1.5120231250595597</v>
      </c>
      <c r="AM88" s="22">
        <f>+X88*Notes!$F123</f>
        <v>12.152042360060515</v>
      </c>
      <c r="AN88" s="22">
        <f>+Y88*Notes!$F123</f>
        <v>5.618360655737704</v>
      </c>
      <c r="AO88" s="22">
        <f>+Z88*Notes!$F123</f>
        <v>7.921331316187594</v>
      </c>
      <c r="AP88" s="22">
        <f>+AA88*Notes!$F123</f>
        <v>12.30206757438225</v>
      </c>
      <c r="AQ88" s="22">
        <f>+AB88*Notes!$F123</f>
        <v>14.102370146243066</v>
      </c>
      <c r="AR88" s="22">
        <f>+AC88*Notes!$F123</f>
        <v>0.10353</v>
      </c>
      <c r="AS88" s="22">
        <f>+AD88*Notes!$F123</f>
        <v>4.166950819672132</v>
      </c>
    </row>
    <row r="89" spans="1:45" ht="15.75">
      <c r="A89" s="32">
        <v>1779</v>
      </c>
      <c r="B89" s="22">
        <v>21.85</v>
      </c>
      <c r="C89" s="22">
        <v>32.1</v>
      </c>
      <c r="D89" s="22">
        <v>39.05</v>
      </c>
      <c r="E89" s="22">
        <v>5.55</v>
      </c>
      <c r="F89" s="22">
        <v>4.92</v>
      </c>
      <c r="G89" s="22">
        <v>15</v>
      </c>
      <c r="H89" s="22">
        <v>18</v>
      </c>
      <c r="I89" s="22">
        <v>17</v>
      </c>
      <c r="J89" s="22">
        <v>11</v>
      </c>
      <c r="K89" s="22">
        <v>9.2</v>
      </c>
      <c r="L89" s="22">
        <v>20.5</v>
      </c>
      <c r="M89" s="22">
        <v>23.1</v>
      </c>
      <c r="N89" s="22">
        <v>29.5</v>
      </c>
      <c r="O89" s="22">
        <v>8.25</v>
      </c>
      <c r="Q89" s="22">
        <f t="shared" si="14"/>
        <v>0.1494177494609678</v>
      </c>
      <c r="R89" s="22">
        <f t="shared" si="15"/>
        <v>0.2195107440593623</v>
      </c>
      <c r="S89" s="22">
        <f t="shared" si="16"/>
        <v>0.26703721356754195</v>
      </c>
      <c r="T89" s="22">
        <f t="shared" si="17"/>
        <v>0.7278688524590163</v>
      </c>
      <c r="U89" s="22">
        <f t="shared" si="18"/>
        <v>0.492</v>
      </c>
      <c r="V89" s="22">
        <f t="shared" si="19"/>
        <v>1.9672131147540983</v>
      </c>
      <c r="W89" s="22">
        <f t="shared" si="20"/>
        <v>0.23823893777198946</v>
      </c>
      <c r="X89" s="22">
        <f t="shared" si="21"/>
        <v>2.8576231299378048</v>
      </c>
      <c r="Y89" s="22">
        <f t="shared" si="22"/>
        <v>1.4426229508196722</v>
      </c>
      <c r="Z89" s="22">
        <f t="shared" si="23"/>
        <v>1.5464783997310472</v>
      </c>
      <c r="AA89" s="22">
        <f t="shared" si="24"/>
        <v>3.4459573037485294</v>
      </c>
      <c r="AB89" s="22">
        <f t="shared" si="25"/>
        <v>3.883005547150782</v>
      </c>
      <c r="AC89" s="22">
        <f t="shared" si="26"/>
        <v>0.0295</v>
      </c>
      <c r="AD89" s="22">
        <f t="shared" si="27"/>
        <v>1.0819672131147542</v>
      </c>
      <c r="AF89" s="22">
        <f>+Q89*Notes!$F124</f>
        <v>0.533421365575655</v>
      </c>
      <c r="AG89" s="22">
        <f>+R89*Notes!$F124</f>
        <v>0.7836533562919233</v>
      </c>
      <c r="AH89" s="22">
        <f>+S89*Notes!$F124</f>
        <v>0.9533228524361247</v>
      </c>
      <c r="AI89" s="22">
        <f>+T89*Notes!$F124</f>
        <v>2.598491803278688</v>
      </c>
      <c r="AJ89" s="22">
        <f>+U89*Notes!$F124</f>
        <v>1.75644</v>
      </c>
      <c r="AK89" s="22">
        <f>+V89*Notes!$F124</f>
        <v>7.022950819672131</v>
      </c>
      <c r="AL89" s="22">
        <f>+W89*Notes!$F124</f>
        <v>0.8505130078460024</v>
      </c>
      <c r="AM89" s="22">
        <f>+X89*Notes!$F124</f>
        <v>10.201714573877963</v>
      </c>
      <c r="AN89" s="22">
        <f>+Y89*Notes!$F124</f>
        <v>5.15016393442623</v>
      </c>
      <c r="AO89" s="22">
        <f>+Z89*Notes!$F124</f>
        <v>5.520927887039838</v>
      </c>
      <c r="AP89" s="22">
        <f>+AA89*Notes!$F124</f>
        <v>12.30206757438225</v>
      </c>
      <c r="AQ89" s="22">
        <f>+AB89*Notes!$F124</f>
        <v>13.86232980332829</v>
      </c>
      <c r="AR89" s="22">
        <f>+AC89*Notes!$F124</f>
        <v>0.10531499999999999</v>
      </c>
      <c r="AS89" s="22">
        <f>+AD89*Notes!$F124</f>
        <v>3.8626229508196723</v>
      </c>
    </row>
    <row r="90" spans="1:45" ht="15.75">
      <c r="A90" s="32">
        <v>1780</v>
      </c>
      <c r="B90" s="22">
        <v>14.45</v>
      </c>
      <c r="C90" s="22">
        <v>25.75</v>
      </c>
      <c r="D90" s="22">
        <v>36.7</v>
      </c>
      <c r="E90" s="22">
        <v>6.05</v>
      </c>
      <c r="F90" s="22">
        <v>5.12</v>
      </c>
      <c r="G90" s="22">
        <v>13.75</v>
      </c>
      <c r="H90" s="22">
        <v>17.5</v>
      </c>
      <c r="I90" s="22">
        <v>18.15</v>
      </c>
      <c r="J90" s="22">
        <v>11</v>
      </c>
      <c r="K90" s="22">
        <v>10.35</v>
      </c>
      <c r="L90" s="22">
        <v>20.5</v>
      </c>
      <c r="M90" s="22">
        <v>22.3</v>
      </c>
      <c r="N90" s="22">
        <v>28</v>
      </c>
      <c r="O90" s="22">
        <v>8.3</v>
      </c>
      <c r="Q90" s="22">
        <f t="shared" si="14"/>
        <v>0.09881402653139516</v>
      </c>
      <c r="R90" s="22">
        <f t="shared" si="15"/>
        <v>0.17608727911303984</v>
      </c>
      <c r="S90" s="22">
        <f t="shared" si="16"/>
        <v>0.2509671123669345</v>
      </c>
      <c r="T90" s="22">
        <f t="shared" si="17"/>
        <v>0.7934426229508197</v>
      </c>
      <c r="U90" s="22">
        <f t="shared" si="18"/>
        <v>0.512</v>
      </c>
      <c r="V90" s="22">
        <f t="shared" si="19"/>
        <v>1.8032786885245902</v>
      </c>
      <c r="W90" s="22">
        <f t="shared" si="20"/>
        <v>0.2316211895005453</v>
      </c>
      <c r="X90" s="22">
        <f t="shared" si="21"/>
        <v>3.0509329299041856</v>
      </c>
      <c r="Y90" s="22">
        <f t="shared" si="22"/>
        <v>1.4426229508196722</v>
      </c>
      <c r="Z90" s="22">
        <f t="shared" si="23"/>
        <v>1.739788199697428</v>
      </c>
      <c r="AA90" s="22">
        <f t="shared" si="24"/>
        <v>3.4459573037485294</v>
      </c>
      <c r="AB90" s="22">
        <f t="shared" si="25"/>
        <v>3.7485291645654732</v>
      </c>
      <c r="AC90" s="22">
        <f t="shared" si="26"/>
        <v>0.028</v>
      </c>
      <c r="AD90" s="22">
        <f t="shared" si="27"/>
        <v>1.0885245901639344</v>
      </c>
      <c r="AF90" s="22">
        <f>+Q90*Notes!$F125</f>
        <v>0.3527660747170807</v>
      </c>
      <c r="AG90" s="22">
        <f>+R90*Notes!$F125</f>
        <v>0.6286315864335522</v>
      </c>
      <c r="AH90" s="22">
        <f>+S90*Notes!$F125</f>
        <v>0.8959525911499561</v>
      </c>
      <c r="AI90" s="22">
        <f>+T90*Notes!$F125</f>
        <v>2.832590163934426</v>
      </c>
      <c r="AJ90" s="22">
        <f>+U90*Notes!$F125</f>
        <v>1.82784</v>
      </c>
      <c r="AK90" s="22">
        <f>+V90*Notes!$F125</f>
        <v>6.437704918032787</v>
      </c>
      <c r="AL90" s="22">
        <f>+W90*Notes!$F125</f>
        <v>0.8268876465169467</v>
      </c>
      <c r="AM90" s="22">
        <f>+X90*Notes!$F125</f>
        <v>10.891830559757942</v>
      </c>
      <c r="AN90" s="22">
        <f>+Y90*Notes!$F125</f>
        <v>5.15016393442623</v>
      </c>
      <c r="AO90" s="22">
        <f>+Z90*Notes!$F125</f>
        <v>6.211043872919817</v>
      </c>
      <c r="AP90" s="22">
        <f>+AA90*Notes!$F125</f>
        <v>12.30206757438225</v>
      </c>
      <c r="AQ90" s="22">
        <f>+AB90*Notes!$F125</f>
        <v>13.38224911749874</v>
      </c>
      <c r="AR90" s="22">
        <f>+AC90*Notes!$F125</f>
        <v>0.09996</v>
      </c>
      <c r="AS90" s="22">
        <f>+AD90*Notes!$F125</f>
        <v>3.8860327868852456</v>
      </c>
    </row>
    <row r="91" spans="1:45" ht="15.75">
      <c r="A91" s="32">
        <v>1781</v>
      </c>
      <c r="B91" s="22">
        <v>14.1</v>
      </c>
      <c r="C91" s="22">
        <v>26.2</v>
      </c>
      <c r="D91" s="22">
        <v>36.8</v>
      </c>
      <c r="E91" s="22">
        <v>6.25</v>
      </c>
      <c r="F91" s="22">
        <v>4.92</v>
      </c>
      <c r="G91" s="22">
        <v>12.95</v>
      </c>
      <c r="H91" s="22">
        <v>23</v>
      </c>
      <c r="I91" s="22">
        <v>18</v>
      </c>
      <c r="J91" s="22">
        <v>11</v>
      </c>
      <c r="K91" s="22">
        <v>12.95</v>
      </c>
      <c r="L91" s="22">
        <v>20.5</v>
      </c>
      <c r="M91" s="22">
        <v>21.05</v>
      </c>
      <c r="N91" s="22">
        <v>27.5</v>
      </c>
      <c r="O91" s="22">
        <v>9.25</v>
      </c>
      <c r="Q91" s="22">
        <f t="shared" si="14"/>
        <v>0.09642060720364512</v>
      </c>
      <c r="R91" s="22">
        <f t="shared" si="15"/>
        <v>0.17916453253443276</v>
      </c>
      <c r="S91" s="22">
        <f t="shared" si="16"/>
        <v>0.2516509464605773</v>
      </c>
      <c r="T91" s="22">
        <f t="shared" si="17"/>
        <v>0.819672131147541</v>
      </c>
      <c r="U91" s="22">
        <f t="shared" si="18"/>
        <v>0.492</v>
      </c>
      <c r="V91" s="22">
        <f t="shared" si="19"/>
        <v>1.698360655737705</v>
      </c>
      <c r="W91" s="22">
        <f t="shared" si="20"/>
        <v>0.30441642048643097</v>
      </c>
      <c r="X91" s="22">
        <f t="shared" si="21"/>
        <v>3.0257186081694405</v>
      </c>
      <c r="Y91" s="22">
        <f t="shared" si="22"/>
        <v>1.4426229508196722</v>
      </c>
      <c r="Z91" s="22">
        <f t="shared" si="23"/>
        <v>2.1768364430996807</v>
      </c>
      <c r="AA91" s="22">
        <f t="shared" si="24"/>
        <v>3.4459573037485294</v>
      </c>
      <c r="AB91" s="22">
        <f t="shared" si="25"/>
        <v>3.538409816775929</v>
      </c>
      <c r="AC91" s="22">
        <f t="shared" si="26"/>
        <v>0.0275</v>
      </c>
      <c r="AD91" s="22">
        <f t="shared" si="27"/>
        <v>1.2131147540983607</v>
      </c>
      <c r="AF91" s="22">
        <f>+Q91*Notes!$F126</f>
        <v>0.34422156771701307</v>
      </c>
      <c r="AG91" s="22">
        <f>+R91*Notes!$F126</f>
        <v>0.639617381147925</v>
      </c>
      <c r="AH91" s="22">
        <f>+S91*Notes!$F126</f>
        <v>0.8983938788642609</v>
      </c>
      <c r="AI91" s="22">
        <f>+T91*Notes!$F126</f>
        <v>2.9262295081967213</v>
      </c>
      <c r="AJ91" s="22">
        <f>+U91*Notes!$F126</f>
        <v>1.75644</v>
      </c>
      <c r="AK91" s="22">
        <f>+V91*Notes!$F126</f>
        <v>6.063147540983606</v>
      </c>
      <c r="AL91" s="22">
        <f>+W91*Notes!$F126</f>
        <v>1.0867666211365585</v>
      </c>
      <c r="AM91" s="22">
        <f>+X91*Notes!$F126</f>
        <v>10.801815431164902</v>
      </c>
      <c r="AN91" s="22">
        <f>+Y91*Notes!$F126</f>
        <v>5.15016393442623</v>
      </c>
      <c r="AO91" s="22">
        <f>+Z91*Notes!$F126</f>
        <v>7.77130610186586</v>
      </c>
      <c r="AP91" s="22">
        <f>+AA91*Notes!$F126</f>
        <v>12.30206757438225</v>
      </c>
      <c r="AQ91" s="22">
        <f>+AB91*Notes!$F126</f>
        <v>12.632123045890065</v>
      </c>
      <c r="AR91" s="22">
        <f>+AC91*Notes!$F126</f>
        <v>0.098175</v>
      </c>
      <c r="AS91" s="22">
        <f>+AD91*Notes!$F126</f>
        <v>4.330819672131147</v>
      </c>
    </row>
    <row r="92" spans="1:45" ht="15.75">
      <c r="A92" s="32">
        <v>1782</v>
      </c>
      <c r="B92" s="22">
        <v>18.65</v>
      </c>
      <c r="C92" s="22">
        <v>33.2</v>
      </c>
      <c r="D92" s="22">
        <v>36.1</v>
      </c>
      <c r="E92" s="22">
        <v>6.35</v>
      </c>
      <c r="F92" s="22">
        <v>5.63</v>
      </c>
      <c r="G92" s="22">
        <v>13.3</v>
      </c>
      <c r="H92" s="22">
        <v>18</v>
      </c>
      <c r="I92" s="22">
        <v>17.9</v>
      </c>
      <c r="J92" s="22">
        <v>11</v>
      </c>
      <c r="K92" s="22">
        <v>12</v>
      </c>
      <c r="L92" s="22">
        <v>20.5</v>
      </c>
      <c r="M92" s="22">
        <v>21</v>
      </c>
      <c r="N92" s="22">
        <v>27.5</v>
      </c>
      <c r="O92" s="22">
        <v>8.4</v>
      </c>
      <c r="Q92" s="22">
        <f t="shared" si="14"/>
        <v>0.12753505846439583</v>
      </c>
      <c r="R92" s="22">
        <f t="shared" si="15"/>
        <v>0.2270329190894339</v>
      </c>
      <c r="S92" s="22">
        <f t="shared" si="16"/>
        <v>0.24686410780507723</v>
      </c>
      <c r="T92" s="22">
        <f t="shared" si="17"/>
        <v>0.8327868852459016</v>
      </c>
      <c r="U92" s="22">
        <f t="shared" si="18"/>
        <v>0.563</v>
      </c>
      <c r="V92" s="22">
        <f t="shared" si="19"/>
        <v>1.7442622950819673</v>
      </c>
      <c r="W92" s="22">
        <f t="shared" si="20"/>
        <v>0.23823893777198946</v>
      </c>
      <c r="X92" s="22">
        <f t="shared" si="21"/>
        <v>3.0089090603462765</v>
      </c>
      <c r="Y92" s="22">
        <f t="shared" si="22"/>
        <v>1.4426229508196722</v>
      </c>
      <c r="Z92" s="22">
        <f t="shared" si="23"/>
        <v>2.017145738779627</v>
      </c>
      <c r="AA92" s="22">
        <f t="shared" si="24"/>
        <v>3.4459573037485294</v>
      </c>
      <c r="AB92" s="22">
        <f t="shared" si="25"/>
        <v>3.5300050428643472</v>
      </c>
      <c r="AC92" s="22">
        <f t="shared" si="26"/>
        <v>0.0275</v>
      </c>
      <c r="AD92" s="22">
        <f t="shared" si="27"/>
        <v>1.1016393442622952</v>
      </c>
      <c r="AF92" s="22">
        <f>+Q92*Notes!$F127</f>
        <v>0.4553001587178931</v>
      </c>
      <c r="AG92" s="22">
        <f>+R92*Notes!$F127</f>
        <v>0.810507521149279</v>
      </c>
      <c r="AH92" s="22">
        <f>+S92*Notes!$F127</f>
        <v>0.8813048648641256</v>
      </c>
      <c r="AI92" s="22">
        <f>+T92*Notes!$F127</f>
        <v>2.9730491803278687</v>
      </c>
      <c r="AJ92" s="22">
        <f>+U92*Notes!$F127</f>
        <v>2.0099099999999996</v>
      </c>
      <c r="AK92" s="22">
        <f>+V92*Notes!$F127</f>
        <v>6.227016393442623</v>
      </c>
      <c r="AL92" s="22">
        <f>+W92*Notes!$F127</f>
        <v>0.8505130078460024</v>
      </c>
      <c r="AM92" s="22">
        <f>+X92*Notes!$F127</f>
        <v>10.741805345436207</v>
      </c>
      <c r="AN92" s="22">
        <f>+Y92*Notes!$F127</f>
        <v>5.15016393442623</v>
      </c>
      <c r="AO92" s="22">
        <f>+Z92*Notes!$F127</f>
        <v>7.201210287443268</v>
      </c>
      <c r="AP92" s="22">
        <f>+AA92*Notes!$F127</f>
        <v>12.30206757438225</v>
      </c>
      <c r="AQ92" s="22">
        <f>+AB92*Notes!$F127</f>
        <v>12.60211800302572</v>
      </c>
      <c r="AR92" s="22">
        <f>+AC92*Notes!$F127</f>
        <v>0.098175</v>
      </c>
      <c r="AS92" s="22">
        <f>+AD92*Notes!$F127</f>
        <v>3.9328524590163934</v>
      </c>
    </row>
    <row r="93" spans="1:45" ht="15.75">
      <c r="A93" s="32">
        <v>1783</v>
      </c>
      <c r="B93" s="22">
        <v>24.3</v>
      </c>
      <c r="C93" s="22">
        <v>35.55</v>
      </c>
      <c r="D93" s="22">
        <v>45.65</v>
      </c>
      <c r="E93" s="22">
        <v>6.7</v>
      </c>
      <c r="F93" s="22">
        <v>5.74</v>
      </c>
      <c r="G93" s="22">
        <v>13.65</v>
      </c>
      <c r="H93" s="22">
        <v>16</v>
      </c>
      <c r="I93" s="22">
        <v>17.65</v>
      </c>
      <c r="J93" s="22">
        <v>11</v>
      </c>
      <c r="K93" s="22">
        <v>11.75</v>
      </c>
      <c r="L93" s="22">
        <v>20.5</v>
      </c>
      <c r="M93" s="22">
        <v>20.9</v>
      </c>
      <c r="N93" s="22">
        <v>27.5</v>
      </c>
      <c r="O93" s="22">
        <v>6.55</v>
      </c>
      <c r="Q93" s="22">
        <f t="shared" si="14"/>
        <v>0.16617168475521818</v>
      </c>
      <c r="R93" s="22">
        <f t="shared" si="15"/>
        <v>0.24310302029004138</v>
      </c>
      <c r="S93" s="22">
        <f t="shared" si="16"/>
        <v>0.3121702637479716</v>
      </c>
      <c r="T93" s="22">
        <f t="shared" si="17"/>
        <v>0.878688524590164</v>
      </c>
      <c r="U93" s="22">
        <f t="shared" si="18"/>
        <v>0.5740000000000001</v>
      </c>
      <c r="V93" s="22">
        <f t="shared" si="19"/>
        <v>1.7901639344262295</v>
      </c>
      <c r="W93" s="22">
        <f t="shared" si="20"/>
        <v>0.21176794468621285</v>
      </c>
      <c r="X93" s="22">
        <f t="shared" si="21"/>
        <v>2.9668851907883678</v>
      </c>
      <c r="Y93" s="22">
        <f t="shared" si="22"/>
        <v>1.4426229508196722</v>
      </c>
      <c r="Z93" s="22">
        <f t="shared" si="23"/>
        <v>1.975121869221718</v>
      </c>
      <c r="AA93" s="22">
        <f t="shared" si="24"/>
        <v>3.4459573037485294</v>
      </c>
      <c r="AB93" s="22">
        <f t="shared" si="25"/>
        <v>3.5131954950411832</v>
      </c>
      <c r="AC93" s="22">
        <f t="shared" si="26"/>
        <v>0.0275</v>
      </c>
      <c r="AD93" s="22">
        <f t="shared" si="27"/>
        <v>0.8590163934426229</v>
      </c>
      <c r="AF93" s="22">
        <f>+Q93*Notes!$F128</f>
        <v>0.5932329145761289</v>
      </c>
      <c r="AG93" s="22">
        <f>+R93*Notes!$F128</f>
        <v>0.8678777824354477</v>
      </c>
      <c r="AH93" s="22">
        <f>+S93*Notes!$F128</f>
        <v>1.1144478415802586</v>
      </c>
      <c r="AI93" s="22">
        <f>+T93*Notes!$F128</f>
        <v>3.1369180327868853</v>
      </c>
      <c r="AJ93" s="22">
        <f>+U93*Notes!$F128</f>
        <v>2.0491800000000002</v>
      </c>
      <c r="AK93" s="22">
        <f>+V93*Notes!$F128</f>
        <v>6.3908852459016385</v>
      </c>
      <c r="AL93" s="22">
        <f>+W93*Notes!$F128</f>
        <v>0.7560115625297799</v>
      </c>
      <c r="AM93" s="22">
        <f>+X93*Notes!$F128</f>
        <v>10.591780131114472</v>
      </c>
      <c r="AN93" s="22">
        <f>+Y93*Notes!$F128</f>
        <v>5.15016393442623</v>
      </c>
      <c r="AO93" s="22">
        <f>+Z93*Notes!$F128</f>
        <v>7.051185073121533</v>
      </c>
      <c r="AP93" s="22">
        <f>+AA93*Notes!$F128</f>
        <v>12.30206757438225</v>
      </c>
      <c r="AQ93" s="22">
        <f>+AB93*Notes!$F128</f>
        <v>12.542107917297024</v>
      </c>
      <c r="AR93" s="22">
        <f>+AC93*Notes!$F128</f>
        <v>0.098175</v>
      </c>
      <c r="AS93" s="22">
        <f>+AD93*Notes!$F128</f>
        <v>3.066688524590164</v>
      </c>
    </row>
    <row r="94" spans="1:45" ht="15.75">
      <c r="A94" s="32">
        <v>1784</v>
      </c>
      <c r="B94" s="22">
        <v>24.2</v>
      </c>
      <c r="C94" s="22">
        <v>34.05</v>
      </c>
      <c r="D94" s="22">
        <v>41.3</v>
      </c>
      <c r="E94" s="22">
        <v>6.6</v>
      </c>
      <c r="F94" s="22">
        <v>5.08</v>
      </c>
      <c r="G94" s="22">
        <v>14</v>
      </c>
      <c r="H94" s="22">
        <v>18.5</v>
      </c>
      <c r="I94" s="22">
        <v>19.5</v>
      </c>
      <c r="J94" s="22">
        <v>11.5</v>
      </c>
      <c r="K94" s="22">
        <v>12.5</v>
      </c>
      <c r="L94" s="22">
        <v>20.5</v>
      </c>
      <c r="M94" s="22">
        <v>20</v>
      </c>
      <c r="N94" s="22">
        <v>25</v>
      </c>
      <c r="O94" s="22">
        <v>6.05</v>
      </c>
      <c r="Q94" s="22">
        <f t="shared" si="14"/>
        <v>0.1654878506615753</v>
      </c>
      <c r="R94" s="22">
        <f t="shared" si="15"/>
        <v>0.2328455088853983</v>
      </c>
      <c r="S94" s="22">
        <f t="shared" si="16"/>
        <v>0.2824234806745066</v>
      </c>
      <c r="T94" s="22">
        <f t="shared" si="17"/>
        <v>0.8655737704918033</v>
      </c>
      <c r="U94" s="22">
        <f t="shared" si="18"/>
        <v>0.508</v>
      </c>
      <c r="V94" s="22">
        <f t="shared" si="19"/>
        <v>1.8360655737704918</v>
      </c>
      <c r="W94" s="22">
        <f t="shared" si="20"/>
        <v>0.2448566860434336</v>
      </c>
      <c r="X94" s="22">
        <f t="shared" si="21"/>
        <v>3.2778618255168936</v>
      </c>
      <c r="Y94" s="22">
        <f t="shared" si="22"/>
        <v>1.5081967213114753</v>
      </c>
      <c r="Z94" s="22">
        <f t="shared" si="23"/>
        <v>2.101193477895445</v>
      </c>
      <c r="AA94" s="22">
        <f t="shared" si="24"/>
        <v>3.4459573037485294</v>
      </c>
      <c r="AB94" s="22">
        <f t="shared" si="25"/>
        <v>3.3619095646327115</v>
      </c>
      <c r="AC94" s="22">
        <f t="shared" si="26"/>
        <v>0.025</v>
      </c>
      <c r="AD94" s="22">
        <f t="shared" si="27"/>
        <v>0.7934426229508197</v>
      </c>
      <c r="AF94" s="22">
        <f>+Q94*Notes!$F129</f>
        <v>0.5907916268618237</v>
      </c>
      <c r="AG94" s="22">
        <f>+R94*Notes!$F129</f>
        <v>0.8312584667208719</v>
      </c>
      <c r="AH94" s="22">
        <f>+S94*Notes!$F129</f>
        <v>1.0082518260079887</v>
      </c>
      <c r="AI94" s="22">
        <f>+T94*Notes!$F129</f>
        <v>3.0900983606557375</v>
      </c>
      <c r="AJ94" s="22">
        <f>+U94*Notes!$F129</f>
        <v>1.8135599999999998</v>
      </c>
      <c r="AK94" s="22">
        <f>+V94*Notes!$F129</f>
        <v>6.554754098360656</v>
      </c>
      <c r="AL94" s="22">
        <f>+W94*Notes!$F129</f>
        <v>0.8741383691750579</v>
      </c>
      <c r="AM94" s="22">
        <f>+X94*Notes!$F129</f>
        <v>11.70196671709531</v>
      </c>
      <c r="AN94" s="22">
        <f>+Y94*Notes!$F129</f>
        <v>5.3842622950819665</v>
      </c>
      <c r="AO94" s="22">
        <f>+Z94*Notes!$F129</f>
        <v>7.501260716086738</v>
      </c>
      <c r="AP94" s="22">
        <f>+AA94*Notes!$F129</f>
        <v>12.30206757438225</v>
      </c>
      <c r="AQ94" s="22">
        <f>+AB94*Notes!$F129</f>
        <v>12.00201714573878</v>
      </c>
      <c r="AR94" s="22">
        <f>+AC94*Notes!$F129</f>
        <v>0.08925</v>
      </c>
      <c r="AS94" s="22">
        <f>+AD94*Notes!$F129</f>
        <v>2.832590163934426</v>
      </c>
    </row>
    <row r="95" spans="1:45" ht="15.75">
      <c r="A95" s="32">
        <v>1785</v>
      </c>
      <c r="B95" s="22">
        <v>19.15</v>
      </c>
      <c r="C95" s="22">
        <v>30.95</v>
      </c>
      <c r="D95" s="22">
        <v>41.55</v>
      </c>
      <c r="E95" s="22">
        <v>6.9</v>
      </c>
      <c r="F95" s="22">
        <v>5.91</v>
      </c>
      <c r="G95" s="22">
        <v>14.35</v>
      </c>
      <c r="H95" s="22">
        <v>11.15</v>
      </c>
      <c r="I95" s="22">
        <v>18</v>
      </c>
      <c r="J95" s="22">
        <v>12</v>
      </c>
      <c r="K95" s="22">
        <v>12.4</v>
      </c>
      <c r="L95" s="22">
        <v>20.5</v>
      </c>
      <c r="M95" s="22">
        <v>21.1</v>
      </c>
      <c r="N95" s="22">
        <v>25</v>
      </c>
      <c r="O95" s="22">
        <v>5.95</v>
      </c>
      <c r="Q95" s="22">
        <f t="shared" si="14"/>
        <v>0.1309542289326102</v>
      </c>
      <c r="R95" s="22">
        <f t="shared" si="15"/>
        <v>0.21164665198246924</v>
      </c>
      <c r="S95" s="22">
        <f t="shared" si="16"/>
        <v>0.28413306590861376</v>
      </c>
      <c r="T95" s="22">
        <f t="shared" si="17"/>
        <v>0.9049180327868853</v>
      </c>
      <c r="U95" s="22">
        <f t="shared" si="18"/>
        <v>0.591</v>
      </c>
      <c r="V95" s="22">
        <f t="shared" si="19"/>
        <v>1.881967213114754</v>
      </c>
      <c r="W95" s="22">
        <f t="shared" si="20"/>
        <v>0.14757578645320457</v>
      </c>
      <c r="X95" s="22">
        <f t="shared" si="21"/>
        <v>3.0257186081694405</v>
      </c>
      <c r="Y95" s="22">
        <f t="shared" si="22"/>
        <v>1.5737704918032787</v>
      </c>
      <c r="Z95" s="22">
        <f t="shared" si="23"/>
        <v>2.0843839300722813</v>
      </c>
      <c r="AA95" s="22">
        <f t="shared" si="24"/>
        <v>3.4459573037485294</v>
      </c>
      <c r="AB95" s="22">
        <f t="shared" si="25"/>
        <v>3.546814590687511</v>
      </c>
      <c r="AC95" s="22">
        <f t="shared" si="26"/>
        <v>0.025</v>
      </c>
      <c r="AD95" s="22">
        <f t="shared" si="27"/>
        <v>0.7803278688524591</v>
      </c>
      <c r="AF95" s="22">
        <f>+Q95*Notes!$F130</f>
        <v>0.47581242878411867</v>
      </c>
      <c r="AG95" s="22">
        <f>+R95*Notes!$F130</f>
        <v>0.7690023326824269</v>
      </c>
      <c r="AH95" s="22">
        <f>+S95*Notes!$F130</f>
        <v>1.0323763141503985</v>
      </c>
      <c r="AI95" s="22">
        <f>+T95*Notes!$F130</f>
        <v>3.2879522146050673</v>
      </c>
      <c r="AJ95" s="22">
        <f>+U95*Notes!$F130</f>
        <v>2.1473544436363636</v>
      </c>
      <c r="AK95" s="22">
        <f>+V95*Notes!$F130</f>
        <v>6.837987576751117</v>
      </c>
      <c r="AL95" s="22">
        <f>+W95*Notes!$F130</f>
        <v>0.5362056189736377</v>
      </c>
      <c r="AM95" s="22">
        <f>+X95*Notes!$F130</f>
        <v>10.993723009214689</v>
      </c>
      <c r="AN95" s="22">
        <f>+Y95*Notes!$F130</f>
        <v>5.718177764530552</v>
      </c>
      <c r="AO95" s="22">
        <f>+Z95*Notes!$F130</f>
        <v>7.573453628570119</v>
      </c>
      <c r="AP95" s="22">
        <f>+AA95*Notes!$F130</f>
        <v>12.52062898271673</v>
      </c>
      <c r="AQ95" s="22">
        <f>+AB95*Notes!$F130</f>
        <v>12.887086416357219</v>
      </c>
      <c r="AR95" s="22">
        <f>+AC95*Notes!$F130</f>
        <v>0.09083563636363637</v>
      </c>
      <c r="AS95" s="22">
        <f>+AD95*Notes!$F130</f>
        <v>2.835263141579732</v>
      </c>
    </row>
    <row r="96" spans="1:45" ht="15.75">
      <c r="A96" s="32">
        <v>1786</v>
      </c>
      <c r="B96" s="22">
        <v>16.85</v>
      </c>
      <c r="C96" s="22">
        <v>29.5</v>
      </c>
      <c r="D96" s="22">
        <v>32.45</v>
      </c>
      <c r="E96" s="22">
        <v>7</v>
      </c>
      <c r="F96" s="22">
        <v>5.68</v>
      </c>
      <c r="G96" s="22">
        <v>11.85</v>
      </c>
      <c r="H96" s="22">
        <v>14.5</v>
      </c>
      <c r="I96" s="22">
        <v>16</v>
      </c>
      <c r="J96" s="22">
        <v>10.6</v>
      </c>
      <c r="K96" s="22">
        <v>10.5</v>
      </c>
      <c r="L96" s="22">
        <v>20.5</v>
      </c>
      <c r="M96" s="22">
        <v>20.5</v>
      </c>
      <c r="N96" s="22">
        <v>25</v>
      </c>
      <c r="O96" s="22">
        <v>5.95</v>
      </c>
      <c r="Q96" s="22">
        <f t="shared" si="14"/>
        <v>0.11522604477882414</v>
      </c>
      <c r="R96" s="22">
        <f t="shared" si="15"/>
        <v>0.20173105762464758</v>
      </c>
      <c r="S96" s="22">
        <f t="shared" si="16"/>
        <v>0.22190416338711236</v>
      </c>
      <c r="T96" s="22">
        <f t="shared" si="17"/>
        <v>0.9180327868852459</v>
      </c>
      <c r="U96" s="22">
        <f t="shared" si="18"/>
        <v>0.568</v>
      </c>
      <c r="V96" s="22">
        <f t="shared" si="19"/>
        <v>1.5540983606557377</v>
      </c>
      <c r="W96" s="22">
        <f t="shared" si="20"/>
        <v>0.1919146998718804</v>
      </c>
      <c r="X96" s="22">
        <f t="shared" si="21"/>
        <v>2.689527651706169</v>
      </c>
      <c r="Y96" s="22">
        <f t="shared" si="22"/>
        <v>1.3901639344262295</v>
      </c>
      <c r="Z96" s="22">
        <f t="shared" si="23"/>
        <v>1.7650025214321736</v>
      </c>
      <c r="AA96" s="22">
        <f t="shared" si="24"/>
        <v>3.4459573037485294</v>
      </c>
      <c r="AB96" s="22">
        <f t="shared" si="25"/>
        <v>3.4459573037485294</v>
      </c>
      <c r="AC96" s="22">
        <f t="shared" si="26"/>
        <v>0.025</v>
      </c>
      <c r="AD96" s="22">
        <f t="shared" si="27"/>
        <v>0.7803278688524591</v>
      </c>
      <c r="AF96" s="22">
        <f>+Q96*Notes!$F131</f>
        <v>0.418665244125974</v>
      </c>
      <c r="AG96" s="22">
        <f>+R96*Notes!$F131</f>
        <v>0.7329747597457704</v>
      </c>
      <c r="AH96" s="22">
        <f>+S96*Notes!$F131</f>
        <v>0.8062722357203476</v>
      </c>
      <c r="AI96" s="22">
        <f>+T96*Notes!$F131</f>
        <v>3.3356036959761552</v>
      </c>
      <c r="AJ96" s="22">
        <f>+U96*Notes!$F131</f>
        <v>2.063785658181818</v>
      </c>
      <c r="AK96" s="22">
        <f>+V96*Notes!$F131</f>
        <v>5.646700542473919</v>
      </c>
      <c r="AL96" s="22">
        <f>+W96*Notes!$F131</f>
        <v>0.6973077556159415</v>
      </c>
      <c r="AM96" s="22">
        <f>+X96*Notes!$F131</f>
        <v>9.772198230413055</v>
      </c>
      <c r="AN96" s="22">
        <f>+Y96*Notes!$F131</f>
        <v>5.051057025335321</v>
      </c>
      <c r="AO96" s="22">
        <f>+Z96*Notes!$F131</f>
        <v>6.413005088708569</v>
      </c>
      <c r="AP96" s="22">
        <f>+AA96*Notes!$F131</f>
        <v>12.52062898271673</v>
      </c>
      <c r="AQ96" s="22">
        <f>+AB96*Notes!$F131</f>
        <v>12.52062898271673</v>
      </c>
      <c r="AR96" s="22">
        <f>+AC96*Notes!$F131</f>
        <v>0.09083563636363637</v>
      </c>
      <c r="AS96" s="22">
        <f>+AD96*Notes!$F131</f>
        <v>2.835263141579732</v>
      </c>
    </row>
    <row r="97" spans="1:45" ht="15.75">
      <c r="A97" s="32">
        <v>1787</v>
      </c>
      <c r="B97" s="22">
        <v>17.75</v>
      </c>
      <c r="C97" s="22">
        <v>34.8</v>
      </c>
      <c r="D97" s="22">
        <v>35.9</v>
      </c>
      <c r="E97" s="22">
        <v>7.15</v>
      </c>
      <c r="F97" s="22">
        <v>5.31</v>
      </c>
      <c r="G97" s="22">
        <v>10.6</v>
      </c>
      <c r="H97" s="22">
        <v>21.5</v>
      </c>
      <c r="I97" s="22">
        <v>15</v>
      </c>
      <c r="J97" s="22">
        <v>10.85</v>
      </c>
      <c r="K97" s="22">
        <v>10.25</v>
      </c>
      <c r="L97" s="22">
        <v>20.5</v>
      </c>
      <c r="M97" s="22">
        <v>21</v>
      </c>
      <c r="N97" s="22">
        <v>30</v>
      </c>
      <c r="O97" s="22">
        <v>6.1</v>
      </c>
      <c r="Q97" s="22">
        <f t="shared" si="14"/>
        <v>0.12138055162160999</v>
      </c>
      <c r="R97" s="22">
        <f t="shared" si="15"/>
        <v>0.23797426458771984</v>
      </c>
      <c r="S97" s="22">
        <f t="shared" si="16"/>
        <v>0.24549643961779147</v>
      </c>
      <c r="T97" s="22">
        <f t="shared" si="17"/>
        <v>0.9377049180327869</v>
      </c>
      <c r="U97" s="22">
        <f t="shared" si="18"/>
        <v>0.5309999999999999</v>
      </c>
      <c r="V97" s="22">
        <f t="shared" si="19"/>
        <v>1.3901639344262295</v>
      </c>
      <c r="W97" s="22">
        <f t="shared" si="20"/>
        <v>0.2845631756720985</v>
      </c>
      <c r="X97" s="22">
        <f t="shared" si="21"/>
        <v>2.5214321734745337</v>
      </c>
      <c r="Y97" s="22">
        <f t="shared" si="22"/>
        <v>1.422950819672131</v>
      </c>
      <c r="Z97" s="22">
        <f t="shared" si="23"/>
        <v>1.7229786518742647</v>
      </c>
      <c r="AA97" s="22">
        <f t="shared" si="24"/>
        <v>3.4459573037485294</v>
      </c>
      <c r="AB97" s="22">
        <f t="shared" si="25"/>
        <v>3.5300050428643472</v>
      </c>
      <c r="AC97" s="22">
        <f t="shared" si="26"/>
        <v>0.03</v>
      </c>
      <c r="AD97" s="22">
        <f t="shared" si="27"/>
        <v>0.7999999999999999</v>
      </c>
      <c r="AF97" s="22">
        <f>+Q97*Notes!$F132</f>
        <v>0.4280557981267049</v>
      </c>
      <c r="AG97" s="22">
        <f>+R97*Notes!$F132</f>
        <v>0.8392305225244693</v>
      </c>
      <c r="AH97" s="22">
        <f>+S97*Notes!$F132</f>
        <v>0.8657579240985187</v>
      </c>
      <c r="AI97" s="22">
        <f>+T97*Notes!$F132</f>
        <v>3.306872655737705</v>
      </c>
      <c r="AJ97" s="22">
        <f>+U97*Notes!$F132</f>
        <v>1.8726033599999996</v>
      </c>
      <c r="AK97" s="22">
        <f>+V97*Notes!$F132</f>
        <v>4.9024965245901635</v>
      </c>
      <c r="AL97" s="22">
        <f>+W97*Notes!$F132</f>
        <v>1.0035291127981956</v>
      </c>
      <c r="AM97" s="22">
        <f>+X97*Notes!$F132</f>
        <v>8.89198184568835</v>
      </c>
      <c r="AN97" s="22">
        <f>+Y97*Notes!$F132</f>
        <v>5.018121442622951</v>
      </c>
      <c r="AO97" s="22">
        <f>+Z97*Notes!$F132</f>
        <v>6.076187594553707</v>
      </c>
      <c r="AP97" s="22">
        <f>+AA97*Notes!$F132</f>
        <v>12.152375189107413</v>
      </c>
      <c r="AQ97" s="22">
        <f>+AB97*Notes!$F132</f>
        <v>12.448774583963692</v>
      </c>
      <c r="AR97" s="22">
        <f>+AC97*Notes!$F132</f>
        <v>0.1057968</v>
      </c>
      <c r="AS97" s="22">
        <f>+AD97*Notes!$F132</f>
        <v>2.8212479999999998</v>
      </c>
    </row>
    <row r="98" spans="1:45" ht="15.75">
      <c r="A98" s="32">
        <v>1788</v>
      </c>
      <c r="B98" s="22">
        <v>17.2</v>
      </c>
      <c r="C98" s="22">
        <v>31.6</v>
      </c>
      <c r="D98" s="22">
        <v>38.5</v>
      </c>
      <c r="E98" s="22">
        <v>7.1</v>
      </c>
      <c r="F98" s="22">
        <v>5.29</v>
      </c>
      <c r="G98" s="22">
        <v>11.75</v>
      </c>
      <c r="H98" s="22">
        <v>14</v>
      </c>
      <c r="I98" s="22">
        <v>15.1</v>
      </c>
      <c r="J98" s="22">
        <v>10.2</v>
      </c>
      <c r="K98" s="22">
        <v>10.55</v>
      </c>
      <c r="L98" s="22">
        <v>19.3</v>
      </c>
      <c r="M98" s="22">
        <v>19</v>
      </c>
      <c r="N98" s="22">
        <v>28.5</v>
      </c>
      <c r="O98" s="22">
        <v>6.5</v>
      </c>
      <c r="Q98" s="22">
        <f t="shared" si="14"/>
        <v>0.11761946410657417</v>
      </c>
      <c r="R98" s="22">
        <f t="shared" si="15"/>
        <v>0.21609157359114792</v>
      </c>
      <c r="S98" s="22">
        <f t="shared" si="16"/>
        <v>0.26327612605250617</v>
      </c>
      <c r="T98" s="22">
        <f t="shared" si="17"/>
        <v>0.9311475409836065</v>
      </c>
      <c r="U98" s="22">
        <f t="shared" si="18"/>
        <v>0.529</v>
      </c>
      <c r="V98" s="22">
        <f t="shared" si="19"/>
        <v>1.540983606557377</v>
      </c>
      <c r="W98" s="22">
        <f t="shared" si="20"/>
        <v>0.18529695160043624</v>
      </c>
      <c r="X98" s="22">
        <f t="shared" si="21"/>
        <v>2.5382417212976973</v>
      </c>
      <c r="Y98" s="22">
        <f t="shared" si="22"/>
        <v>1.3377049180327867</v>
      </c>
      <c r="Z98" s="22">
        <f t="shared" si="23"/>
        <v>1.7734072953437554</v>
      </c>
      <c r="AA98" s="22">
        <f t="shared" si="24"/>
        <v>3.2442427298705665</v>
      </c>
      <c r="AB98" s="22">
        <f t="shared" si="25"/>
        <v>3.193814086401076</v>
      </c>
      <c r="AC98" s="22">
        <f t="shared" si="26"/>
        <v>0.0285</v>
      </c>
      <c r="AD98" s="22">
        <f t="shared" si="27"/>
        <v>0.8524590163934426</v>
      </c>
      <c r="AF98" s="22">
        <f>+Q98*Notes!$F133</f>
        <v>0.41479209733968025</v>
      </c>
      <c r="AG98" s="22">
        <f>+R98*Notes!$F133</f>
        <v>0.7620598997635987</v>
      </c>
      <c r="AH98" s="22">
        <f>+S98*Notes!$F133</f>
        <v>0.9284590550917262</v>
      </c>
      <c r="AI98" s="22">
        <f>+T98*Notes!$F133</f>
        <v>3.2837476721311476</v>
      </c>
      <c r="AJ98" s="22">
        <f>+U98*Notes!$F133</f>
        <v>1.8655502400000004</v>
      </c>
      <c r="AK98" s="22">
        <f>+V98*Notes!$F133</f>
        <v>5.4343711475409835</v>
      </c>
      <c r="AL98" s="22">
        <f>+W98*Notes!$F133</f>
        <v>0.6534608176360345</v>
      </c>
      <c r="AM98" s="22">
        <f>+X98*Notes!$F133</f>
        <v>8.951261724659608</v>
      </c>
      <c r="AN98" s="22">
        <f>+Y98*Notes!$F133</f>
        <v>4.717496655737705</v>
      </c>
      <c r="AO98" s="22">
        <f>+Z98*Notes!$F133</f>
        <v>6.254027231467474</v>
      </c>
      <c r="AP98" s="22">
        <f>+AA98*Notes!$F133</f>
        <v>11.441016641452347</v>
      </c>
      <c r="AQ98" s="22">
        <f>+AB98*Notes!$F133</f>
        <v>11.263177004538578</v>
      </c>
      <c r="AR98" s="22">
        <f>+AC98*Notes!$F133</f>
        <v>0.10050696000000002</v>
      </c>
      <c r="AS98" s="22">
        <f>+AD98*Notes!$F133</f>
        <v>3.006247868852459</v>
      </c>
    </row>
    <row r="99" spans="1:45" ht="15.75">
      <c r="A99" s="32">
        <v>1789</v>
      </c>
      <c r="B99" s="22">
        <v>19.1</v>
      </c>
      <c r="C99" s="22">
        <v>29.35</v>
      </c>
      <c r="D99" s="22">
        <v>37.2</v>
      </c>
      <c r="E99" s="22">
        <v>7.3</v>
      </c>
      <c r="F99" s="22">
        <v>5.81</v>
      </c>
      <c r="G99" s="22">
        <v>12.15</v>
      </c>
      <c r="H99" s="22">
        <v>11.5</v>
      </c>
      <c r="I99" s="22">
        <v>15.35</v>
      </c>
      <c r="J99" s="22">
        <v>10.2</v>
      </c>
      <c r="K99" s="22">
        <v>10.65</v>
      </c>
      <c r="L99" s="22">
        <v>19.3</v>
      </c>
      <c r="M99" s="22">
        <v>18</v>
      </c>
      <c r="N99" s="22">
        <v>27.5</v>
      </c>
      <c r="O99" s="22">
        <v>6.8</v>
      </c>
      <c r="Q99" s="22">
        <f t="shared" si="14"/>
        <v>0.13061231188578878</v>
      </c>
      <c r="R99" s="22">
        <f t="shared" si="15"/>
        <v>0.20070530648418328</v>
      </c>
      <c r="S99" s="22">
        <f t="shared" si="16"/>
        <v>0.25438628283514886</v>
      </c>
      <c r="T99" s="22">
        <f t="shared" si="17"/>
        <v>0.9573770491803278</v>
      </c>
      <c r="U99" s="22">
        <f t="shared" si="18"/>
        <v>0.581</v>
      </c>
      <c r="V99" s="22">
        <f t="shared" si="19"/>
        <v>1.5934426229508196</v>
      </c>
      <c r="W99" s="22">
        <f t="shared" si="20"/>
        <v>0.15220821024321549</v>
      </c>
      <c r="X99" s="22">
        <f t="shared" si="21"/>
        <v>2.580265590855606</v>
      </c>
      <c r="Y99" s="22">
        <f t="shared" si="22"/>
        <v>1.3377049180327867</v>
      </c>
      <c r="Z99" s="22">
        <f t="shared" si="23"/>
        <v>1.790216843166919</v>
      </c>
      <c r="AA99" s="22">
        <f t="shared" si="24"/>
        <v>3.2442427298705665</v>
      </c>
      <c r="AB99" s="22">
        <f t="shared" si="25"/>
        <v>3.0257186081694405</v>
      </c>
      <c r="AC99" s="22">
        <f t="shared" si="26"/>
        <v>0.0275</v>
      </c>
      <c r="AD99" s="22">
        <f t="shared" si="27"/>
        <v>0.8918032786885246</v>
      </c>
      <c r="AF99" s="22">
        <f>+Q99*Notes!$F134</f>
        <v>0.44950669507847896</v>
      </c>
      <c r="AG99" s="22">
        <f>+R99*Notes!$F134</f>
        <v>0.6907341099766156</v>
      </c>
      <c r="AH99" s="22">
        <f>+S99*Notes!$F134</f>
        <v>0.8754790082156764</v>
      </c>
      <c r="AI99" s="22">
        <f>+T99*Notes!$F134</f>
        <v>3.294845540268393</v>
      </c>
      <c r="AJ99" s="22">
        <f>+U99*Notes!$F134</f>
        <v>1.9995311779563718</v>
      </c>
      <c r="AK99" s="22">
        <f>+V99*Notes!$F134</f>
        <v>5.483886755378216</v>
      </c>
      <c r="AL99" s="22">
        <f>+W99*Notes!$F134</f>
        <v>0.5238297107095486</v>
      </c>
      <c r="AM99" s="22">
        <f>+X99*Notes!$F134</f>
        <v>8.880071422244068</v>
      </c>
      <c r="AN99" s="22">
        <f>+Y99*Notes!$F134</f>
        <v>4.603756782292822</v>
      </c>
      <c r="AO99" s="22">
        <f>+Z99*Notes!$F134</f>
        <v>6.161091898820803</v>
      </c>
      <c r="AP99" s="22">
        <f>+AA99*Notes!$F134</f>
        <v>11.16517123448277</v>
      </c>
      <c r="AQ99" s="22">
        <f>+AB99*Notes!$F134</f>
        <v>10.413113068429528</v>
      </c>
      <c r="AR99" s="22">
        <f>+AC99*Notes!$F134</f>
        <v>0.09464218140068886</v>
      </c>
      <c r="AS99" s="22">
        <f>+AD99*Notes!$F134</f>
        <v>3.0691711881952153</v>
      </c>
    </row>
    <row r="100" spans="1:45" ht="15.75">
      <c r="A100" s="32">
        <v>1790</v>
      </c>
      <c r="B100" s="22">
        <v>18.7</v>
      </c>
      <c r="C100" s="22">
        <v>30.75</v>
      </c>
      <c r="D100" s="22">
        <v>40</v>
      </c>
      <c r="E100" s="22">
        <v>7.35</v>
      </c>
      <c r="F100" s="22">
        <v>5.33</v>
      </c>
      <c r="G100" s="22">
        <v>13.85</v>
      </c>
      <c r="H100" s="22">
        <v>18</v>
      </c>
      <c r="I100" s="22">
        <v>18.15</v>
      </c>
      <c r="J100" s="22">
        <v>11.15</v>
      </c>
      <c r="K100" s="22">
        <v>10.75</v>
      </c>
      <c r="L100" s="22">
        <v>19.3</v>
      </c>
      <c r="M100" s="22">
        <v>20.1</v>
      </c>
      <c r="N100" s="22">
        <v>25</v>
      </c>
      <c r="O100" s="22">
        <v>7.15</v>
      </c>
      <c r="Q100" s="22">
        <f t="shared" si="14"/>
        <v>0.12787697551121727</v>
      </c>
      <c r="R100" s="22">
        <f t="shared" si="15"/>
        <v>0.2102789837951835</v>
      </c>
      <c r="S100" s="22">
        <f t="shared" si="16"/>
        <v>0.27353363745714926</v>
      </c>
      <c r="T100" s="22">
        <f t="shared" si="17"/>
        <v>0.9639344262295082</v>
      </c>
      <c r="U100" s="22">
        <f t="shared" si="18"/>
        <v>0.533</v>
      </c>
      <c r="V100" s="22">
        <f t="shared" si="19"/>
        <v>1.8163934426229509</v>
      </c>
      <c r="W100" s="22">
        <f t="shared" si="20"/>
        <v>0.23823893777198946</v>
      </c>
      <c r="X100" s="22">
        <f t="shared" si="21"/>
        <v>3.0509329299041856</v>
      </c>
      <c r="Y100" s="22">
        <f t="shared" si="22"/>
        <v>1.4622950819672131</v>
      </c>
      <c r="Z100" s="22">
        <f t="shared" si="23"/>
        <v>1.8070263909900823</v>
      </c>
      <c r="AA100" s="22">
        <f t="shared" si="24"/>
        <v>3.2442427298705665</v>
      </c>
      <c r="AB100" s="22">
        <f t="shared" si="25"/>
        <v>3.378719112455875</v>
      </c>
      <c r="AC100" s="22">
        <f t="shared" si="26"/>
        <v>0.025</v>
      </c>
      <c r="AD100" s="22">
        <f t="shared" si="27"/>
        <v>0.9377049180327869</v>
      </c>
      <c r="AF100" s="22">
        <f>+Q100*Notes!$F135</f>
        <v>0.41620081731271724</v>
      </c>
      <c r="AG100" s="22">
        <f>+R100*Notes!$F135</f>
        <v>0.6843943921051368</v>
      </c>
      <c r="AH100" s="22">
        <f>+S100*Notes!$F135</f>
        <v>0.8902691279416413</v>
      </c>
      <c r="AI100" s="22">
        <f>+T100*Notes!$F135</f>
        <v>3.137314551182784</v>
      </c>
      <c r="AJ100" s="22">
        <f>+U100*Notes!$F135</f>
        <v>1.7347535374592833</v>
      </c>
      <c r="AK100" s="22">
        <f>+V100*Notes!$F135</f>
        <v>5.911810412773002</v>
      </c>
      <c r="AL100" s="22">
        <f>+W100*Notes!$F135</f>
        <v>0.7753955723461553</v>
      </c>
      <c r="AM100" s="22">
        <f>+X100*Notes!$F135</f>
        <v>9.9298624628561</v>
      </c>
      <c r="AN100" s="22">
        <f>+Y100*Notes!$F135</f>
        <v>4.759327516420142</v>
      </c>
      <c r="AO100" s="22">
        <f>+Z100*Notes!$F135</f>
        <v>5.8813234972839155</v>
      </c>
      <c r="AP100" s="22">
        <f>+AA100*Notes!$F135</f>
        <v>10.559027302100427</v>
      </c>
      <c r="AQ100" s="22">
        <f>+AB100*Notes!$F135</f>
        <v>10.996707190270392</v>
      </c>
      <c r="AR100" s="22">
        <f>+AC100*Notes!$F135</f>
        <v>0.08136742671009772</v>
      </c>
      <c r="AS100" s="22">
        <f>+AD100*Notes!$F135</f>
        <v>3.051945447749239</v>
      </c>
    </row>
    <row r="101" spans="1:45" ht="15.75">
      <c r="A101" s="32">
        <v>1791</v>
      </c>
      <c r="B101" s="22">
        <v>13.15</v>
      </c>
      <c r="C101" s="22">
        <v>24.75</v>
      </c>
      <c r="D101" s="22">
        <v>32.85</v>
      </c>
      <c r="E101" s="22">
        <v>7.3</v>
      </c>
      <c r="F101" s="22">
        <v>5.1</v>
      </c>
      <c r="G101" s="22">
        <v>13.1</v>
      </c>
      <c r="H101" s="22">
        <v>16</v>
      </c>
      <c r="I101" s="22">
        <v>15.25</v>
      </c>
      <c r="J101" s="22">
        <v>11.15</v>
      </c>
      <c r="K101" s="22">
        <v>10.5</v>
      </c>
      <c r="L101" s="22">
        <v>19.3</v>
      </c>
      <c r="M101" s="22">
        <v>19.5</v>
      </c>
      <c r="N101" s="22">
        <v>24.5</v>
      </c>
      <c r="O101" s="22">
        <v>8.6</v>
      </c>
      <c r="Q101" s="22">
        <f t="shared" si="14"/>
        <v>0.08992418331403783</v>
      </c>
      <c r="R101" s="22">
        <f t="shared" si="15"/>
        <v>0.1692489381766111</v>
      </c>
      <c r="S101" s="22">
        <f t="shared" si="16"/>
        <v>0.22463949976168385</v>
      </c>
      <c r="T101" s="22">
        <f t="shared" si="17"/>
        <v>0.9573770491803278</v>
      </c>
      <c r="U101" s="22">
        <f t="shared" si="18"/>
        <v>0.51</v>
      </c>
      <c r="V101" s="22">
        <f t="shared" si="19"/>
        <v>1.7180327868852459</v>
      </c>
      <c r="W101" s="22">
        <f t="shared" si="20"/>
        <v>0.21176794468621285</v>
      </c>
      <c r="X101" s="22">
        <f t="shared" si="21"/>
        <v>2.5634560430324425</v>
      </c>
      <c r="Y101" s="22">
        <f t="shared" si="22"/>
        <v>1.4622950819672131</v>
      </c>
      <c r="Z101" s="22">
        <f t="shared" si="23"/>
        <v>1.7650025214321736</v>
      </c>
      <c r="AA101" s="22">
        <f t="shared" si="24"/>
        <v>3.2442427298705665</v>
      </c>
      <c r="AB101" s="22">
        <f t="shared" si="25"/>
        <v>3.2778618255168936</v>
      </c>
      <c r="AC101" s="22">
        <f t="shared" si="26"/>
        <v>0.0245</v>
      </c>
      <c r="AD101" s="22">
        <f t="shared" si="27"/>
        <v>1.1278688524590164</v>
      </c>
      <c r="AF101" s="22">
        <f>+Q101*Notes!$F136</f>
        <v>0.2914103499694706</v>
      </c>
      <c r="AG101" s="22">
        <f>+R101*Notes!$F136</f>
        <v>0.5484719514634522</v>
      </c>
      <c r="AH101" s="22">
        <f>+S101*Notes!$F136</f>
        <v>0.7279718628514912</v>
      </c>
      <c r="AI101" s="22">
        <f>+T101*Notes!$F136</f>
        <v>3.102497800620293</v>
      </c>
      <c r="AJ101" s="22">
        <f>+U101*Notes!$F136</f>
        <v>1.6527175783783787</v>
      </c>
      <c r="AK101" s="22">
        <f>+V101*Notes!$F136</f>
        <v>5.567496053167923</v>
      </c>
      <c r="AL101" s="22">
        <f>+W101*Notes!$F136</f>
        <v>0.6862600092548317</v>
      </c>
      <c r="AM101" s="22">
        <f>+X101*Notes!$F136</f>
        <v>8.307193850431371</v>
      </c>
      <c r="AN101" s="22">
        <f>+Y101*Notes!$F136</f>
        <v>4.738746640673461</v>
      </c>
      <c r="AO101" s="22">
        <f>+Z101*Notes!$F136</f>
        <v>5.7197072412806165</v>
      </c>
      <c r="AP101" s="22">
        <f>+AA101*Notes!$F136</f>
        <v>10.51336664349675</v>
      </c>
      <c r="AQ101" s="22">
        <f>+AB101*Notes!$F136</f>
        <v>10.622313448092573</v>
      </c>
      <c r="AR101" s="22">
        <f>+AC101*Notes!$F136</f>
        <v>0.07939525621621624</v>
      </c>
      <c r="AS101" s="22">
        <f>+AD101*Notes!$F136</f>
        <v>3.654997408949934</v>
      </c>
    </row>
    <row r="102" spans="1:45" ht="15.75">
      <c r="A102" s="32">
        <v>1792</v>
      </c>
      <c r="B102" s="22">
        <v>19.1</v>
      </c>
      <c r="C102" s="22">
        <v>28.65</v>
      </c>
      <c r="D102" s="22">
        <v>35.45</v>
      </c>
      <c r="E102" s="22">
        <v>7.35</v>
      </c>
      <c r="F102" s="22">
        <v>5.64</v>
      </c>
      <c r="G102" s="22">
        <v>13.05</v>
      </c>
      <c r="H102" s="22">
        <v>16</v>
      </c>
      <c r="I102" s="22">
        <v>17.5</v>
      </c>
      <c r="J102" s="22">
        <v>11.75</v>
      </c>
      <c r="K102" s="22">
        <v>11</v>
      </c>
      <c r="L102" s="22">
        <v>19.3</v>
      </c>
      <c r="M102" s="22">
        <v>18.05</v>
      </c>
      <c r="N102" s="22">
        <v>26</v>
      </c>
      <c r="O102" s="22">
        <v>10</v>
      </c>
      <c r="Q102" s="22">
        <f t="shared" si="14"/>
        <v>0.13061231188578878</v>
      </c>
      <c r="R102" s="22">
        <f t="shared" si="15"/>
        <v>0.19591846782868316</v>
      </c>
      <c r="S102" s="22">
        <f t="shared" si="16"/>
        <v>0.24241918619639855</v>
      </c>
      <c r="T102" s="22">
        <f t="shared" si="17"/>
        <v>0.9639344262295082</v>
      </c>
      <c r="U102" s="22">
        <f t="shared" si="18"/>
        <v>0.564</v>
      </c>
      <c r="V102" s="22">
        <f t="shared" si="19"/>
        <v>1.7114754098360656</v>
      </c>
      <c r="W102" s="22">
        <f t="shared" si="20"/>
        <v>0.21176794468621285</v>
      </c>
      <c r="X102" s="22">
        <f t="shared" si="21"/>
        <v>2.9416708690536226</v>
      </c>
      <c r="Y102" s="22">
        <f t="shared" si="22"/>
        <v>1.540983606557377</v>
      </c>
      <c r="Z102" s="22">
        <f t="shared" si="23"/>
        <v>1.8490502605479913</v>
      </c>
      <c r="AA102" s="22">
        <f t="shared" si="24"/>
        <v>3.2442427298705665</v>
      </c>
      <c r="AB102" s="22">
        <f t="shared" si="25"/>
        <v>3.034123382081022</v>
      </c>
      <c r="AC102" s="22">
        <f t="shared" si="26"/>
        <v>0.026</v>
      </c>
      <c r="AD102" s="22">
        <f t="shared" si="27"/>
        <v>1.3114754098360655</v>
      </c>
      <c r="AF102" s="22">
        <f>+Q102*Notes!$F137</f>
        <v>0.42326522314957316</v>
      </c>
      <c r="AG102" s="22">
        <f>+R102*Notes!$F137</f>
        <v>0.6348978347243597</v>
      </c>
      <c r="AH102" s="22">
        <f>+S102*Notes!$F137</f>
        <v>0.7855891183587627</v>
      </c>
      <c r="AI102" s="22">
        <f>+T102*Notes!$F137</f>
        <v>3.1237477855560476</v>
      </c>
      <c r="AJ102" s="22">
        <f>+U102*Notes!$F137</f>
        <v>1.827711204324324</v>
      </c>
      <c r="AK102" s="22">
        <f>+V102*Notes!$F137</f>
        <v>5.546246068232166</v>
      </c>
      <c r="AL102" s="22">
        <f>+W102*Notes!$F137</f>
        <v>0.6862600092548314</v>
      </c>
      <c r="AM102" s="22">
        <f>+X102*Notes!$F137</f>
        <v>9.532845402134358</v>
      </c>
      <c r="AN102" s="22">
        <f>+Y102*Notes!$F137</f>
        <v>4.993746459902525</v>
      </c>
      <c r="AO102" s="22">
        <f>+Z102*Notes!$F137</f>
        <v>5.992074252770167</v>
      </c>
      <c r="AP102" s="22">
        <f>+AA102*Notes!$F137</f>
        <v>10.513366643496749</v>
      </c>
      <c r="AQ102" s="22">
        <f>+AB102*Notes!$F137</f>
        <v>9.832449114772865</v>
      </c>
      <c r="AR102" s="22">
        <f>+AC102*Notes!$F137</f>
        <v>0.08425619027027026</v>
      </c>
      <c r="AS102" s="22">
        <f>+AD102*Notes!$F137</f>
        <v>4.249996987151085</v>
      </c>
    </row>
    <row r="103" spans="1:45" ht="15.75">
      <c r="A103" s="32">
        <v>1793</v>
      </c>
      <c r="B103" s="22">
        <v>26.7</v>
      </c>
      <c r="C103" s="22">
        <v>38.15</v>
      </c>
      <c r="D103" s="22">
        <v>44.25</v>
      </c>
      <c r="E103" s="22">
        <v>7.45</v>
      </c>
      <c r="F103" s="22">
        <v>5.96</v>
      </c>
      <c r="G103" s="22">
        <v>13.2</v>
      </c>
      <c r="H103" s="22">
        <v>16</v>
      </c>
      <c r="I103" s="22">
        <v>16</v>
      </c>
      <c r="J103" s="22">
        <v>11.95</v>
      </c>
      <c r="K103" s="22">
        <v>11.1</v>
      </c>
      <c r="L103" s="22">
        <v>19.3</v>
      </c>
      <c r="M103" s="22">
        <v>20.1</v>
      </c>
      <c r="N103" s="22">
        <v>25</v>
      </c>
      <c r="O103" s="22">
        <v>10.75</v>
      </c>
      <c r="Q103" s="22">
        <f t="shared" si="14"/>
        <v>0.18258370300264712</v>
      </c>
      <c r="R103" s="22">
        <f t="shared" si="15"/>
        <v>0.2608827067247561</v>
      </c>
      <c r="S103" s="22">
        <f t="shared" si="16"/>
        <v>0.30259658643697135</v>
      </c>
      <c r="T103" s="22">
        <f t="shared" si="17"/>
        <v>0.9770491803278689</v>
      </c>
      <c r="U103" s="22">
        <f t="shared" si="18"/>
        <v>0.596</v>
      </c>
      <c r="V103" s="22">
        <f t="shared" si="19"/>
        <v>1.7311475409836066</v>
      </c>
      <c r="W103" s="22">
        <f t="shared" si="20"/>
        <v>0.21176794468621285</v>
      </c>
      <c r="X103" s="22">
        <f t="shared" si="21"/>
        <v>2.689527651706169</v>
      </c>
      <c r="Y103" s="22">
        <f t="shared" si="22"/>
        <v>1.5672131147540982</v>
      </c>
      <c r="Z103" s="22">
        <f t="shared" si="23"/>
        <v>1.8658598083711548</v>
      </c>
      <c r="AA103" s="22">
        <f t="shared" si="24"/>
        <v>3.2442427298705665</v>
      </c>
      <c r="AB103" s="22">
        <f t="shared" si="25"/>
        <v>3.378719112455875</v>
      </c>
      <c r="AC103" s="22">
        <f t="shared" si="26"/>
        <v>0.025</v>
      </c>
      <c r="AD103" s="22">
        <f t="shared" si="27"/>
        <v>1.4098360655737705</v>
      </c>
      <c r="AF103" s="22">
        <f>+Q103*Notes!$F138</f>
        <v>0.5916848930939059</v>
      </c>
      <c r="AG103" s="22">
        <f>+R103*Notes!$F138</f>
        <v>0.8454224221547757</v>
      </c>
      <c r="AH103" s="22">
        <f>+S103*Notes!$F138</f>
        <v>0.9806013677679901</v>
      </c>
      <c r="AI103" s="22">
        <f>+T103*Notes!$F138</f>
        <v>3.166247755427559</v>
      </c>
      <c r="AJ103" s="22">
        <f>+U103*Notes!$F138</f>
        <v>1.9314111308108108</v>
      </c>
      <c r="AK103" s="22">
        <f>+V103*Notes!$F138</f>
        <v>5.609996023039433</v>
      </c>
      <c r="AL103" s="22">
        <f>+W103*Notes!$F138</f>
        <v>0.6862600092548315</v>
      </c>
      <c r="AM103" s="22">
        <f>+X103*Notes!$F138</f>
        <v>8.7157443676657</v>
      </c>
      <c r="AN103" s="22">
        <f>+Y103*Notes!$F138</f>
        <v>5.078746399645547</v>
      </c>
      <c r="AO103" s="22">
        <f>+Z103*Notes!$F138</f>
        <v>6.046547655068079</v>
      </c>
      <c r="AP103" s="22">
        <f>+AA103*Notes!$F138</f>
        <v>10.51336664349675</v>
      </c>
      <c r="AQ103" s="22">
        <f>+AB103*Notes!$F138</f>
        <v>10.949153861880035</v>
      </c>
      <c r="AR103" s="22">
        <f>+AC103*Notes!$F138</f>
        <v>0.08101556756756757</v>
      </c>
      <c r="AS103" s="22">
        <f>+AD103*Notes!$F138</f>
        <v>4.568746761187417</v>
      </c>
    </row>
    <row r="104" spans="1:45" ht="15.75">
      <c r="A104" s="32">
        <v>1794</v>
      </c>
      <c r="B104" s="22">
        <v>27.9</v>
      </c>
      <c r="C104" s="22">
        <v>38.85</v>
      </c>
      <c r="D104" s="22">
        <v>42.5</v>
      </c>
      <c r="E104" s="22">
        <v>7.6</v>
      </c>
      <c r="F104" s="22">
        <v>6.18</v>
      </c>
      <c r="G104" s="22">
        <v>14.65</v>
      </c>
      <c r="H104" s="22">
        <v>16</v>
      </c>
      <c r="I104" s="22">
        <v>14.5</v>
      </c>
      <c r="J104" s="22">
        <v>12.55</v>
      </c>
      <c r="K104" s="22">
        <v>11.55</v>
      </c>
      <c r="L104" s="22">
        <v>19.3</v>
      </c>
      <c r="M104" s="22">
        <v>21</v>
      </c>
      <c r="N104" s="22">
        <v>25</v>
      </c>
      <c r="O104" s="22">
        <v>10.55</v>
      </c>
      <c r="Q104" s="22">
        <f t="shared" si="14"/>
        <v>0.19078971212636162</v>
      </c>
      <c r="R104" s="22">
        <f t="shared" si="15"/>
        <v>0.2656695453802562</v>
      </c>
      <c r="S104" s="22">
        <f t="shared" si="16"/>
        <v>0.2906294897982211</v>
      </c>
      <c r="T104" s="22">
        <f t="shared" si="17"/>
        <v>0.9967213114754098</v>
      </c>
      <c r="U104" s="22">
        <f t="shared" si="18"/>
        <v>0.618</v>
      </c>
      <c r="V104" s="22">
        <f t="shared" si="19"/>
        <v>1.9213114754098362</v>
      </c>
      <c r="W104" s="22">
        <f t="shared" si="20"/>
        <v>0.21176794468621285</v>
      </c>
      <c r="X104" s="22">
        <f t="shared" si="21"/>
        <v>2.437384434358716</v>
      </c>
      <c r="Y104" s="22">
        <f t="shared" si="22"/>
        <v>1.6459016393442625</v>
      </c>
      <c r="Z104" s="22">
        <f t="shared" si="23"/>
        <v>1.941502773575391</v>
      </c>
      <c r="AA104" s="22">
        <f t="shared" si="24"/>
        <v>3.2442427298705665</v>
      </c>
      <c r="AB104" s="22">
        <f t="shared" si="25"/>
        <v>3.5300050428643472</v>
      </c>
      <c r="AC104" s="22">
        <f t="shared" si="26"/>
        <v>0.025</v>
      </c>
      <c r="AD104" s="22">
        <f t="shared" si="27"/>
        <v>1.3836065573770493</v>
      </c>
      <c r="AF104" s="22">
        <f>+Q104*Notes!$F139</f>
        <v>0.6182774725588006</v>
      </c>
      <c r="AG104" s="22">
        <f>+R104*Notes!$F139</f>
        <v>0.8609347601759643</v>
      </c>
      <c r="AH104" s="22">
        <f>+S104*Notes!$F139</f>
        <v>0.9418205227150189</v>
      </c>
      <c r="AI104" s="22">
        <f>+T104*Notes!$F139</f>
        <v>3.2299977102348247</v>
      </c>
      <c r="AJ104" s="22">
        <f>+U104*Notes!$F139</f>
        <v>2.0027048302702704</v>
      </c>
      <c r="AK104" s="22">
        <f>+V104*Notes!$F139</f>
        <v>6.226245586176341</v>
      </c>
      <c r="AL104" s="22">
        <f>+W104*Notes!$F139</f>
        <v>0.6862600092548315</v>
      </c>
      <c r="AM104" s="22">
        <f>+X104*Notes!$F139</f>
        <v>7.8986433331970405</v>
      </c>
      <c r="AN104" s="22">
        <f>+Y104*Notes!$F139</f>
        <v>5.333746218874613</v>
      </c>
      <c r="AO104" s="22">
        <f>+Z104*Notes!$F139</f>
        <v>6.2916779654086765</v>
      </c>
      <c r="AP104" s="22">
        <f>+AA104*Notes!$F139</f>
        <v>10.51336664349675</v>
      </c>
      <c r="AQ104" s="22">
        <f>+AB104*Notes!$F139</f>
        <v>11.439414482561231</v>
      </c>
      <c r="AR104" s="22">
        <f>+AC104*Notes!$F139</f>
        <v>0.08101556756756757</v>
      </c>
      <c r="AS104" s="22">
        <f>+AD104*Notes!$F139</f>
        <v>4.483746821444396</v>
      </c>
    </row>
    <row r="105" spans="1:45" ht="15.75">
      <c r="A105" s="32">
        <v>1795</v>
      </c>
      <c r="B105" s="22">
        <v>28.75</v>
      </c>
      <c r="C105" s="22">
        <v>40.65</v>
      </c>
      <c r="D105" s="22">
        <v>47.05</v>
      </c>
      <c r="E105" s="22">
        <v>8.1</v>
      </c>
      <c r="F105" s="22">
        <v>6.19</v>
      </c>
      <c r="G105" s="22">
        <v>14.05</v>
      </c>
      <c r="H105" s="22">
        <v>22</v>
      </c>
      <c r="I105" s="22">
        <v>18</v>
      </c>
      <c r="J105" s="22">
        <v>14.45</v>
      </c>
      <c r="K105" s="22">
        <v>10.15</v>
      </c>
      <c r="L105" s="22">
        <v>19.3</v>
      </c>
      <c r="M105" s="22">
        <v>20.5</v>
      </c>
      <c r="N105" s="22">
        <v>25</v>
      </c>
      <c r="O105" s="22">
        <v>11.05</v>
      </c>
      <c r="Q105" s="22">
        <f t="shared" si="14"/>
        <v>0.19660230192232603</v>
      </c>
      <c r="R105" s="22">
        <f t="shared" si="15"/>
        <v>0.2779785590658279</v>
      </c>
      <c r="S105" s="22">
        <f t="shared" si="16"/>
        <v>0.3217439410589718</v>
      </c>
      <c r="T105" s="22">
        <f t="shared" si="17"/>
        <v>1.062295081967213</v>
      </c>
      <c r="U105" s="22">
        <f t="shared" si="18"/>
        <v>0.619</v>
      </c>
      <c r="V105" s="22">
        <f t="shared" si="19"/>
        <v>1.8426229508196723</v>
      </c>
      <c r="W105" s="22">
        <f t="shared" si="20"/>
        <v>0.29118092394354267</v>
      </c>
      <c r="X105" s="22">
        <f t="shared" si="21"/>
        <v>3.0257186081694405</v>
      </c>
      <c r="Y105" s="22">
        <f t="shared" si="22"/>
        <v>1.8950819672131147</v>
      </c>
      <c r="Z105" s="22">
        <f t="shared" si="23"/>
        <v>1.7061691040511011</v>
      </c>
      <c r="AA105" s="22">
        <f t="shared" si="24"/>
        <v>3.2442427298705665</v>
      </c>
      <c r="AB105" s="22">
        <f t="shared" si="25"/>
        <v>3.4459573037485294</v>
      </c>
      <c r="AC105" s="22">
        <f t="shared" si="26"/>
        <v>0.025</v>
      </c>
      <c r="AD105" s="22">
        <f t="shared" si="27"/>
        <v>1.4491803278688526</v>
      </c>
      <c r="AF105" s="22">
        <f>+Q105*Notes!$F140</f>
        <v>0.637113883013101</v>
      </c>
      <c r="AG105" s="22">
        <f>+R105*Notes!$F140</f>
        <v>0.9008236293733062</v>
      </c>
      <c r="AH105" s="22">
        <f>+S105*Notes!$F140</f>
        <v>1.0426507198527444</v>
      </c>
      <c r="AI105" s="22">
        <f>+T105*Notes!$F140</f>
        <v>3.442497559592379</v>
      </c>
      <c r="AJ105" s="22">
        <f>+U105*Notes!$F140</f>
        <v>2.005945452972973</v>
      </c>
      <c r="AK105" s="22">
        <f>+V105*Notes!$F140</f>
        <v>5.971245766947276</v>
      </c>
      <c r="AL105" s="22">
        <f>+W105*Notes!$F140</f>
        <v>0.9436075127253933</v>
      </c>
      <c r="AM105" s="22">
        <f>+X105*Notes!$F140</f>
        <v>9.805212413623913</v>
      </c>
      <c r="AN105" s="22">
        <f>+Y105*Notes!$F140</f>
        <v>6.141245646433319</v>
      </c>
      <c r="AO105" s="22">
        <f>+Z105*Notes!$F140</f>
        <v>5.529050333237929</v>
      </c>
      <c r="AP105" s="22">
        <f>+AA105*Notes!$F140</f>
        <v>10.51336664349675</v>
      </c>
      <c r="AQ105" s="22">
        <f>+AB105*Notes!$F140</f>
        <v>11.167047471071678</v>
      </c>
      <c r="AR105" s="22">
        <f>+AC105*Notes!$F140</f>
        <v>0.08101556756756757</v>
      </c>
      <c r="AS105" s="22">
        <f>+AD105*Notes!$F140</f>
        <v>4.69624667080195</v>
      </c>
    </row>
    <row r="106" spans="1:45" ht="15.75">
      <c r="A106" s="32">
        <v>1796</v>
      </c>
      <c r="B106" s="22">
        <v>20.8</v>
      </c>
      <c r="C106" s="22">
        <v>38.35</v>
      </c>
      <c r="D106" s="22">
        <v>41.2</v>
      </c>
      <c r="E106" s="22">
        <v>7.6</v>
      </c>
      <c r="F106" s="22">
        <v>6.34</v>
      </c>
      <c r="G106" s="22">
        <v>15.7</v>
      </c>
      <c r="H106" s="22">
        <v>25</v>
      </c>
      <c r="I106" s="22">
        <v>26.35</v>
      </c>
      <c r="J106" s="22">
        <v>14.5</v>
      </c>
      <c r="K106" s="22">
        <v>10</v>
      </c>
      <c r="L106" s="22">
        <v>19.3</v>
      </c>
      <c r="M106" s="22">
        <v>20.2</v>
      </c>
      <c r="N106" s="22">
        <v>19.95</v>
      </c>
      <c r="O106" s="22">
        <v>11.9</v>
      </c>
      <c r="Q106" s="22">
        <f t="shared" si="14"/>
        <v>0.1422374914777176</v>
      </c>
      <c r="R106" s="22">
        <f t="shared" si="15"/>
        <v>0.26225037491204184</v>
      </c>
      <c r="S106" s="22">
        <f t="shared" si="16"/>
        <v>0.28173964658086376</v>
      </c>
      <c r="T106" s="22">
        <f t="shared" si="17"/>
        <v>0.9967213114754098</v>
      </c>
      <c r="U106" s="22">
        <f t="shared" si="18"/>
        <v>0.634</v>
      </c>
      <c r="V106" s="22">
        <f t="shared" si="19"/>
        <v>2.0590163934426227</v>
      </c>
      <c r="W106" s="22">
        <f t="shared" si="20"/>
        <v>0.3308874135722076</v>
      </c>
      <c r="X106" s="22">
        <f t="shared" si="21"/>
        <v>4.429315851403597</v>
      </c>
      <c r="Y106" s="22">
        <f t="shared" si="22"/>
        <v>1.901639344262295</v>
      </c>
      <c r="Z106" s="22">
        <f t="shared" si="23"/>
        <v>1.6809547823163558</v>
      </c>
      <c r="AA106" s="22">
        <f t="shared" si="24"/>
        <v>3.2442427298705665</v>
      </c>
      <c r="AB106" s="22">
        <f t="shared" si="25"/>
        <v>3.3955286602790387</v>
      </c>
      <c r="AC106" s="22">
        <f t="shared" si="26"/>
        <v>0.01995</v>
      </c>
      <c r="AD106" s="22">
        <f t="shared" si="27"/>
        <v>1.5606557377049182</v>
      </c>
      <c r="AF106" s="22">
        <f>+Q106*Notes!$F141</f>
        <v>0.4609380440581739</v>
      </c>
      <c r="AG106" s="22">
        <f>+R106*Notes!$F141</f>
        <v>0.8498545187322581</v>
      </c>
      <c r="AH106" s="22">
        <f>+S106*Notes!$F141</f>
        <v>0.913011894961383</v>
      </c>
      <c r="AI106" s="22">
        <f>+T106*Notes!$F141</f>
        <v>3.2299977102348247</v>
      </c>
      <c r="AJ106" s="22">
        <f>+U106*Notes!$F141</f>
        <v>2.0545547935135136</v>
      </c>
      <c r="AK106" s="22">
        <f>+V106*Notes!$F141</f>
        <v>6.672495269827204</v>
      </c>
      <c r="AL106" s="22">
        <f>+W106*Notes!$F141</f>
        <v>1.0722812644606743</v>
      </c>
      <c r="AM106" s="22">
        <f>+X106*Notes!$F141</f>
        <v>14.353741505499448</v>
      </c>
      <c r="AN106" s="22">
        <f>+Y106*Notes!$F141</f>
        <v>6.162495631369074</v>
      </c>
      <c r="AO106" s="22">
        <f>+Z106*Notes!$F141</f>
        <v>5.447340229791062</v>
      </c>
      <c r="AP106" s="22">
        <f>+AA106*Notes!$F141</f>
        <v>10.51336664349675</v>
      </c>
      <c r="AQ106" s="22">
        <f>+AB106*Notes!$F141</f>
        <v>11.003627264177945</v>
      </c>
      <c r="AR106" s="22">
        <f>+AC106*Notes!$F141</f>
        <v>0.06465042291891891</v>
      </c>
      <c r="AS106" s="22">
        <f>+AD106*Notes!$F141</f>
        <v>5.057496414709792</v>
      </c>
    </row>
    <row r="107" spans="1:45" ht="15.75">
      <c r="A107" s="32">
        <v>1797</v>
      </c>
      <c r="B107" s="22">
        <v>21.55</v>
      </c>
      <c r="C107" s="22">
        <v>37.65</v>
      </c>
      <c r="D107" s="22">
        <v>41.95</v>
      </c>
      <c r="E107" s="22">
        <v>9.8</v>
      </c>
      <c r="F107" s="22">
        <v>6.91</v>
      </c>
      <c r="G107" s="22">
        <v>17</v>
      </c>
      <c r="H107" s="22">
        <v>27.5</v>
      </c>
      <c r="I107" s="22">
        <v>16.5</v>
      </c>
      <c r="J107" s="22">
        <v>13.8</v>
      </c>
      <c r="K107" s="22">
        <v>12</v>
      </c>
      <c r="L107" s="22">
        <v>19.3</v>
      </c>
      <c r="M107" s="22">
        <v>19.1</v>
      </c>
      <c r="N107" s="22">
        <v>17.5</v>
      </c>
      <c r="O107" s="22">
        <v>12.95</v>
      </c>
      <c r="Q107" s="22">
        <f t="shared" si="14"/>
        <v>0.14736624718003918</v>
      </c>
      <c r="R107" s="22">
        <f t="shared" si="15"/>
        <v>0.2574635362565417</v>
      </c>
      <c r="S107" s="22">
        <f t="shared" si="16"/>
        <v>0.28686840228318533</v>
      </c>
      <c r="T107" s="22">
        <f t="shared" si="17"/>
        <v>1.2852459016393443</v>
      </c>
      <c r="U107" s="22">
        <f t="shared" si="18"/>
        <v>0.6910000000000001</v>
      </c>
      <c r="V107" s="22">
        <f t="shared" si="19"/>
        <v>2.2295081967213113</v>
      </c>
      <c r="W107" s="22">
        <f t="shared" si="20"/>
        <v>0.3639761549294283</v>
      </c>
      <c r="X107" s="22">
        <f t="shared" si="21"/>
        <v>2.773575390821987</v>
      </c>
      <c r="Y107" s="22">
        <f t="shared" si="22"/>
        <v>1.8098360655737706</v>
      </c>
      <c r="Z107" s="22">
        <f t="shared" si="23"/>
        <v>2.017145738779627</v>
      </c>
      <c r="AA107" s="22">
        <f t="shared" si="24"/>
        <v>3.2442427298705665</v>
      </c>
      <c r="AB107" s="22">
        <f t="shared" si="25"/>
        <v>3.21062363422424</v>
      </c>
      <c r="AC107" s="22">
        <f t="shared" si="26"/>
        <v>0.0175</v>
      </c>
      <c r="AD107" s="22">
        <f t="shared" si="27"/>
        <v>1.698360655737705</v>
      </c>
      <c r="AF107" s="22">
        <f>+Q107*Notes!$F142</f>
        <v>0.47755840622373313</v>
      </c>
      <c r="AG107" s="22">
        <f>+R107*Notes!$F142</f>
        <v>0.8343421807110696</v>
      </c>
      <c r="AH107" s="22">
        <f>+S107*Notes!$F142</f>
        <v>0.9296322571269422</v>
      </c>
      <c r="AI107" s="22">
        <f>+T107*Notes!$F142</f>
        <v>4.164997047408064</v>
      </c>
      <c r="AJ107" s="22">
        <f>+U107*Notes!$F142</f>
        <v>2.239270287567568</v>
      </c>
      <c r="AK107" s="22">
        <f>+V107*Notes!$F142</f>
        <v>7.224994878156845</v>
      </c>
      <c r="AL107" s="22">
        <f>+W107*Notes!$F142</f>
        <v>1.1795093909067416</v>
      </c>
      <c r="AM107" s="22">
        <f>+X107*Notes!$F142</f>
        <v>8.988111379155253</v>
      </c>
      <c r="AN107" s="22">
        <f>+Y107*Notes!$F142</f>
        <v>5.864995842268499</v>
      </c>
      <c r="AO107" s="22">
        <f>+Z107*Notes!$F142</f>
        <v>6.536808275749275</v>
      </c>
      <c r="AP107" s="22">
        <f>+AA107*Notes!$F142</f>
        <v>10.51336664349675</v>
      </c>
      <c r="AQ107" s="22">
        <f>+AB107*Notes!$F142</f>
        <v>10.40441983890093</v>
      </c>
      <c r="AR107" s="22">
        <f>+AC107*Notes!$F142</f>
        <v>0.0567108972972973</v>
      </c>
      <c r="AS107" s="22">
        <f>+AD107*Notes!$F142</f>
        <v>5.503746098360656</v>
      </c>
    </row>
    <row r="108" spans="1:45" ht="15.75">
      <c r="A108" s="32">
        <v>1798</v>
      </c>
      <c r="B108" s="22">
        <v>23.55</v>
      </c>
      <c r="C108" s="22">
        <v>37.7</v>
      </c>
      <c r="D108" s="22">
        <v>48.25</v>
      </c>
      <c r="E108" s="22">
        <v>10.05</v>
      </c>
      <c r="F108" s="22">
        <v>6.75</v>
      </c>
      <c r="G108" s="22">
        <v>17.2</v>
      </c>
      <c r="H108" s="22">
        <v>27.85</v>
      </c>
      <c r="I108" s="22">
        <v>19</v>
      </c>
      <c r="J108" s="22">
        <v>16.05</v>
      </c>
      <c r="K108" s="22">
        <v>12.5</v>
      </c>
      <c r="L108" s="22">
        <v>19.3</v>
      </c>
      <c r="M108" s="22">
        <v>19</v>
      </c>
      <c r="N108" s="22">
        <v>17.5</v>
      </c>
      <c r="O108" s="22">
        <v>13.15</v>
      </c>
      <c r="Q108" s="22">
        <f t="shared" si="14"/>
        <v>0.16104292905289663</v>
      </c>
      <c r="R108" s="22">
        <f t="shared" si="15"/>
        <v>0.2578054533033632</v>
      </c>
      <c r="S108" s="22">
        <f t="shared" si="16"/>
        <v>0.3299499501826863</v>
      </c>
      <c r="T108" s="22">
        <f t="shared" si="17"/>
        <v>1.318032786885246</v>
      </c>
      <c r="U108" s="22">
        <f t="shared" si="18"/>
        <v>0.675</v>
      </c>
      <c r="V108" s="22">
        <f t="shared" si="19"/>
        <v>2.2557377049180327</v>
      </c>
      <c r="W108" s="22">
        <f t="shared" si="20"/>
        <v>0.36860857871943925</v>
      </c>
      <c r="X108" s="22">
        <f t="shared" si="21"/>
        <v>3.193814086401076</v>
      </c>
      <c r="Y108" s="22">
        <f t="shared" si="22"/>
        <v>2.1049180327868853</v>
      </c>
      <c r="Z108" s="22">
        <f t="shared" si="23"/>
        <v>2.101193477895445</v>
      </c>
      <c r="AA108" s="22">
        <f t="shared" si="24"/>
        <v>3.2442427298705665</v>
      </c>
      <c r="AB108" s="22">
        <f t="shared" si="25"/>
        <v>3.193814086401076</v>
      </c>
      <c r="AC108" s="22">
        <f t="shared" si="26"/>
        <v>0.0175</v>
      </c>
      <c r="AD108" s="22">
        <f t="shared" si="27"/>
        <v>1.7245901639344263</v>
      </c>
      <c r="AF108" s="22">
        <f>+Q108*Notes!$F143</f>
        <v>0.5218793719985575</v>
      </c>
      <c r="AG108" s="22">
        <f>+R108*Notes!$F143</f>
        <v>0.8354502048554402</v>
      </c>
      <c r="AH108" s="22">
        <f>+S108*Notes!$F143</f>
        <v>1.069243299317639</v>
      </c>
      <c r="AI108" s="22">
        <f>+T108*Notes!$F143</f>
        <v>4.271246972086841</v>
      </c>
      <c r="AJ108" s="22">
        <f>+U108*Notes!$F143</f>
        <v>2.1874203243243246</v>
      </c>
      <c r="AK108" s="22">
        <f>+V108*Notes!$F143</f>
        <v>7.3099948178998675</v>
      </c>
      <c r="AL108" s="22">
        <f>+W108*Notes!$F143</f>
        <v>1.1945213286091911</v>
      </c>
      <c r="AM108" s="22">
        <f>+X108*Notes!$F143</f>
        <v>10.349946436603018</v>
      </c>
      <c r="AN108" s="22">
        <f>+Y108*Notes!$F143</f>
        <v>6.821245164377492</v>
      </c>
      <c r="AO108" s="22">
        <f>+Z108*Notes!$F143</f>
        <v>6.809175287238828</v>
      </c>
      <c r="AP108" s="22">
        <f>+AA108*Notes!$F143</f>
        <v>10.51336664349675</v>
      </c>
      <c r="AQ108" s="22">
        <f>+AB108*Notes!$F143</f>
        <v>10.349946436603018</v>
      </c>
      <c r="AR108" s="22">
        <f>+AC108*Notes!$F143</f>
        <v>0.0567108972972973</v>
      </c>
      <c r="AS108" s="22">
        <f>+AD108*Notes!$F143</f>
        <v>5.588746038103678</v>
      </c>
    </row>
    <row r="109" spans="1:45" ht="15.75">
      <c r="A109" s="32">
        <v>1799</v>
      </c>
      <c r="B109" s="22">
        <v>26.25</v>
      </c>
      <c r="C109" s="22">
        <v>43.45</v>
      </c>
      <c r="D109" s="22">
        <v>49.2</v>
      </c>
      <c r="E109" s="22">
        <v>10.1</v>
      </c>
      <c r="F109" s="22">
        <v>7.56</v>
      </c>
      <c r="G109" s="22">
        <v>18.3</v>
      </c>
      <c r="H109" s="22">
        <v>46.6</v>
      </c>
      <c r="I109" s="22">
        <v>21.55</v>
      </c>
      <c r="J109" s="22">
        <v>14.75</v>
      </c>
      <c r="K109" s="22">
        <v>13.65</v>
      </c>
      <c r="L109" s="22">
        <v>19.3</v>
      </c>
      <c r="M109" s="22">
        <v>20.5</v>
      </c>
      <c r="N109" s="22">
        <v>25</v>
      </c>
      <c r="O109" s="22">
        <v>13.8</v>
      </c>
      <c r="Q109" s="22">
        <f t="shared" si="14"/>
        <v>0.1795064495812542</v>
      </c>
      <c r="R109" s="22">
        <f t="shared" si="15"/>
        <v>0.2971259136878284</v>
      </c>
      <c r="S109" s="22">
        <f t="shared" si="16"/>
        <v>0.3364463740722936</v>
      </c>
      <c r="T109" s="22">
        <f t="shared" si="17"/>
        <v>1.3245901639344262</v>
      </c>
      <c r="U109" s="22">
        <f t="shared" si="18"/>
        <v>0.756</v>
      </c>
      <c r="V109" s="22">
        <f t="shared" si="19"/>
        <v>2.4</v>
      </c>
      <c r="W109" s="22">
        <f t="shared" si="20"/>
        <v>0.6167741388985949</v>
      </c>
      <c r="X109" s="22">
        <f t="shared" si="21"/>
        <v>3.6224575558917467</v>
      </c>
      <c r="Y109" s="22">
        <f t="shared" si="22"/>
        <v>1.9344262295081966</v>
      </c>
      <c r="Z109" s="22">
        <f t="shared" si="23"/>
        <v>2.2945032778618257</v>
      </c>
      <c r="AA109" s="22">
        <f t="shared" si="24"/>
        <v>3.2442427298705665</v>
      </c>
      <c r="AB109" s="22">
        <f t="shared" si="25"/>
        <v>3.4459573037485294</v>
      </c>
      <c r="AC109" s="22">
        <f t="shared" si="26"/>
        <v>0.025</v>
      </c>
      <c r="AD109" s="22">
        <f t="shared" si="27"/>
        <v>1.8098360655737706</v>
      </c>
      <c r="AF109" s="22">
        <f>+Q109*Notes!$F144</f>
        <v>0.5817126757945703</v>
      </c>
      <c r="AG109" s="22">
        <f>+R109*Notes!$F144</f>
        <v>0.9628729814580604</v>
      </c>
      <c r="AH109" s="22">
        <f>+S109*Notes!$F144</f>
        <v>1.0902957580606805</v>
      </c>
      <c r="AI109" s="22">
        <f>+T109*Notes!$F144</f>
        <v>4.292496957022596</v>
      </c>
      <c r="AJ109" s="22">
        <f>+U109*Notes!$F144</f>
        <v>2.449910763243243</v>
      </c>
      <c r="AK109" s="22">
        <f>+V109*Notes!$F144</f>
        <v>7.777494486486486</v>
      </c>
      <c r="AL109" s="22">
        <f>+W109*Notes!$F144</f>
        <v>1.9987322769546965</v>
      </c>
      <c r="AM109" s="22">
        <f>+X109*Notes!$F144</f>
        <v>11.739018195199737</v>
      </c>
      <c r="AN109" s="22">
        <f>+Y109*Notes!$F144</f>
        <v>6.26874555604785</v>
      </c>
      <c r="AO109" s="22">
        <f>+Z109*Notes!$F144</f>
        <v>7.435619413664799</v>
      </c>
      <c r="AP109" s="22">
        <f>+AA109*Notes!$F144</f>
        <v>10.513366643496749</v>
      </c>
      <c r="AQ109" s="22">
        <f>+AB109*Notes!$F144</f>
        <v>11.167047471071676</v>
      </c>
      <c r="AR109" s="22">
        <f>+AC109*Notes!$F144</f>
        <v>0.08101556756756756</v>
      </c>
      <c r="AS109" s="22">
        <f>+AD109*Notes!$F144</f>
        <v>5.864995842268498</v>
      </c>
    </row>
    <row r="110" spans="1:45" ht="15.75">
      <c r="A110" s="32">
        <v>1800</v>
      </c>
      <c r="B110" s="22">
        <v>39.65</v>
      </c>
      <c r="C110" s="22">
        <v>66.2</v>
      </c>
      <c r="D110" s="22">
        <v>72.3</v>
      </c>
      <c r="E110" s="22">
        <v>9.6</v>
      </c>
      <c r="F110" s="22">
        <v>7.77</v>
      </c>
      <c r="G110" s="22">
        <v>20.6</v>
      </c>
      <c r="H110" s="22">
        <v>55.7</v>
      </c>
      <c r="I110" s="22">
        <v>26.5</v>
      </c>
      <c r="J110" s="22">
        <v>18.5</v>
      </c>
      <c r="K110" s="22">
        <v>11.5</v>
      </c>
      <c r="L110" s="22">
        <v>19.15</v>
      </c>
      <c r="M110" s="22">
        <v>27</v>
      </c>
      <c r="N110" s="22">
        <v>35</v>
      </c>
      <c r="Q110" s="22">
        <f t="shared" si="14"/>
        <v>0.2711402181293992</v>
      </c>
      <c r="R110" s="22">
        <f t="shared" si="15"/>
        <v>0.4526981699915821</v>
      </c>
      <c r="S110" s="22">
        <f t="shared" si="16"/>
        <v>0.49441204970379726</v>
      </c>
      <c r="T110" s="22">
        <f t="shared" si="17"/>
        <v>1.2590163934426228</v>
      </c>
      <c r="U110" s="22">
        <f t="shared" si="18"/>
        <v>0.7769999999999999</v>
      </c>
      <c r="V110" s="22">
        <f t="shared" si="19"/>
        <v>2.7016393442622952</v>
      </c>
      <c r="W110" s="22">
        <f t="shared" si="20"/>
        <v>0.7372171574388785</v>
      </c>
      <c r="X110" s="22">
        <f t="shared" si="21"/>
        <v>4.454530173138343</v>
      </c>
      <c r="Y110" s="22">
        <f t="shared" si="22"/>
        <v>2.4262295081967213</v>
      </c>
      <c r="Z110" s="22">
        <f t="shared" si="23"/>
        <v>1.9330979996638091</v>
      </c>
      <c r="AA110" s="22">
        <f t="shared" si="24"/>
        <v>3.219028408135821</v>
      </c>
      <c r="AB110" s="22">
        <f t="shared" si="25"/>
        <v>4.53857791225416</v>
      </c>
      <c r="AC110" s="22">
        <f t="shared" si="26"/>
        <v>0.035</v>
      </c>
      <c r="AD110" s="22">
        <f t="shared" si="27"/>
        <v>0</v>
      </c>
      <c r="AF110" s="22">
        <f>+Q110*Notes!$F145</f>
        <v>0.878663146485894</v>
      </c>
      <c r="AG110" s="22">
        <f>+R110*Notes!$F145</f>
        <v>1.4670239671466883</v>
      </c>
      <c r="AH110" s="22">
        <f>+S110*Notes!$F145</f>
        <v>1.6022029127599025</v>
      </c>
      <c r="AI110" s="22">
        <f>+T110*Notes!$F145</f>
        <v>4.079997107665042</v>
      </c>
      <c r="AJ110" s="22">
        <f>+U110*Notes!$F145</f>
        <v>2.5179638399999997</v>
      </c>
      <c r="AK110" s="22">
        <f>+V110*Notes!$F145</f>
        <v>8.754993793531236</v>
      </c>
      <c r="AL110" s="22">
        <f>+W110*Notes!$F145</f>
        <v>2.3890426572183823</v>
      </c>
      <c r="AM110" s="22">
        <f>+X110*Notes!$F145</f>
        <v>14.435451608946316</v>
      </c>
      <c r="AN110" s="22">
        <f>+Y110*Notes!$F145</f>
        <v>7.8624944262295084</v>
      </c>
      <c r="AO110" s="22">
        <f>+Z110*Notes!$F145</f>
        <v>6.264441264259721</v>
      </c>
      <c r="AP110" s="22">
        <f>+AA110*Notes!$F145</f>
        <v>10.431656540049882</v>
      </c>
      <c r="AQ110" s="22">
        <f>+AB110*Notes!$F145</f>
        <v>14.707818620435868</v>
      </c>
      <c r="AR110" s="22">
        <f>+AC110*Notes!$F145</f>
        <v>0.1134217945945946</v>
      </c>
      <c r="AS110" s="22">
        <f>+AD110*Notes!$F145</f>
        <v>0</v>
      </c>
    </row>
    <row r="111" spans="1:45" ht="15.75">
      <c r="A111" s="32">
        <v>1801</v>
      </c>
      <c r="B111" s="22">
        <v>46</v>
      </c>
      <c r="C111" s="22">
        <v>76</v>
      </c>
      <c r="D111" s="22">
        <v>79.75</v>
      </c>
      <c r="E111" s="22">
        <v>9.05</v>
      </c>
      <c r="F111" s="22">
        <v>9.21</v>
      </c>
      <c r="G111" s="22">
        <v>16.5</v>
      </c>
      <c r="H111" s="22">
        <v>47.1</v>
      </c>
      <c r="I111" s="22">
        <v>23.5</v>
      </c>
      <c r="J111" s="22">
        <v>18.05</v>
      </c>
      <c r="K111" s="22">
        <v>12</v>
      </c>
      <c r="L111" s="22">
        <v>19.15</v>
      </c>
      <c r="M111" s="22">
        <v>26.65</v>
      </c>
      <c r="N111" s="22">
        <v>29</v>
      </c>
      <c r="Q111" s="22">
        <f t="shared" si="14"/>
        <v>0.31456368307572163</v>
      </c>
      <c r="R111" s="22">
        <f t="shared" si="15"/>
        <v>0.5197139111685836</v>
      </c>
      <c r="S111" s="22">
        <f t="shared" si="16"/>
        <v>0.5453576896801914</v>
      </c>
      <c r="T111" s="22">
        <f t="shared" si="17"/>
        <v>1.1868852459016395</v>
      </c>
      <c r="U111" s="22">
        <f t="shared" si="18"/>
        <v>0.921</v>
      </c>
      <c r="V111" s="22">
        <f t="shared" si="19"/>
        <v>2.1639344262295084</v>
      </c>
      <c r="W111" s="22">
        <f t="shared" si="20"/>
        <v>0.6233918871700391</v>
      </c>
      <c r="X111" s="22">
        <f t="shared" si="21"/>
        <v>3.950243738443436</v>
      </c>
      <c r="Y111" s="22">
        <f t="shared" si="22"/>
        <v>2.3672131147540982</v>
      </c>
      <c r="Z111" s="22">
        <f t="shared" si="23"/>
        <v>2.017145738779627</v>
      </c>
      <c r="AA111" s="22">
        <f t="shared" si="24"/>
        <v>3.219028408135821</v>
      </c>
      <c r="AB111" s="22">
        <f t="shared" si="25"/>
        <v>4.479744494873088</v>
      </c>
      <c r="AC111" s="22">
        <f t="shared" si="26"/>
        <v>0.029</v>
      </c>
      <c r="AD111" s="22">
        <f t="shared" si="27"/>
        <v>0</v>
      </c>
      <c r="AF111" s="22">
        <f>+Q111*Notes!$F146</f>
        <v>1.0193822128209615</v>
      </c>
      <c r="AG111" s="22">
        <f>+R111*Notes!$F146</f>
        <v>1.6841966994433277</v>
      </c>
      <c r="AH111" s="22">
        <f>+S111*Notes!$F146</f>
        <v>1.7672985102711236</v>
      </c>
      <c r="AI111" s="22">
        <f>+T111*Notes!$F146</f>
        <v>3.8462472733717328</v>
      </c>
      <c r="AJ111" s="22">
        <f>+U111*Notes!$F146</f>
        <v>2.9846135091891894</v>
      </c>
      <c r="AK111" s="22">
        <f>+V111*Notes!$F146</f>
        <v>7.012495028799292</v>
      </c>
      <c r="AL111" s="22">
        <f>+W111*Notes!$F146</f>
        <v>2.0201779022439106</v>
      </c>
      <c r="AM111" s="22">
        <f>+X111*Notes!$F146</f>
        <v>12.801249540008996</v>
      </c>
      <c r="AN111" s="22">
        <f>+Y111*Notes!$F146</f>
        <v>7.671244561807709</v>
      </c>
      <c r="AO111" s="22">
        <f>+Z111*Notes!$F146</f>
        <v>6.536808275749275</v>
      </c>
      <c r="AP111" s="22">
        <f>+AA111*Notes!$F146</f>
        <v>10.431656540049882</v>
      </c>
      <c r="AQ111" s="22">
        <f>+AB111*Notes!$F146</f>
        <v>14.517161712393179</v>
      </c>
      <c r="AR111" s="22">
        <f>+AC111*Notes!$F146</f>
        <v>0.09397805837837839</v>
      </c>
      <c r="AS111" s="22">
        <f>+AD111*Notes!$F146</f>
        <v>0</v>
      </c>
    </row>
    <row r="112" spans="1:45" ht="15.75">
      <c r="A112" s="32">
        <v>1802</v>
      </c>
      <c r="B112" s="22">
        <v>33.3</v>
      </c>
      <c r="C112" s="22">
        <v>57.7</v>
      </c>
      <c r="D112" s="22">
        <v>59.4</v>
      </c>
      <c r="E112" s="22">
        <v>8.75</v>
      </c>
      <c r="F112" s="22">
        <v>8.28</v>
      </c>
      <c r="G112" s="22">
        <v>17.6</v>
      </c>
      <c r="H112" s="22">
        <v>30.65</v>
      </c>
      <c r="I112" s="22">
        <v>22.2</v>
      </c>
      <c r="J112" s="22">
        <v>17.85</v>
      </c>
      <c r="K112" s="22">
        <v>12.15</v>
      </c>
      <c r="L112" s="22">
        <v>16.4</v>
      </c>
      <c r="M112" s="22">
        <v>26.85</v>
      </c>
      <c r="N112" s="22">
        <v>29</v>
      </c>
      <c r="Q112" s="22">
        <f t="shared" si="14"/>
        <v>0.22771675318307674</v>
      </c>
      <c r="R112" s="22">
        <f t="shared" si="15"/>
        <v>0.39457227203193784</v>
      </c>
      <c r="S112" s="22">
        <f t="shared" si="16"/>
        <v>0.40619745162386667</v>
      </c>
      <c r="T112" s="22">
        <f t="shared" si="17"/>
        <v>1.1475409836065573</v>
      </c>
      <c r="U112" s="22">
        <f t="shared" si="18"/>
        <v>0.828</v>
      </c>
      <c r="V112" s="22">
        <f t="shared" si="19"/>
        <v>2.3081967213114756</v>
      </c>
      <c r="W112" s="22">
        <f t="shared" si="20"/>
        <v>0.40566796903952645</v>
      </c>
      <c r="X112" s="22">
        <f t="shared" si="21"/>
        <v>3.7317196167423097</v>
      </c>
      <c r="Y112" s="22">
        <f t="shared" si="22"/>
        <v>2.3409836065573773</v>
      </c>
      <c r="Z112" s="22">
        <f t="shared" si="23"/>
        <v>2.042360060514372</v>
      </c>
      <c r="AA112" s="22">
        <f t="shared" si="24"/>
        <v>2.7567658429988233</v>
      </c>
      <c r="AB112" s="22">
        <f t="shared" si="25"/>
        <v>4.513363590519416</v>
      </c>
      <c r="AC112" s="22">
        <f t="shared" si="26"/>
        <v>0.029</v>
      </c>
      <c r="AD112" s="22">
        <f t="shared" si="27"/>
        <v>0</v>
      </c>
      <c r="AF112" s="22">
        <f>+Q112*Notes!$F147</f>
        <v>0.7261683767441642</v>
      </c>
      <c r="AG112" s="22">
        <f>+R112*Notes!$F147</f>
        <v>1.2582557158600085</v>
      </c>
      <c r="AH112" s="22">
        <f>+S112*Notes!$F147</f>
        <v>1.2953273747328338</v>
      </c>
      <c r="AI112" s="22">
        <f>+T112*Notes!$F147</f>
        <v>3.659405650505755</v>
      </c>
      <c r="AJ112" s="22">
        <f>+U112*Notes!$F147</f>
        <v>2.640418008510638</v>
      </c>
      <c r="AK112" s="22">
        <f>+V112*Notes!$F147</f>
        <v>7.360633079874433</v>
      </c>
      <c r="AL112" s="22">
        <f>+W112*Notes!$F147</f>
        <v>1.2936389020868377</v>
      </c>
      <c r="AM112" s="22">
        <f>+X112*Notes!$F147</f>
        <v>11.900120384974409</v>
      </c>
      <c r="AN112" s="22">
        <f>+Y112*Notes!$F147</f>
        <v>7.465187527031741</v>
      </c>
      <c r="AO112" s="22">
        <f>+Z112*Notes!$F147</f>
        <v>6.512903724208967</v>
      </c>
      <c r="AP112" s="22">
        <f>+AA112*Notes!$F147</f>
        <v>8.791079924035149</v>
      </c>
      <c r="AQ112" s="22">
        <f>+AB112*Notes!$F147</f>
        <v>14.392713168313646</v>
      </c>
      <c r="AR112" s="22">
        <f>+AC112*Notes!$F147</f>
        <v>0.0924784085106383</v>
      </c>
      <c r="AS112" s="22">
        <f>+AD112*Notes!$F147</f>
        <v>0</v>
      </c>
    </row>
    <row r="113" spans="1:45" ht="15.75">
      <c r="A113" s="32">
        <v>1803</v>
      </c>
      <c r="B113" s="22">
        <v>26.6</v>
      </c>
      <c r="C113" s="22">
        <v>49.95</v>
      </c>
      <c r="D113" s="22">
        <v>50.65</v>
      </c>
      <c r="E113" s="22">
        <v>8.75</v>
      </c>
      <c r="F113" s="22">
        <v>9.21</v>
      </c>
      <c r="G113" s="22">
        <v>16.7</v>
      </c>
      <c r="H113" s="22">
        <v>29.5</v>
      </c>
      <c r="I113" s="22">
        <v>24.4</v>
      </c>
      <c r="J113" s="22">
        <v>17.8</v>
      </c>
      <c r="K113" s="22">
        <v>12.25</v>
      </c>
      <c r="L113" s="22">
        <v>17.4</v>
      </c>
      <c r="M113" s="22">
        <v>26.75</v>
      </c>
      <c r="N113" s="22">
        <v>31.5</v>
      </c>
      <c r="O113" s="22">
        <v>15</v>
      </c>
      <c r="Q113" s="22">
        <f t="shared" si="14"/>
        <v>0.18189986890900428</v>
      </c>
      <c r="R113" s="22">
        <f t="shared" si="15"/>
        <v>0.3415751297746152</v>
      </c>
      <c r="S113" s="22">
        <f t="shared" si="16"/>
        <v>0.34636196843011524</v>
      </c>
      <c r="T113" s="22">
        <f t="shared" si="17"/>
        <v>1.1475409836065573</v>
      </c>
      <c r="U113" s="22">
        <f t="shared" si="18"/>
        <v>0.921</v>
      </c>
      <c r="V113" s="22">
        <f t="shared" si="19"/>
        <v>2.1901639344262294</v>
      </c>
      <c r="W113" s="22">
        <f t="shared" si="20"/>
        <v>0.3904471480152049</v>
      </c>
      <c r="X113" s="22">
        <f t="shared" si="21"/>
        <v>4.101529668851907</v>
      </c>
      <c r="Y113" s="22">
        <f t="shared" si="22"/>
        <v>2.334426229508197</v>
      </c>
      <c r="Z113" s="22">
        <f t="shared" si="23"/>
        <v>2.0591696083375357</v>
      </c>
      <c r="AA113" s="22">
        <f t="shared" si="24"/>
        <v>2.9248613212304586</v>
      </c>
      <c r="AB113" s="22">
        <f t="shared" si="25"/>
        <v>4.496554042696252</v>
      </c>
      <c r="AC113" s="22">
        <f t="shared" si="26"/>
        <v>0.0315</v>
      </c>
      <c r="AD113" s="22">
        <f t="shared" si="27"/>
        <v>1.9672131147540983</v>
      </c>
      <c r="AF113" s="22">
        <f>+Q113*Notes!$F148</f>
        <v>0.5739565067839763</v>
      </c>
      <c r="AG113" s="22">
        <f>+R113*Notes!$F148</f>
        <v>1.0777867486413388</v>
      </c>
      <c r="AH113" s="22">
        <f>+S113*Notes!$F148</f>
        <v>1.092890867240917</v>
      </c>
      <c r="AI113" s="22">
        <f>+T113*Notes!$F148</f>
        <v>3.6208855910267475</v>
      </c>
      <c r="AJ113" s="22">
        <f>+U113*Notes!$F148</f>
        <v>2.906071048421053</v>
      </c>
      <c r="AK113" s="22">
        <f>+V113*Notes!$F148</f>
        <v>6.91071878515962</v>
      </c>
      <c r="AL113" s="22">
        <f>+W113*Notes!$F148</f>
        <v>1.2319947370092905</v>
      </c>
      <c r="AM113" s="22">
        <f>+X113*Notes!$F148</f>
        <v>12.941733577514134</v>
      </c>
      <c r="AN113" s="22">
        <f>+Y113*Notes!$F148</f>
        <v>7.3659158308886985</v>
      </c>
      <c r="AO113" s="22">
        <f>+Z113*Notes!$F148</f>
        <v>6.497386734612629</v>
      </c>
      <c r="AP113" s="22">
        <f>+AA113*Notes!$F148</f>
        <v>9.228941157735488</v>
      </c>
      <c r="AQ113" s="22">
        <f>+AB113*Notes!$F148</f>
        <v>14.188171032725537</v>
      </c>
      <c r="AR113" s="22">
        <f>+AC113*Notes!$F148</f>
        <v>0.09939330947368422</v>
      </c>
      <c r="AS113" s="22">
        <f>+AD113*Notes!$F148</f>
        <v>6.207232441760138</v>
      </c>
    </row>
    <row r="114" spans="1:45" ht="15.75">
      <c r="A114" s="32">
        <v>1804</v>
      </c>
      <c r="B114" s="22">
        <v>20.65</v>
      </c>
      <c r="C114" s="22">
        <v>47.65</v>
      </c>
      <c r="D114" s="22">
        <v>52.85</v>
      </c>
      <c r="E114" s="22">
        <v>8.35</v>
      </c>
      <c r="F114" s="22">
        <v>7.34</v>
      </c>
      <c r="G114" s="22">
        <v>15.7</v>
      </c>
      <c r="H114" s="22">
        <v>22</v>
      </c>
      <c r="I114" s="22">
        <v>28.2</v>
      </c>
      <c r="J114" s="22">
        <v>17.75</v>
      </c>
      <c r="K114" s="22">
        <v>13</v>
      </c>
      <c r="L114" s="22">
        <v>17</v>
      </c>
      <c r="M114" s="22">
        <v>26.65</v>
      </c>
      <c r="N114" s="22">
        <v>29</v>
      </c>
      <c r="Q114" s="22">
        <f t="shared" si="14"/>
        <v>0.1412117403372533</v>
      </c>
      <c r="R114" s="22">
        <f t="shared" si="15"/>
        <v>0.32584694562082905</v>
      </c>
      <c r="S114" s="22">
        <f t="shared" si="16"/>
        <v>0.36140631849025845</v>
      </c>
      <c r="T114" s="22">
        <f t="shared" si="17"/>
        <v>1.0950819672131147</v>
      </c>
      <c r="U114" s="22">
        <f t="shared" si="18"/>
        <v>0.734</v>
      </c>
      <c r="V114" s="22">
        <f t="shared" si="19"/>
        <v>2.0590163934426227</v>
      </c>
      <c r="W114" s="22">
        <f t="shared" si="20"/>
        <v>0.29118092394354267</v>
      </c>
      <c r="X114" s="22">
        <f t="shared" si="21"/>
        <v>4.740292486132123</v>
      </c>
      <c r="Y114" s="22">
        <f t="shared" si="22"/>
        <v>2.3278688524590163</v>
      </c>
      <c r="Z114" s="22">
        <f t="shared" si="23"/>
        <v>2.1852412170112623</v>
      </c>
      <c r="AA114" s="22">
        <f t="shared" si="24"/>
        <v>2.8576231299378048</v>
      </c>
      <c r="AB114" s="22">
        <f t="shared" si="25"/>
        <v>4.479744494873088</v>
      </c>
      <c r="AC114" s="22">
        <f t="shared" si="26"/>
        <v>0.029</v>
      </c>
      <c r="AD114" s="22">
        <f t="shared" si="27"/>
        <v>0</v>
      </c>
      <c r="AF114" s="22">
        <f>+Q114*Notes!$F149</f>
        <v>0.43728607825741983</v>
      </c>
      <c r="AG114" s="22">
        <f>+R114*Notes!$F149</f>
        <v>1.0090402725891552</v>
      </c>
      <c r="AH114" s="22">
        <f>+S114*Notes!$F149</f>
        <v>1.119155895201193</v>
      </c>
      <c r="AI114" s="22">
        <f>+T114*Notes!$F149</f>
        <v>3.391106841891342</v>
      </c>
      <c r="AJ114" s="22">
        <f>+U114*Notes!$F149</f>
        <v>2.2729553553719004</v>
      </c>
      <c r="AK114" s="22">
        <f>+V114*Notes!$F149</f>
        <v>6.376093103915457</v>
      </c>
      <c r="AL114" s="22">
        <f>+W114*Notes!$F149</f>
        <v>0.901691063296476</v>
      </c>
      <c r="AM114" s="22">
        <f>+X114*Notes!$F149</f>
        <v>14.679118790712794</v>
      </c>
      <c r="AN114" s="22">
        <f>+Y114*Notes!$F149</f>
        <v>7.208640292643272</v>
      </c>
      <c r="AO114" s="22">
        <f>+Z114*Notes!$F149</f>
        <v>6.766969655293131</v>
      </c>
      <c r="AP114" s="22">
        <f>+AA114*Notes!$F149</f>
        <v>8.849114164614095</v>
      </c>
      <c r="AQ114" s="22">
        <f>+AB114*Notes!$F149</f>
        <v>13.872287793350917</v>
      </c>
      <c r="AR114" s="22">
        <f>+AC114*Notes!$F149</f>
        <v>0.08980341322314049</v>
      </c>
      <c r="AS114" s="22">
        <f>+AD114*Notes!$F149</f>
        <v>0</v>
      </c>
    </row>
    <row r="115" spans="1:45" ht="15.75">
      <c r="A115" s="32">
        <v>1805</v>
      </c>
      <c r="B115" s="22">
        <v>20.25</v>
      </c>
      <c r="C115" s="22">
        <v>49.6</v>
      </c>
      <c r="D115" s="22">
        <v>53.9</v>
      </c>
      <c r="E115" s="22">
        <v>7.75</v>
      </c>
      <c r="F115" s="22">
        <v>6.6</v>
      </c>
      <c r="G115" s="22">
        <v>14.7</v>
      </c>
      <c r="H115" s="22">
        <v>18.25</v>
      </c>
      <c r="I115" s="22">
        <v>26.25</v>
      </c>
      <c r="J115" s="22">
        <v>17</v>
      </c>
      <c r="K115" s="22">
        <v>12</v>
      </c>
      <c r="L115" s="22">
        <v>20.6</v>
      </c>
      <c r="M115" s="22">
        <v>26</v>
      </c>
      <c r="N115" s="22">
        <v>29</v>
      </c>
      <c r="Q115" s="22">
        <f t="shared" si="14"/>
        <v>0.13847640396268182</v>
      </c>
      <c r="R115" s="22">
        <f t="shared" si="15"/>
        <v>0.33918171044686507</v>
      </c>
      <c r="S115" s="22">
        <f t="shared" si="16"/>
        <v>0.3685865764735086</v>
      </c>
      <c r="T115" s="22">
        <f t="shared" si="17"/>
        <v>1.0163934426229508</v>
      </c>
      <c r="U115" s="22">
        <f t="shared" si="18"/>
        <v>0.6599999999999999</v>
      </c>
      <c r="V115" s="22">
        <f t="shared" si="19"/>
        <v>1.9278688524590164</v>
      </c>
      <c r="W115" s="22">
        <f t="shared" si="20"/>
        <v>0.24154781190771152</v>
      </c>
      <c r="X115" s="22">
        <f t="shared" si="21"/>
        <v>4.412506303580434</v>
      </c>
      <c r="Y115" s="22">
        <f t="shared" si="22"/>
        <v>2.2295081967213113</v>
      </c>
      <c r="Z115" s="22">
        <f t="shared" si="23"/>
        <v>2.017145738779627</v>
      </c>
      <c r="AA115" s="22">
        <f t="shared" si="24"/>
        <v>3.462766851571693</v>
      </c>
      <c r="AB115" s="22">
        <f t="shared" si="25"/>
        <v>4.370482434022525</v>
      </c>
      <c r="AC115" s="22">
        <f t="shared" si="26"/>
        <v>0.029</v>
      </c>
      <c r="AD115" s="22">
        <f t="shared" si="27"/>
        <v>0</v>
      </c>
      <c r="AF115" s="22">
        <f>+Q115*Notes!$F150</f>
        <v>0.42881564574880154</v>
      </c>
      <c r="AG115" s="22">
        <f>+R115*Notes!$F150</f>
        <v>1.0503336310686693</v>
      </c>
      <c r="AH115" s="22">
        <f>+S115*Notes!$F150</f>
        <v>1.1413907805363162</v>
      </c>
      <c r="AI115" s="22">
        <f>+T115*Notes!$F150</f>
        <v>3.1474344939710064</v>
      </c>
      <c r="AJ115" s="22">
        <f>+U115*Notes!$F150</f>
        <v>2.0438018181818176</v>
      </c>
      <c r="AK115" s="22">
        <f>+V115*Notes!$F150</f>
        <v>5.969972524048231</v>
      </c>
      <c r="AL115" s="22">
        <f>+W115*Notes!$F150</f>
        <v>0.7479937229618494</v>
      </c>
      <c r="AM115" s="22">
        <f>+X115*Notes!$F150</f>
        <v>13.664073342418824</v>
      </c>
      <c r="AN115" s="22">
        <f>+Y115*Notes!$F150</f>
        <v>6.9040498577428515</v>
      </c>
      <c r="AO115" s="22">
        <f>+Z115*Notes!$F150</f>
        <v>6.246433527962891</v>
      </c>
      <c r="AP115" s="22">
        <f>+AA115*Notes!$F150</f>
        <v>10.723044223002963</v>
      </c>
      <c r="AQ115" s="22">
        <f>+AB115*Notes!$F150</f>
        <v>13.533939310586263</v>
      </c>
      <c r="AR115" s="22">
        <f>+AC115*Notes!$F150</f>
        <v>0.08980341322314049</v>
      </c>
      <c r="AS115" s="22">
        <f>+AD115*Notes!$F150</f>
        <v>0</v>
      </c>
    </row>
    <row r="116" spans="1:45" ht="15.75">
      <c r="A116" s="32">
        <v>1806</v>
      </c>
      <c r="B116" s="22">
        <v>22.25</v>
      </c>
      <c r="C116" s="22">
        <v>45.8</v>
      </c>
      <c r="D116" s="22">
        <v>53.35</v>
      </c>
      <c r="E116" s="22">
        <v>8.45</v>
      </c>
      <c r="F116" s="22">
        <v>6.35</v>
      </c>
      <c r="G116" s="22">
        <v>14.7</v>
      </c>
      <c r="H116" s="22">
        <v>24.25</v>
      </c>
      <c r="I116" s="22">
        <v>27.8</v>
      </c>
      <c r="J116" s="22">
        <v>15.9</v>
      </c>
      <c r="K116" s="22">
        <v>12.75</v>
      </c>
      <c r="L116" s="22">
        <v>21.1</v>
      </c>
      <c r="M116" s="22">
        <v>25.9</v>
      </c>
      <c r="N116" s="22">
        <v>25</v>
      </c>
      <c r="Q116" s="22">
        <f t="shared" si="14"/>
        <v>0.15215308583553927</v>
      </c>
      <c r="R116" s="22">
        <f t="shared" si="15"/>
        <v>0.3131960148884359</v>
      </c>
      <c r="S116" s="22">
        <f t="shared" si="16"/>
        <v>0.36482548895847283</v>
      </c>
      <c r="T116" s="22">
        <f t="shared" si="17"/>
        <v>1.1081967213114754</v>
      </c>
      <c r="U116" s="22">
        <f t="shared" si="18"/>
        <v>0.635</v>
      </c>
      <c r="V116" s="22">
        <f t="shared" si="19"/>
        <v>1.9278688524590164</v>
      </c>
      <c r="W116" s="22">
        <f t="shared" si="20"/>
        <v>0.32096079116504134</v>
      </c>
      <c r="X116" s="22">
        <f t="shared" si="21"/>
        <v>4.673054294839469</v>
      </c>
      <c r="Y116" s="22">
        <f t="shared" si="22"/>
        <v>2.085245901639344</v>
      </c>
      <c r="Z116" s="22">
        <f t="shared" si="23"/>
        <v>2.1432173474533536</v>
      </c>
      <c r="AA116" s="22">
        <f t="shared" si="24"/>
        <v>3.546814590687511</v>
      </c>
      <c r="AB116" s="22">
        <f t="shared" si="25"/>
        <v>4.353672886199361</v>
      </c>
      <c r="AC116" s="22">
        <f t="shared" si="26"/>
        <v>0.025</v>
      </c>
      <c r="AD116" s="22">
        <f t="shared" si="27"/>
        <v>0</v>
      </c>
      <c r="AF116" s="22">
        <f>+Q116*Notes!$F151</f>
        <v>0.471167808291893</v>
      </c>
      <c r="AG116" s="22">
        <f>+R116*Notes!$F151</f>
        <v>0.9698645222367955</v>
      </c>
      <c r="AH116" s="22">
        <f>+S116*Notes!$F151</f>
        <v>1.1297439358369659</v>
      </c>
      <c r="AI116" s="22">
        <f>+T116*Notes!$F151</f>
        <v>3.431718899878065</v>
      </c>
      <c r="AJ116" s="22">
        <f>+U116*Notes!$F151</f>
        <v>1.9663850826446279</v>
      </c>
      <c r="AK116" s="22">
        <f>+V116*Notes!$F151</f>
        <v>5.969972524048231</v>
      </c>
      <c r="AL116" s="22">
        <f>+W116*Notes!$F151</f>
        <v>0.9939094674972518</v>
      </c>
      <c r="AM116" s="22">
        <f>+X116*Notes!$F151</f>
        <v>14.470904339780697</v>
      </c>
      <c r="AN116" s="22">
        <f>+Y116*Notes!$F151</f>
        <v>6.457317219888902</v>
      </c>
      <c r="AO116" s="22">
        <f>+Z116*Notes!$F151</f>
        <v>6.636835623460572</v>
      </c>
      <c r="AP116" s="22">
        <f>+AA116*Notes!$F151</f>
        <v>10.983312286668083</v>
      </c>
      <c r="AQ116" s="22">
        <f>+AB116*Notes!$F151</f>
        <v>13.481885697853238</v>
      </c>
      <c r="AR116" s="22">
        <f>+AC116*Notes!$F151</f>
        <v>0.07741673553719008</v>
      </c>
      <c r="AS116" s="22">
        <f>+AD116*Notes!$F151</f>
        <v>0</v>
      </c>
    </row>
    <row r="117" spans="1:45" ht="15.75">
      <c r="A117" s="32">
        <v>1807</v>
      </c>
      <c r="B117" s="22">
        <v>19.3</v>
      </c>
      <c r="C117" s="22">
        <v>34.2</v>
      </c>
      <c r="D117" s="22">
        <v>40.55</v>
      </c>
      <c r="E117" s="22">
        <v>8.45</v>
      </c>
      <c r="F117" s="22">
        <v>9.13</v>
      </c>
      <c r="G117" s="22">
        <v>14.7</v>
      </c>
      <c r="H117" s="22">
        <v>36.6</v>
      </c>
      <c r="I117" s="22">
        <v>27.15</v>
      </c>
      <c r="J117" s="22">
        <v>16.1</v>
      </c>
      <c r="K117" s="22">
        <v>13</v>
      </c>
      <c r="L117" s="22">
        <v>21.5</v>
      </c>
      <c r="M117" s="22">
        <v>26.1</v>
      </c>
      <c r="Q117" s="22">
        <f t="shared" si="14"/>
        <v>0.13197998007307452</v>
      </c>
      <c r="R117" s="22">
        <f t="shared" si="15"/>
        <v>0.23387126002586264</v>
      </c>
      <c r="S117" s="22">
        <f t="shared" si="16"/>
        <v>0.27729472497218505</v>
      </c>
      <c r="T117" s="22">
        <f t="shared" si="17"/>
        <v>1.1081967213114754</v>
      </c>
      <c r="U117" s="22">
        <f t="shared" si="18"/>
        <v>0.913</v>
      </c>
      <c r="V117" s="22">
        <f t="shared" si="19"/>
        <v>1.9278688524590164</v>
      </c>
      <c r="W117" s="22">
        <f t="shared" si="20"/>
        <v>0.4844191734697119</v>
      </c>
      <c r="X117" s="22">
        <f t="shared" si="21"/>
        <v>4.563792233988906</v>
      </c>
      <c r="Y117" s="22">
        <f t="shared" si="22"/>
        <v>2.111475409836066</v>
      </c>
      <c r="Z117" s="22">
        <f t="shared" si="23"/>
        <v>2.1852412170112623</v>
      </c>
      <c r="AA117" s="22">
        <f t="shared" si="24"/>
        <v>3.6140527819801647</v>
      </c>
      <c r="AB117" s="22">
        <f t="shared" si="25"/>
        <v>4.387291981845689</v>
      </c>
      <c r="AC117" s="22">
        <f t="shared" si="26"/>
        <v>0</v>
      </c>
      <c r="AD117" s="22">
        <f t="shared" si="27"/>
        <v>0</v>
      </c>
      <c r="AF117" s="22">
        <f>+Q117*Notes!$F152</f>
        <v>0.408698368540833</v>
      </c>
      <c r="AG117" s="22">
        <f>+R117*Notes!$F152</f>
        <v>0.7242219794868648</v>
      </c>
      <c r="AH117" s="22">
        <f>+S117*Notes!$F152</f>
        <v>0.8586900955611803</v>
      </c>
      <c r="AI117" s="22">
        <f>+T117*Notes!$F152</f>
        <v>3.431718899878065</v>
      </c>
      <c r="AJ117" s="22">
        <f>+U117*Notes!$F152</f>
        <v>2.8272591818181816</v>
      </c>
      <c r="AK117" s="22">
        <f>+V117*Notes!$F152</f>
        <v>5.969972524048231</v>
      </c>
      <c r="AL117" s="22">
        <f>+W117*Notes!$F152</f>
        <v>1.5000860416659556</v>
      </c>
      <c r="AM117" s="22">
        <f>+X117*Notes!$F152</f>
        <v>14.13255585701604</v>
      </c>
      <c r="AN117" s="22">
        <f>+Y117*Notes!$F152</f>
        <v>6.53854133586235</v>
      </c>
      <c r="AO117" s="22">
        <f>+Z117*Notes!$F152</f>
        <v>6.766969655293131</v>
      </c>
      <c r="AP117" s="22">
        <f>+AA117*Notes!$F152</f>
        <v>11.191526737600178</v>
      </c>
      <c r="AQ117" s="22">
        <f>+AB117*Notes!$F152</f>
        <v>13.585992923319287</v>
      </c>
      <c r="AR117" s="22">
        <f>+AC117*Notes!$F152</f>
        <v>0</v>
      </c>
      <c r="AS117" s="22">
        <f>+AD117*Notes!$F152</f>
        <v>0</v>
      </c>
    </row>
    <row r="118" spans="1:45" ht="15.75">
      <c r="A118" s="32">
        <v>1808</v>
      </c>
      <c r="B118" s="22">
        <v>16.2</v>
      </c>
      <c r="C118" s="22">
        <v>28.4</v>
      </c>
      <c r="D118" s="22">
        <v>40.6</v>
      </c>
      <c r="E118" s="22">
        <v>8.45</v>
      </c>
      <c r="F118" s="22">
        <v>6.77</v>
      </c>
      <c r="G118" s="22">
        <v>16.5</v>
      </c>
      <c r="H118" s="22">
        <v>32.15</v>
      </c>
      <c r="I118" s="22">
        <v>29.7</v>
      </c>
      <c r="J118" s="22">
        <v>16.1</v>
      </c>
      <c r="K118" s="22">
        <v>20.45</v>
      </c>
      <c r="L118" s="22">
        <v>22.7</v>
      </c>
      <c r="M118" s="22">
        <v>26</v>
      </c>
      <c r="O118" s="22">
        <v>12.75</v>
      </c>
      <c r="Q118" s="22">
        <f t="shared" si="14"/>
        <v>0.11078112317014545</v>
      </c>
      <c r="R118" s="22">
        <f t="shared" si="15"/>
        <v>0.19420888259457597</v>
      </c>
      <c r="S118" s="22">
        <f t="shared" si="16"/>
        <v>0.2776366420190065</v>
      </c>
      <c r="T118" s="22">
        <f t="shared" si="17"/>
        <v>1.1081967213114754</v>
      </c>
      <c r="U118" s="22">
        <f t="shared" si="18"/>
        <v>0.6769999999999999</v>
      </c>
      <c r="V118" s="22">
        <f t="shared" si="19"/>
        <v>2.1639344262295084</v>
      </c>
      <c r="W118" s="22">
        <f t="shared" si="20"/>
        <v>0.42552121385385894</v>
      </c>
      <c r="X118" s="22">
        <f t="shared" si="21"/>
        <v>4.992435703479576</v>
      </c>
      <c r="Y118" s="22">
        <f t="shared" si="22"/>
        <v>2.111475409836066</v>
      </c>
      <c r="Z118" s="22">
        <f t="shared" si="23"/>
        <v>3.4375525298369474</v>
      </c>
      <c r="AA118" s="22">
        <f t="shared" si="24"/>
        <v>3.8157673558581275</v>
      </c>
      <c r="AB118" s="22">
        <f t="shared" si="25"/>
        <v>4.370482434022525</v>
      </c>
      <c r="AC118" s="22">
        <f t="shared" si="26"/>
        <v>0</v>
      </c>
      <c r="AD118" s="22">
        <f t="shared" si="27"/>
        <v>1.6721311475409837</v>
      </c>
      <c r="AF118" s="22">
        <f>+Q118*Notes!$F153</f>
        <v>0.38288406625626303</v>
      </c>
      <c r="AG118" s="22">
        <f>+R118*Notes!$F153</f>
        <v>0.6712288568936957</v>
      </c>
      <c r="AH118" s="22">
        <f>+S118*Notes!$F153</f>
        <v>0.9595736475311285</v>
      </c>
      <c r="AI118" s="22">
        <f>+T118*Notes!$F153</f>
        <v>3.830172999924454</v>
      </c>
      <c r="AJ118" s="22">
        <f>+U118*Notes!$F153</f>
        <v>2.3398617511520734</v>
      </c>
      <c r="AK118" s="22">
        <f>+V118*Notes!$F153</f>
        <v>7.479036035355444</v>
      </c>
      <c r="AL118" s="22">
        <f>+W118*Notes!$F153</f>
        <v>1.47069543958707</v>
      </c>
      <c r="AM118" s="22">
        <f>+X118*Notes!$F153</f>
        <v>17.254962108800378</v>
      </c>
      <c r="AN118" s="22">
        <f>+Y118*Notes!$F153</f>
        <v>7.297726070861979</v>
      </c>
      <c r="AO118" s="22">
        <f>+Z118*Notes!$F153</f>
        <v>11.880941923399588</v>
      </c>
      <c r="AP118" s="22">
        <f>+AA118*Notes!$F153</f>
        <v>13.188136022551133</v>
      </c>
      <c r="AQ118" s="22">
        <f>+AB118*Notes!$F153</f>
        <v>15.105354034640062</v>
      </c>
      <c r="AR118" s="22">
        <f>+AC118*Notes!$F153</f>
        <v>0</v>
      </c>
      <c r="AS118" s="22">
        <f>+AD118*Notes!$F153</f>
        <v>5.779255118229206</v>
      </c>
    </row>
    <row r="119" spans="1:45" ht="15.75">
      <c r="A119" s="32">
        <v>1809</v>
      </c>
      <c r="B119" s="22">
        <v>15.95</v>
      </c>
      <c r="C119" s="22">
        <v>27.8</v>
      </c>
      <c r="D119" s="22">
        <v>41.35</v>
      </c>
      <c r="E119" s="22">
        <v>8.45</v>
      </c>
      <c r="F119" s="22">
        <v>7.05</v>
      </c>
      <c r="G119" s="22">
        <v>15.6</v>
      </c>
      <c r="H119" s="22">
        <v>33.9</v>
      </c>
      <c r="I119" s="22">
        <v>30.5</v>
      </c>
      <c r="J119" s="22">
        <v>16</v>
      </c>
      <c r="K119" s="22">
        <v>19.75</v>
      </c>
      <c r="L119" s="22">
        <v>23.5</v>
      </c>
      <c r="M119" s="22">
        <v>27.2</v>
      </c>
      <c r="Q119" s="22">
        <f t="shared" si="14"/>
        <v>0.10907153793603827</v>
      </c>
      <c r="R119" s="22">
        <f t="shared" si="15"/>
        <v>0.19010587803271875</v>
      </c>
      <c r="S119" s="22">
        <f t="shared" si="16"/>
        <v>0.2827653977213281</v>
      </c>
      <c r="T119" s="22">
        <f t="shared" si="17"/>
        <v>1.1081967213114754</v>
      </c>
      <c r="U119" s="22">
        <f t="shared" si="18"/>
        <v>0.705</v>
      </c>
      <c r="V119" s="22">
        <f t="shared" si="19"/>
        <v>2.045901639344262</v>
      </c>
      <c r="W119" s="22">
        <f t="shared" si="20"/>
        <v>0.4486833328039134</v>
      </c>
      <c r="X119" s="22">
        <f t="shared" si="21"/>
        <v>5.126912086064885</v>
      </c>
      <c r="Y119" s="22">
        <f t="shared" si="22"/>
        <v>2.098360655737705</v>
      </c>
      <c r="Z119" s="22">
        <f t="shared" si="23"/>
        <v>3.3198856950748024</v>
      </c>
      <c r="AA119" s="22">
        <f t="shared" si="24"/>
        <v>3.950243738443436</v>
      </c>
      <c r="AB119" s="22">
        <f t="shared" si="25"/>
        <v>4.572197007900487</v>
      </c>
      <c r="AC119" s="22">
        <f t="shared" si="26"/>
        <v>0</v>
      </c>
      <c r="AD119" s="22">
        <f t="shared" si="27"/>
        <v>0</v>
      </c>
      <c r="AF119" s="22">
        <f>+Q119*Notes!$F154</f>
        <v>0.37697536153008615</v>
      </c>
      <c r="AG119" s="22">
        <f>+R119*Notes!$F154</f>
        <v>0.6570479655508712</v>
      </c>
      <c r="AH119" s="22">
        <f>+S119*Notes!$F154</f>
        <v>0.9772997617096592</v>
      </c>
      <c r="AI119" s="22">
        <f>+T119*Notes!$F154</f>
        <v>3.8301729999244536</v>
      </c>
      <c r="AJ119" s="22">
        <f>+U119*Notes!$F154</f>
        <v>2.4366359447004604</v>
      </c>
      <c r="AK119" s="22">
        <f>+V119*Notes!$F154</f>
        <v>7.071088615245145</v>
      </c>
      <c r="AL119" s="22">
        <f>+W119*Notes!$F154</f>
        <v>1.5507488460964747</v>
      </c>
      <c r="AM119" s="22">
        <f>+X119*Notes!$F154</f>
        <v>17.719742232943148</v>
      </c>
      <c r="AN119" s="22">
        <f>+Y119*Notes!$F154</f>
        <v>7.25239857973861</v>
      </c>
      <c r="AO119" s="22">
        <f>+Z119*Notes!$F154</f>
        <v>11.474259314774661</v>
      </c>
      <c r="AP119" s="22">
        <f>+AA119*Notes!$F154</f>
        <v>13.6529161466939</v>
      </c>
      <c r="AQ119" s="22">
        <f>+AB119*Notes!$F154</f>
        <v>15.802524220854217</v>
      </c>
      <c r="AR119" s="22">
        <f>+AC119*Notes!$F154</f>
        <v>0</v>
      </c>
      <c r="AS119" s="22">
        <f>+AD119*Notes!$F154</f>
        <v>0</v>
      </c>
    </row>
    <row r="120" spans="1:45" ht="15.75">
      <c r="A120" s="32">
        <v>1810</v>
      </c>
      <c r="B120" s="22">
        <v>37.25</v>
      </c>
      <c r="C120" s="22">
        <v>40.15</v>
      </c>
      <c r="D120" s="22">
        <v>54.65</v>
      </c>
      <c r="E120" s="22">
        <v>8.75</v>
      </c>
      <c r="F120" s="22">
        <v>6.79</v>
      </c>
      <c r="G120" s="22">
        <v>17.2</v>
      </c>
      <c r="H120" s="22">
        <v>28.65</v>
      </c>
      <c r="I120" s="22">
        <v>34.7</v>
      </c>
      <c r="J120" s="22">
        <v>15.95</v>
      </c>
      <c r="K120" s="22">
        <v>19.5</v>
      </c>
      <c r="L120" s="22">
        <v>21.25</v>
      </c>
      <c r="M120" s="22">
        <v>29.85</v>
      </c>
      <c r="O120" s="22">
        <v>11.15</v>
      </c>
      <c r="Q120" s="22">
        <f t="shared" si="14"/>
        <v>0.25472819988197026</v>
      </c>
      <c r="R120" s="22">
        <f t="shared" si="15"/>
        <v>0.2745593885976136</v>
      </c>
      <c r="S120" s="22">
        <f t="shared" si="16"/>
        <v>0.3737153321758302</v>
      </c>
      <c r="T120" s="22">
        <f t="shared" si="17"/>
        <v>1.1475409836065573</v>
      </c>
      <c r="U120" s="22">
        <f t="shared" si="18"/>
        <v>0.679</v>
      </c>
      <c r="V120" s="22">
        <f t="shared" si="19"/>
        <v>2.2557377049180327</v>
      </c>
      <c r="W120" s="22">
        <f t="shared" si="20"/>
        <v>0.37919697595374985</v>
      </c>
      <c r="X120" s="22">
        <f t="shared" si="21"/>
        <v>5.832913094637755</v>
      </c>
      <c r="Y120" s="22">
        <f t="shared" si="22"/>
        <v>2.0918032786885243</v>
      </c>
      <c r="Z120" s="22">
        <f t="shared" si="23"/>
        <v>3.2778618255168936</v>
      </c>
      <c r="AA120" s="22">
        <f t="shared" si="24"/>
        <v>3.572028912422256</v>
      </c>
      <c r="AB120" s="22">
        <f t="shared" si="25"/>
        <v>5.017650025214322</v>
      </c>
      <c r="AC120" s="22">
        <f t="shared" si="26"/>
        <v>0</v>
      </c>
      <c r="AD120" s="22">
        <f t="shared" si="27"/>
        <v>1.4622950819672131</v>
      </c>
      <c r="AF120" s="22">
        <f>+Q120*Notes!$F155</f>
        <v>0.880397004200358</v>
      </c>
      <c r="AG120" s="22">
        <f>+R120*Notes!$F155</f>
        <v>0.9489379790240101</v>
      </c>
      <c r="AH120" s="22">
        <f>+S120*Notes!$F155</f>
        <v>1.2916428531422701</v>
      </c>
      <c r="AI120" s="22">
        <f>+T120*Notes!$F155</f>
        <v>3.966155473294553</v>
      </c>
      <c r="AJ120" s="22">
        <f>+U120*Notes!$F155</f>
        <v>2.346774193548387</v>
      </c>
      <c r="AK120" s="22">
        <f>+V120*Notes!$F155</f>
        <v>7.796328473219007</v>
      </c>
      <c r="AL120" s="22">
        <f>+W120*Notes!$F155</f>
        <v>1.3105886265682598</v>
      </c>
      <c r="AM120" s="22">
        <f>+X120*Notes!$F155</f>
        <v>20.159837884692703</v>
      </c>
      <c r="AN120" s="22">
        <f>+Y120*Notes!$F155</f>
        <v>7.229734834176927</v>
      </c>
      <c r="AO120" s="22">
        <f>+Z120*Notes!$F155</f>
        <v>11.329015525980047</v>
      </c>
      <c r="AP120" s="22">
        <f>+AA120*Notes!$F155</f>
        <v>12.34572204754236</v>
      </c>
      <c r="AQ120" s="22">
        <f>+AB120*Notes!$F155</f>
        <v>17.34210838207715</v>
      </c>
      <c r="AR120" s="22">
        <f>+AC120*Notes!$F155</f>
        <v>0</v>
      </c>
      <c r="AS120" s="22">
        <f>+AD120*Notes!$F155</f>
        <v>5.054015260255345</v>
      </c>
    </row>
    <row r="121" spans="1:45" ht="15.75">
      <c r="A121" s="32">
        <v>1811</v>
      </c>
      <c r="B121" s="22">
        <v>37.15</v>
      </c>
      <c r="C121" s="22">
        <v>56.65</v>
      </c>
      <c r="D121" s="22">
        <v>77.95</v>
      </c>
      <c r="E121" s="22">
        <v>8.75</v>
      </c>
      <c r="F121" s="22">
        <v>7.18</v>
      </c>
      <c r="G121" s="22">
        <v>15.2</v>
      </c>
      <c r="H121" s="22">
        <v>37.9</v>
      </c>
      <c r="I121" s="22">
        <v>34.75</v>
      </c>
      <c r="J121" s="22">
        <v>17</v>
      </c>
      <c r="K121" s="22">
        <v>13.55</v>
      </c>
      <c r="L121" s="22">
        <v>24.5</v>
      </c>
      <c r="M121" s="22">
        <v>29.5</v>
      </c>
      <c r="O121" s="22">
        <v>13.4</v>
      </c>
      <c r="Q121" s="22">
        <f t="shared" si="14"/>
        <v>0.25404436578832734</v>
      </c>
      <c r="R121" s="22">
        <f t="shared" si="15"/>
        <v>0.3873920140486876</v>
      </c>
      <c r="S121" s="22">
        <f t="shared" si="16"/>
        <v>0.5330486759946197</v>
      </c>
      <c r="T121" s="22">
        <f t="shared" si="17"/>
        <v>1.1475409836065573</v>
      </c>
      <c r="U121" s="22">
        <f t="shared" si="18"/>
        <v>0.718</v>
      </c>
      <c r="V121" s="22">
        <f t="shared" si="19"/>
        <v>1.9934426229508195</v>
      </c>
      <c r="W121" s="22">
        <f t="shared" si="20"/>
        <v>0.5016253189754667</v>
      </c>
      <c r="X121" s="22">
        <f t="shared" si="21"/>
        <v>5.8413178685493365</v>
      </c>
      <c r="Y121" s="22">
        <f t="shared" si="22"/>
        <v>2.2295081967213113</v>
      </c>
      <c r="Z121" s="22">
        <f t="shared" si="23"/>
        <v>2.277693730038662</v>
      </c>
      <c r="AA121" s="22">
        <f t="shared" si="24"/>
        <v>4.118339216675071</v>
      </c>
      <c r="AB121" s="22">
        <f t="shared" si="25"/>
        <v>4.958816607833249</v>
      </c>
      <c r="AC121" s="22">
        <f t="shared" si="26"/>
        <v>0</v>
      </c>
      <c r="AD121" s="22">
        <f t="shared" si="27"/>
        <v>1.757377049180328</v>
      </c>
      <c r="AF121" s="22">
        <f>+Q121*Notes!$F156</f>
        <v>0.8780335223098872</v>
      </c>
      <c r="AG121" s="22">
        <f>+R121*Notes!$F156</f>
        <v>1.3389124909516854</v>
      </c>
      <c r="AH121" s="22">
        <f>+S121*Notes!$F156</f>
        <v>1.8423341336219576</v>
      </c>
      <c r="AI121" s="22">
        <f>+T121*Notes!$F156</f>
        <v>3.9661554732945534</v>
      </c>
      <c r="AJ121" s="22">
        <f>+U121*Notes!$F156</f>
        <v>2.4815668202764978</v>
      </c>
      <c r="AK121" s="22">
        <f>+V121*Notes!$F156</f>
        <v>6.889778650751681</v>
      </c>
      <c r="AL121" s="22">
        <f>+W121*Notes!$F156</f>
        <v>1.7337280609751156</v>
      </c>
      <c r="AM121" s="22">
        <f>+X121*Notes!$F156</f>
        <v>20.188886642451624</v>
      </c>
      <c r="AN121" s="22">
        <f>+Y121*Notes!$F156</f>
        <v>7.705673490972274</v>
      </c>
      <c r="AO121" s="22">
        <f>+Z121*Notes!$F156</f>
        <v>7.872213352668188</v>
      </c>
      <c r="AP121" s="22">
        <f>+AA121*Notes!$F156</f>
        <v>14.233891301872369</v>
      </c>
      <c r="AQ121" s="22">
        <f>+AB121*Notes!$F156</f>
        <v>17.138767077764687</v>
      </c>
      <c r="AR121" s="22">
        <f>+AC121*Notes!$F156</f>
        <v>0</v>
      </c>
      <c r="AS121" s="22">
        <f>+AD121*Notes!$F156</f>
        <v>6.073883810531088</v>
      </c>
    </row>
    <row r="122" spans="1:45" ht="15.75">
      <c r="A122" s="32">
        <v>1812</v>
      </c>
      <c r="B122" s="22">
        <v>26.55</v>
      </c>
      <c r="C122" s="22">
        <v>50.85</v>
      </c>
      <c r="D122" s="22">
        <v>64.8</v>
      </c>
      <c r="E122" s="22">
        <v>9.05</v>
      </c>
      <c r="F122" s="22">
        <v>7.23</v>
      </c>
      <c r="G122" s="22">
        <v>20.35</v>
      </c>
      <c r="H122" s="22">
        <v>33.9</v>
      </c>
      <c r="I122" s="22">
        <v>34.65</v>
      </c>
      <c r="J122" s="22">
        <v>17</v>
      </c>
      <c r="K122" s="22">
        <v>13.05</v>
      </c>
      <c r="L122" s="22">
        <v>27.25</v>
      </c>
      <c r="M122" s="22">
        <v>28.7</v>
      </c>
      <c r="O122" s="22">
        <v>10.35</v>
      </c>
      <c r="Q122" s="22">
        <f t="shared" si="14"/>
        <v>0.18155795186218282</v>
      </c>
      <c r="R122" s="22">
        <f t="shared" si="15"/>
        <v>0.34772963661740103</v>
      </c>
      <c r="S122" s="22">
        <f t="shared" si="16"/>
        <v>0.4431244926805818</v>
      </c>
      <c r="T122" s="22">
        <f t="shared" si="17"/>
        <v>1.1868852459016395</v>
      </c>
      <c r="U122" s="22">
        <f t="shared" si="18"/>
        <v>0.7230000000000001</v>
      </c>
      <c r="V122" s="22">
        <f t="shared" si="19"/>
        <v>2.6688524590163936</v>
      </c>
      <c r="W122" s="22">
        <f t="shared" si="20"/>
        <v>0.4486833328039134</v>
      </c>
      <c r="X122" s="22">
        <f t="shared" si="21"/>
        <v>5.8245083207261725</v>
      </c>
      <c r="Y122" s="22">
        <f t="shared" si="22"/>
        <v>2.2295081967213113</v>
      </c>
      <c r="Z122" s="22">
        <f t="shared" si="23"/>
        <v>2.1936459909228443</v>
      </c>
      <c r="AA122" s="22">
        <f t="shared" si="24"/>
        <v>4.580601781812069</v>
      </c>
      <c r="AB122" s="22">
        <f t="shared" si="25"/>
        <v>4.824340225247941</v>
      </c>
      <c r="AC122" s="22">
        <f t="shared" si="26"/>
        <v>0</v>
      </c>
      <c r="AD122" s="22">
        <f t="shared" si="27"/>
        <v>1.3573770491803279</v>
      </c>
      <c r="AF122" s="22">
        <f>+Q122*Notes!$F157</f>
        <v>0.6275044419199866</v>
      </c>
      <c r="AG122" s="22">
        <f>+R122*Notes!$F157</f>
        <v>1.2018305413043813</v>
      </c>
      <c r="AH122" s="22">
        <f>+S122*Notes!$F157</f>
        <v>1.5315362650250521</v>
      </c>
      <c r="AI122" s="22">
        <f>+T122*Notes!$F157</f>
        <v>4.1021379466646515</v>
      </c>
      <c r="AJ122" s="22">
        <f>+U122*Notes!$F157</f>
        <v>2.498847926267281</v>
      </c>
      <c r="AK122" s="22">
        <f>+V122*Notes!$F157</f>
        <v>9.224144443605045</v>
      </c>
      <c r="AL122" s="22">
        <f>+W122*Notes!$F157</f>
        <v>1.5507488460964747</v>
      </c>
      <c r="AM122" s="22">
        <f>+X122*Notes!$F157</f>
        <v>20.130789126933774</v>
      </c>
      <c r="AN122" s="22">
        <f>+Y122*Notes!$F157</f>
        <v>7.705673490972273</v>
      </c>
      <c r="AO122" s="22">
        <f>+Z122*Notes!$F157</f>
        <v>7.5817257750789535</v>
      </c>
      <c r="AP122" s="22">
        <f>+AA122*Notes!$F157</f>
        <v>15.831572978613139</v>
      </c>
      <c r="AQ122" s="22">
        <f>+AB122*Notes!$F157</f>
        <v>16.673986953621913</v>
      </c>
      <c r="AR122" s="22">
        <f>+AC122*Notes!$F157</f>
        <v>0</v>
      </c>
      <c r="AS122" s="22">
        <f>+AD122*Notes!$F157</f>
        <v>4.691395331268414</v>
      </c>
    </row>
    <row r="123" spans="1:45" ht="15.75">
      <c r="A123" s="32">
        <v>1813</v>
      </c>
      <c r="B123" s="22">
        <v>22.55</v>
      </c>
      <c r="C123" s="22">
        <v>38.75</v>
      </c>
      <c r="D123" s="22">
        <v>58.35</v>
      </c>
      <c r="E123" s="22">
        <v>9.85</v>
      </c>
      <c r="F123" s="22">
        <v>7.54</v>
      </c>
      <c r="G123" s="22">
        <v>14.9</v>
      </c>
      <c r="H123" s="22">
        <v>30.4</v>
      </c>
      <c r="I123" s="22">
        <v>34.6</v>
      </c>
      <c r="J123" s="22">
        <v>16.05</v>
      </c>
      <c r="K123" s="22">
        <v>13.3</v>
      </c>
      <c r="L123" s="22">
        <v>27.25</v>
      </c>
      <c r="M123" s="22">
        <v>28</v>
      </c>
      <c r="O123" s="22">
        <v>8.4</v>
      </c>
      <c r="Q123" s="22">
        <f t="shared" si="14"/>
        <v>0.1542045881164679</v>
      </c>
      <c r="R123" s="22">
        <f t="shared" si="15"/>
        <v>0.26498571128661336</v>
      </c>
      <c r="S123" s="22">
        <f t="shared" si="16"/>
        <v>0.3990171936406165</v>
      </c>
      <c r="T123" s="22">
        <f t="shared" si="17"/>
        <v>1.2918032786885245</v>
      </c>
      <c r="U123" s="22">
        <f t="shared" si="18"/>
        <v>0.754</v>
      </c>
      <c r="V123" s="22">
        <f t="shared" si="19"/>
        <v>1.9540983606557378</v>
      </c>
      <c r="W123" s="22">
        <f t="shared" si="20"/>
        <v>0.4023590949038044</v>
      </c>
      <c r="X123" s="22">
        <f t="shared" si="21"/>
        <v>5.816103546814591</v>
      </c>
      <c r="Y123" s="22">
        <f t="shared" si="22"/>
        <v>2.1049180327868853</v>
      </c>
      <c r="Z123" s="22">
        <f t="shared" si="23"/>
        <v>2.2356698604807534</v>
      </c>
      <c r="AA123" s="22">
        <f t="shared" si="24"/>
        <v>4.580601781812069</v>
      </c>
      <c r="AB123" s="22">
        <f t="shared" si="25"/>
        <v>4.706673390485796</v>
      </c>
      <c r="AC123" s="22">
        <f t="shared" si="26"/>
        <v>0</v>
      </c>
      <c r="AD123" s="22">
        <f t="shared" si="27"/>
        <v>1.1016393442622952</v>
      </c>
      <c r="AF123" s="22">
        <f>+Q123*Notes!$F158</f>
        <v>0.5329651663011562</v>
      </c>
      <c r="AG123" s="22">
        <f>+R123*Notes!$F158</f>
        <v>0.9158492325574193</v>
      </c>
      <c r="AH123" s="22">
        <f>+S123*Notes!$F158</f>
        <v>1.3790916830896882</v>
      </c>
      <c r="AI123" s="22">
        <f>+T123*Notes!$F158</f>
        <v>4.464757875651582</v>
      </c>
      <c r="AJ123" s="22">
        <f>+U123*Notes!$F158</f>
        <v>2.605990783410138</v>
      </c>
      <c r="AK123" s="22">
        <f>+V123*Notes!$F158</f>
        <v>6.753796177381581</v>
      </c>
      <c r="AL123" s="22">
        <f>+W123*Notes!$F158</f>
        <v>1.3906420330776648</v>
      </c>
      <c r="AM123" s="22">
        <f>+X123*Notes!$F158</f>
        <v>20.101740369174852</v>
      </c>
      <c r="AN123" s="22">
        <f>+Y123*Notes!$F158</f>
        <v>7.2750623253002935</v>
      </c>
      <c r="AO123" s="22">
        <f>+Z123*Notes!$F158</f>
        <v>7.7269695638735705</v>
      </c>
      <c r="AP123" s="22">
        <f>+AA123*Notes!$F158</f>
        <v>15.831572978613139</v>
      </c>
      <c r="AQ123" s="22">
        <f>+AB123*Notes!$F158</f>
        <v>16.267304344996987</v>
      </c>
      <c r="AR123" s="22">
        <f>+AC123*Notes!$F158</f>
        <v>0</v>
      </c>
      <c r="AS123" s="22">
        <f>+AD123*Notes!$F158</f>
        <v>3.807509254362771</v>
      </c>
    </row>
    <row r="124" spans="1:45" ht="15.75">
      <c r="A124" s="32">
        <v>1814</v>
      </c>
      <c r="B124" s="22">
        <v>24.5</v>
      </c>
      <c r="C124" s="22">
        <v>40.5</v>
      </c>
      <c r="D124" s="22">
        <v>61.3</v>
      </c>
      <c r="E124" s="22">
        <v>8.35</v>
      </c>
      <c r="F124" s="22">
        <v>8.01</v>
      </c>
      <c r="G124" s="22">
        <v>14.7</v>
      </c>
      <c r="H124" s="22">
        <v>40</v>
      </c>
      <c r="I124" s="22">
        <v>30.45</v>
      </c>
      <c r="J124" s="22">
        <v>16.05</v>
      </c>
      <c r="K124" s="22">
        <v>13.55</v>
      </c>
      <c r="L124" s="22">
        <v>26.7</v>
      </c>
      <c r="M124" s="22">
        <v>29.9</v>
      </c>
      <c r="Q124" s="22">
        <f t="shared" si="14"/>
        <v>0.1675393529425039</v>
      </c>
      <c r="R124" s="22">
        <f t="shared" si="15"/>
        <v>0.27695280792536364</v>
      </c>
      <c r="S124" s="22">
        <f t="shared" si="16"/>
        <v>0.4191902994030812</v>
      </c>
      <c r="T124" s="22">
        <f t="shared" si="17"/>
        <v>1.0950819672131147</v>
      </c>
      <c r="U124" s="22">
        <f t="shared" si="18"/>
        <v>0.8009999999999999</v>
      </c>
      <c r="V124" s="22">
        <f t="shared" si="19"/>
        <v>1.9278688524590164</v>
      </c>
      <c r="W124" s="22">
        <f t="shared" si="20"/>
        <v>0.5294198617155321</v>
      </c>
      <c r="X124" s="22">
        <f t="shared" si="21"/>
        <v>5.118507312153303</v>
      </c>
      <c r="Y124" s="22">
        <f t="shared" si="22"/>
        <v>2.1049180327868853</v>
      </c>
      <c r="Z124" s="22">
        <f t="shared" si="23"/>
        <v>2.277693730038662</v>
      </c>
      <c r="AA124" s="22">
        <f t="shared" si="24"/>
        <v>4.48814926878467</v>
      </c>
      <c r="AB124" s="22">
        <f t="shared" si="25"/>
        <v>5.0260547991259035</v>
      </c>
      <c r="AC124" s="22">
        <f t="shared" si="26"/>
        <v>0</v>
      </c>
      <c r="AD124" s="22">
        <f t="shared" si="27"/>
        <v>0</v>
      </c>
      <c r="AF124" s="22">
        <f>+Q124*Notes!$F159</f>
        <v>0.579053063165336</v>
      </c>
      <c r="AG124" s="22">
        <f>+R124*Notes!$F159</f>
        <v>0.9572101656406576</v>
      </c>
      <c r="AH124" s="22">
        <f>+S124*Notes!$F159</f>
        <v>1.4488143988585753</v>
      </c>
      <c r="AI124" s="22">
        <f>+T124*Notes!$F159</f>
        <v>3.784845508801087</v>
      </c>
      <c r="AJ124" s="22">
        <f>+U124*Notes!$F159</f>
        <v>2.768433179723502</v>
      </c>
      <c r="AK124" s="22">
        <f>+V124*Notes!$F159</f>
        <v>6.663141195134848</v>
      </c>
      <c r="AL124" s="22">
        <f>+W124*Notes!$F159</f>
        <v>1.829792148786401</v>
      </c>
      <c r="AM124" s="22">
        <f>+X124*Notes!$F159</f>
        <v>17.690693475184226</v>
      </c>
      <c r="AN124" s="22">
        <f>+Y124*Notes!$F159</f>
        <v>7.2750623253002935</v>
      </c>
      <c r="AO124" s="22">
        <f>+Z124*Notes!$F159</f>
        <v>7.872213352668186</v>
      </c>
      <c r="AP124" s="22">
        <f>+AA124*Notes!$F159</f>
        <v>15.512036643264986</v>
      </c>
      <c r="AQ124" s="22">
        <f>+AB124*Notes!$F159</f>
        <v>17.37115713983607</v>
      </c>
      <c r="AR124" s="22">
        <f>+AC124*Notes!$F159</f>
        <v>0</v>
      </c>
      <c r="AS124" s="22">
        <f>+AD124*Notes!$F159</f>
        <v>0</v>
      </c>
    </row>
    <row r="125" spans="1:45" ht="15.75">
      <c r="A125" s="32">
        <v>1815</v>
      </c>
      <c r="B125" s="22">
        <v>42.85</v>
      </c>
      <c r="C125" s="22">
        <v>59.1</v>
      </c>
      <c r="D125" s="22">
        <v>82.55</v>
      </c>
      <c r="E125" s="22">
        <v>8.35</v>
      </c>
      <c r="F125" s="22">
        <v>9.05</v>
      </c>
      <c r="G125" s="22">
        <v>14.1</v>
      </c>
      <c r="H125" s="22">
        <v>39.95</v>
      </c>
      <c r="I125" s="22">
        <v>25.25</v>
      </c>
      <c r="J125" s="22">
        <v>19.55</v>
      </c>
      <c r="K125" s="22">
        <v>13.8</v>
      </c>
      <c r="L125" s="22">
        <v>26.05</v>
      </c>
      <c r="M125" s="22">
        <v>28.15</v>
      </c>
      <c r="Q125" s="22">
        <f t="shared" si="14"/>
        <v>0.2930229091259712</v>
      </c>
      <c r="R125" s="22">
        <f t="shared" si="15"/>
        <v>0.40414594934293807</v>
      </c>
      <c r="S125" s="22">
        <f t="shared" si="16"/>
        <v>0.5645050443021917</v>
      </c>
      <c r="T125" s="22">
        <f t="shared" si="17"/>
        <v>1.0950819672131147</v>
      </c>
      <c r="U125" s="22">
        <f t="shared" si="18"/>
        <v>0.905</v>
      </c>
      <c r="V125" s="22">
        <f t="shared" si="19"/>
        <v>1.8491803278688523</v>
      </c>
      <c r="W125" s="22">
        <f t="shared" si="20"/>
        <v>0.5287580868883878</v>
      </c>
      <c r="X125" s="22">
        <f t="shared" si="21"/>
        <v>4.244410825348798</v>
      </c>
      <c r="Y125" s="22">
        <f t="shared" si="22"/>
        <v>2.5639344262295083</v>
      </c>
      <c r="Z125" s="22">
        <f t="shared" si="23"/>
        <v>2.319717599596571</v>
      </c>
      <c r="AA125" s="22">
        <f t="shared" si="24"/>
        <v>4.378887207934107</v>
      </c>
      <c r="AB125" s="22">
        <f t="shared" si="25"/>
        <v>4.731887712220541</v>
      </c>
      <c r="AC125" s="22">
        <f t="shared" si="26"/>
        <v>0</v>
      </c>
      <c r="AD125" s="22">
        <f t="shared" si="27"/>
        <v>0</v>
      </c>
      <c r="AF125" s="22">
        <f>+Q125*Notes!$F160</f>
        <v>1.0127519900667206</v>
      </c>
      <c r="AG125" s="22">
        <f>+R125*Notes!$F160</f>
        <v>1.396817797268219</v>
      </c>
      <c r="AH125" s="22">
        <f>+S125*Notes!$F160</f>
        <v>1.9510543005836116</v>
      </c>
      <c r="AI125" s="22">
        <f>+T125*Notes!$F160</f>
        <v>3.784845508801087</v>
      </c>
      <c r="AJ125" s="22">
        <f>+U125*Notes!$F160</f>
        <v>3.1278801843317967</v>
      </c>
      <c r="AK125" s="22">
        <f>+V125*Notes!$F160</f>
        <v>6.39117624839465</v>
      </c>
      <c r="AL125" s="22">
        <f>+W125*Notes!$F160</f>
        <v>1.8275049086004183</v>
      </c>
      <c r="AM125" s="22">
        <f>+X125*Notes!$F160</f>
        <v>14.669622668256213</v>
      </c>
      <c r="AN125" s="22">
        <f>+Y125*Notes!$F160</f>
        <v>8.861524514618115</v>
      </c>
      <c r="AO125" s="22">
        <f>+Z125*Notes!$F160</f>
        <v>8.0174571414628</v>
      </c>
      <c r="AP125" s="22">
        <f>+AA125*Notes!$F160</f>
        <v>15.134402792398985</v>
      </c>
      <c r="AQ125" s="22">
        <f>+AB125*Notes!$F160</f>
        <v>16.354450618273756</v>
      </c>
      <c r="AR125" s="22">
        <f>+AC125*Notes!$F160</f>
        <v>0</v>
      </c>
      <c r="AS125" s="22">
        <f>+AD125*Notes!$F160</f>
        <v>0</v>
      </c>
    </row>
    <row r="126" spans="1:45" ht="15.75">
      <c r="A126" s="32">
        <v>1816</v>
      </c>
      <c r="B126" s="22">
        <v>48.1</v>
      </c>
      <c r="C126" s="22">
        <v>71.5</v>
      </c>
      <c r="D126" s="22">
        <v>90.5</v>
      </c>
      <c r="E126" s="22">
        <v>8.35</v>
      </c>
      <c r="F126" s="22">
        <v>9.14</v>
      </c>
      <c r="G126" s="22">
        <v>13.5</v>
      </c>
      <c r="H126" s="22">
        <v>48.85</v>
      </c>
      <c r="I126" s="22">
        <v>24.45</v>
      </c>
      <c r="J126" s="22">
        <v>18</v>
      </c>
      <c r="K126" s="22">
        <v>13.55</v>
      </c>
      <c r="L126" s="22">
        <v>23.7</v>
      </c>
      <c r="M126" s="22">
        <v>28.1</v>
      </c>
      <c r="Q126" s="22">
        <f t="shared" si="14"/>
        <v>0.328924199042222</v>
      </c>
      <c r="R126" s="22">
        <f t="shared" si="15"/>
        <v>0.4889413769546543</v>
      </c>
      <c r="S126" s="22">
        <f t="shared" si="16"/>
        <v>0.6188698547468002</v>
      </c>
      <c r="T126" s="22">
        <f t="shared" si="17"/>
        <v>1.0950819672131147</v>
      </c>
      <c r="U126" s="22">
        <f t="shared" si="18"/>
        <v>0.914</v>
      </c>
      <c r="V126" s="22">
        <f t="shared" si="19"/>
        <v>1.7704918032786885</v>
      </c>
      <c r="W126" s="22">
        <f t="shared" si="20"/>
        <v>0.6465540061200936</v>
      </c>
      <c r="X126" s="22">
        <f t="shared" si="21"/>
        <v>4.10993444276349</v>
      </c>
      <c r="Y126" s="22">
        <f t="shared" si="22"/>
        <v>2.360655737704918</v>
      </c>
      <c r="Z126" s="22">
        <f t="shared" si="23"/>
        <v>2.277693730038662</v>
      </c>
      <c r="AA126" s="22">
        <f t="shared" si="24"/>
        <v>3.983862834089763</v>
      </c>
      <c r="AB126" s="22">
        <f t="shared" si="25"/>
        <v>4.72348293830896</v>
      </c>
      <c r="AC126" s="22">
        <f t="shared" si="26"/>
        <v>0</v>
      </c>
      <c r="AD126" s="22">
        <f t="shared" si="27"/>
        <v>0</v>
      </c>
      <c r="AF126" s="22">
        <f>+Q126*Notes!$F161</f>
        <v>1.1368347893164354</v>
      </c>
      <c r="AG126" s="22">
        <f>+R126*Notes!$F161</f>
        <v>1.6898895516865933</v>
      </c>
      <c r="AH126" s="22">
        <f>+S126*Notes!$F161</f>
        <v>2.1389511108760377</v>
      </c>
      <c r="AI126" s="22">
        <f>+T126*Notes!$F161</f>
        <v>3.784845508801088</v>
      </c>
      <c r="AJ126" s="22">
        <f>+U126*Notes!$F161</f>
        <v>3.1589861751152077</v>
      </c>
      <c r="AK126" s="22">
        <f>+V126*Notes!$F161</f>
        <v>6.119211301654454</v>
      </c>
      <c r="AL126" s="22">
        <f>+W126*Notes!$F161</f>
        <v>2.234633661705393</v>
      </c>
      <c r="AM126" s="22">
        <f>+X126*Notes!$F161</f>
        <v>14.204842544113445</v>
      </c>
      <c r="AN126" s="22">
        <f>+Y126*Notes!$F161</f>
        <v>8.158948402205938</v>
      </c>
      <c r="AO126" s="22">
        <f>+Z126*Notes!$F161</f>
        <v>7.872213352668188</v>
      </c>
      <c r="AP126" s="22">
        <f>+AA126*Notes!$F161</f>
        <v>13.769111177729597</v>
      </c>
      <c r="AQ126" s="22">
        <f>+AB126*Notes!$F161</f>
        <v>16.32540186051484</v>
      </c>
      <c r="AR126" s="22">
        <f>+AC126*Notes!$F161</f>
        <v>0</v>
      </c>
      <c r="AS126" s="22">
        <f>+AD126*Notes!$F161</f>
        <v>0</v>
      </c>
    </row>
    <row r="127" spans="1:45" ht="15.75">
      <c r="A127" s="32">
        <v>1817</v>
      </c>
      <c r="B127" s="22">
        <v>45.85</v>
      </c>
      <c r="C127" s="22">
        <v>63.65</v>
      </c>
      <c r="D127" s="22">
        <v>91.8</v>
      </c>
      <c r="E127" s="22">
        <v>8.85</v>
      </c>
      <c r="F127" s="22">
        <v>8.32</v>
      </c>
      <c r="G127" s="22">
        <v>16.7</v>
      </c>
      <c r="H127" s="22">
        <v>48.9</v>
      </c>
      <c r="I127" s="22">
        <v>24.95</v>
      </c>
      <c r="J127" s="22">
        <v>17.85</v>
      </c>
      <c r="K127" s="22">
        <v>14.35</v>
      </c>
      <c r="L127" s="22">
        <v>23.65</v>
      </c>
      <c r="M127" s="22">
        <v>28</v>
      </c>
      <c r="Q127" s="22">
        <f t="shared" si="14"/>
        <v>0.31353793193525736</v>
      </c>
      <c r="R127" s="22">
        <f t="shared" si="15"/>
        <v>0.43526040060368876</v>
      </c>
      <c r="S127" s="22">
        <f t="shared" si="16"/>
        <v>0.6277596979641575</v>
      </c>
      <c r="T127" s="22">
        <f t="shared" si="17"/>
        <v>1.160655737704918</v>
      </c>
      <c r="U127" s="22">
        <f t="shared" si="18"/>
        <v>0.8320000000000001</v>
      </c>
      <c r="V127" s="22">
        <f t="shared" si="19"/>
        <v>2.1901639344262294</v>
      </c>
      <c r="W127" s="22">
        <f t="shared" si="20"/>
        <v>0.647215780947238</v>
      </c>
      <c r="X127" s="22">
        <f t="shared" si="21"/>
        <v>4.193982181879307</v>
      </c>
      <c r="Y127" s="22">
        <f t="shared" si="22"/>
        <v>2.3409836065573773</v>
      </c>
      <c r="Z127" s="22">
        <f t="shared" si="23"/>
        <v>2.4121701126239703</v>
      </c>
      <c r="AA127" s="22">
        <f t="shared" si="24"/>
        <v>3.9754580601781813</v>
      </c>
      <c r="AB127" s="22">
        <f t="shared" si="25"/>
        <v>4.706673390485796</v>
      </c>
      <c r="AC127" s="22">
        <f t="shared" si="26"/>
        <v>0</v>
      </c>
      <c r="AD127" s="22">
        <f t="shared" si="27"/>
        <v>0</v>
      </c>
      <c r="AF127" s="22">
        <f>+Q127*Notes!$F162</f>
        <v>1.0819943970158423</v>
      </c>
      <c r="AG127" s="22">
        <f>+R127*Notes!$F162</f>
        <v>1.50204892846365</v>
      </c>
      <c r="AH127" s="22">
        <f>+S127*Notes!$F162</f>
        <v>2.16634865094993</v>
      </c>
      <c r="AI127" s="22">
        <f>+T127*Notes!$F162</f>
        <v>4.00533038318415</v>
      </c>
      <c r="AJ127" s="22">
        <f>+U127*Notes!$F162</f>
        <v>2.8711656441717794</v>
      </c>
      <c r="AK127" s="22">
        <f>+V127*Notes!$F162</f>
        <v>7.558081062053707</v>
      </c>
      <c r="AL127" s="22">
        <f>+W127*Notes!$F162</f>
        <v>2.2334900416124013</v>
      </c>
      <c r="AM127" s="22">
        <f>+X127*Notes!$F162</f>
        <v>14.473098020289022</v>
      </c>
      <c r="AN127" s="22">
        <f>+Y127*Notes!$F162</f>
        <v>8.07854772201549</v>
      </c>
      <c r="AO127" s="22">
        <f>+Z127*Notes!$F162</f>
        <v>8.324206676999898</v>
      </c>
      <c r="AP127" s="22">
        <f>+AA127*Notes!$F162</f>
        <v>13.718988704602621</v>
      </c>
      <c r="AQ127" s="22">
        <f>+AB127*Notes!$F162</f>
        <v>16.24235449170712</v>
      </c>
      <c r="AR127" s="22">
        <f>+AC127*Notes!$F162</f>
        <v>0</v>
      </c>
      <c r="AS127" s="22">
        <f>+AD127*Notes!$F162</f>
        <v>0</v>
      </c>
    </row>
    <row r="128" spans="1:45" ht="15.75">
      <c r="A128" s="32">
        <v>1818</v>
      </c>
      <c r="B128" s="22">
        <v>20.5</v>
      </c>
      <c r="C128" s="22">
        <v>36.35</v>
      </c>
      <c r="D128" s="22">
        <v>53.1</v>
      </c>
      <c r="E128" s="22">
        <v>7.45</v>
      </c>
      <c r="F128" s="22">
        <v>7.87</v>
      </c>
      <c r="G128" s="22">
        <v>13.8</v>
      </c>
      <c r="H128" s="22">
        <v>36.75</v>
      </c>
      <c r="I128" s="22">
        <v>24.9</v>
      </c>
      <c r="J128" s="22">
        <v>18.25</v>
      </c>
      <c r="K128" s="22">
        <v>13.05</v>
      </c>
      <c r="L128" s="22">
        <v>23.85</v>
      </c>
      <c r="M128" s="22">
        <v>27.9</v>
      </c>
      <c r="O128" s="22">
        <v>10.05</v>
      </c>
      <c r="Q128" s="22">
        <f t="shared" si="14"/>
        <v>0.14018598919678898</v>
      </c>
      <c r="R128" s="22">
        <f t="shared" si="15"/>
        <v>0.2485736930391844</v>
      </c>
      <c r="S128" s="22">
        <f t="shared" si="16"/>
        <v>0.36311590372436564</v>
      </c>
      <c r="T128" s="22">
        <f t="shared" si="17"/>
        <v>0.9770491803278689</v>
      </c>
      <c r="U128" s="22">
        <f t="shared" si="18"/>
        <v>0.787</v>
      </c>
      <c r="V128" s="22">
        <f t="shared" si="19"/>
        <v>1.8098360655737706</v>
      </c>
      <c r="W128" s="22">
        <f t="shared" si="20"/>
        <v>0.48640449795114515</v>
      </c>
      <c r="X128" s="22">
        <f t="shared" si="21"/>
        <v>4.185577407967726</v>
      </c>
      <c r="Y128" s="22">
        <f t="shared" si="22"/>
        <v>2.3934426229508197</v>
      </c>
      <c r="Z128" s="22">
        <f t="shared" si="23"/>
        <v>2.1936459909228443</v>
      </c>
      <c r="AA128" s="22">
        <f t="shared" si="24"/>
        <v>4.009077155824508</v>
      </c>
      <c r="AB128" s="22">
        <f t="shared" si="25"/>
        <v>4.689863842662632</v>
      </c>
      <c r="AC128" s="22">
        <f t="shared" si="26"/>
        <v>0</v>
      </c>
      <c r="AD128" s="22">
        <f t="shared" si="27"/>
        <v>1.318032786885246</v>
      </c>
      <c r="AF128" s="22">
        <f>+Q128*Notes!$F163</f>
        <v>0.48377066824045284</v>
      </c>
      <c r="AG128" s="22">
        <f>+R128*Notes!$F163</f>
        <v>0.8578079897824615</v>
      </c>
      <c r="AH128" s="22">
        <f>+S128*Notes!$F163</f>
        <v>1.2530840235886853</v>
      </c>
      <c r="AI128" s="22">
        <f>+T128*Notes!$F163</f>
        <v>3.37171879714372</v>
      </c>
      <c r="AJ128" s="22">
        <f>+U128*Notes!$F163</f>
        <v>2.715874233128835</v>
      </c>
      <c r="AK128" s="22">
        <f>+V128*Notes!$F163</f>
        <v>6.2455999195413865</v>
      </c>
      <c r="AL128" s="22">
        <f>+W128*Notes!$F163</f>
        <v>1.678543129432633</v>
      </c>
      <c r="AM128" s="22">
        <f>+X128*Notes!$F163</f>
        <v>14.444093815839546</v>
      </c>
      <c r="AN128" s="22">
        <f>+Y128*Notes!$F163</f>
        <v>8.259579603741326</v>
      </c>
      <c r="AO128" s="22">
        <f>+Z128*Notes!$F163</f>
        <v>7.570097361313497</v>
      </c>
      <c r="AP128" s="22">
        <f>+AA128*Notes!$F163</f>
        <v>13.835005522400529</v>
      </c>
      <c r="AQ128" s="22">
        <f>+AB128*Notes!$F163</f>
        <v>16.184346082808165</v>
      </c>
      <c r="AR128" s="22">
        <f>+AC128*Notes!$F163</f>
        <v>0</v>
      </c>
      <c r="AS128" s="22">
        <f>+AD128*Notes!$F163</f>
        <v>4.548426028361662</v>
      </c>
    </row>
    <row r="129" spans="1:45" ht="15.75">
      <c r="A129" s="32">
        <v>1819</v>
      </c>
      <c r="B129" s="22">
        <v>14.1</v>
      </c>
      <c r="C129" s="22">
        <v>30.3</v>
      </c>
      <c r="D129" s="22">
        <v>46.5</v>
      </c>
      <c r="E129" s="22">
        <v>8.75</v>
      </c>
      <c r="F129" s="22">
        <v>7.12</v>
      </c>
      <c r="G129" s="22">
        <v>15.4</v>
      </c>
      <c r="H129" s="22">
        <v>36.45</v>
      </c>
      <c r="I129" s="22">
        <v>26</v>
      </c>
      <c r="J129" s="22">
        <v>18.25</v>
      </c>
      <c r="K129" s="22">
        <v>14.05</v>
      </c>
      <c r="L129" s="22">
        <v>24</v>
      </c>
      <c r="M129" s="22">
        <v>28.7</v>
      </c>
      <c r="O129" s="22">
        <v>8.6</v>
      </c>
      <c r="Q129" s="22">
        <f t="shared" si="14"/>
        <v>0.09642060720364512</v>
      </c>
      <c r="R129" s="22">
        <f t="shared" si="15"/>
        <v>0.20720173037379058</v>
      </c>
      <c r="S129" s="22">
        <f t="shared" si="16"/>
        <v>0.317982853543936</v>
      </c>
      <c r="T129" s="22">
        <f t="shared" si="17"/>
        <v>1.1475409836065573</v>
      </c>
      <c r="U129" s="22">
        <f t="shared" si="18"/>
        <v>0.712</v>
      </c>
      <c r="V129" s="22">
        <f t="shared" si="19"/>
        <v>2.019672131147541</v>
      </c>
      <c r="W129" s="22">
        <f t="shared" si="20"/>
        <v>0.4824338489882787</v>
      </c>
      <c r="X129" s="22">
        <f t="shared" si="21"/>
        <v>4.370482434022525</v>
      </c>
      <c r="Y129" s="22">
        <f t="shared" si="22"/>
        <v>2.3934426229508197</v>
      </c>
      <c r="Z129" s="22">
        <f t="shared" si="23"/>
        <v>2.36174146915448</v>
      </c>
      <c r="AA129" s="22">
        <f t="shared" si="24"/>
        <v>4.034291477559254</v>
      </c>
      <c r="AB129" s="22">
        <f t="shared" si="25"/>
        <v>4.824340225247941</v>
      </c>
      <c r="AC129" s="22">
        <f t="shared" si="26"/>
        <v>0</v>
      </c>
      <c r="AD129" s="22">
        <f t="shared" si="27"/>
        <v>1.1278688524590164</v>
      </c>
      <c r="AF129" s="22">
        <f>+Q129*Notes!$F164</f>
        <v>0.3322302698441064</v>
      </c>
      <c r="AG129" s="22">
        <f>+R129*Notes!$F164</f>
        <v>0.7139416437075479</v>
      </c>
      <c r="AH129" s="22">
        <f>+S129*Notes!$F164</f>
        <v>1.0956530175709893</v>
      </c>
      <c r="AI129" s="22">
        <f>+T129*Notes!$F164</f>
        <v>3.954007983330404</v>
      </c>
      <c r="AJ129" s="22">
        <f>+U129*Notes!$F164</f>
        <v>2.4532924961715157</v>
      </c>
      <c r="AK129" s="22">
        <f>+V129*Notes!$F164</f>
        <v>6.9590540506615115</v>
      </c>
      <c r="AL129" s="22">
        <f>+W129*Notes!$F164</f>
        <v>1.6622912101433798</v>
      </c>
      <c r="AM129" s="22">
        <f>+X129*Notes!$F164</f>
        <v>15.059089550613598</v>
      </c>
      <c r="AN129" s="22">
        <f>+Y129*Notes!$F164</f>
        <v>8.246930936660558</v>
      </c>
      <c r="AO129" s="22">
        <f>+Z129*Notes!$F164</f>
        <v>8.137700314850811</v>
      </c>
      <c r="AP129" s="22">
        <f>+AA129*Notes!$F164</f>
        <v>13.900698046720246</v>
      </c>
      <c r="AQ129" s="22">
        <f>+AB129*Notes!$F164</f>
        <v>16.622918080869624</v>
      </c>
      <c r="AR129" s="22">
        <f>+AC129*Notes!$F164</f>
        <v>0</v>
      </c>
      <c r="AS129" s="22">
        <f>+AD129*Notes!$F164</f>
        <v>3.8862249893304543</v>
      </c>
    </row>
    <row r="130" spans="1:45" ht="15.75">
      <c r="A130" s="32">
        <v>1820</v>
      </c>
      <c r="B130" s="22">
        <v>15.55</v>
      </c>
      <c r="C130" s="22">
        <v>31.35</v>
      </c>
      <c r="D130" s="22">
        <v>44.15</v>
      </c>
      <c r="E130" s="22">
        <v>7.75</v>
      </c>
      <c r="F130" s="22">
        <v>6.73</v>
      </c>
      <c r="G130" s="22">
        <v>15.1</v>
      </c>
      <c r="H130" s="22">
        <v>32.25</v>
      </c>
      <c r="I130" s="22">
        <v>29</v>
      </c>
      <c r="J130" s="22">
        <v>13.05</v>
      </c>
      <c r="K130" s="22">
        <v>13.05</v>
      </c>
      <c r="L130" s="22">
        <v>24</v>
      </c>
      <c r="M130" s="22">
        <v>29.1</v>
      </c>
      <c r="Q130" s="22">
        <f t="shared" si="14"/>
        <v>0.10633620156146678</v>
      </c>
      <c r="R130" s="22">
        <f t="shared" si="15"/>
        <v>0.21438198835704075</v>
      </c>
      <c r="S130" s="22">
        <f t="shared" si="16"/>
        <v>0.3019127523433285</v>
      </c>
      <c r="T130" s="22">
        <f t="shared" si="17"/>
        <v>1.0163934426229508</v>
      </c>
      <c r="U130" s="22">
        <f t="shared" si="18"/>
        <v>0.673</v>
      </c>
      <c r="V130" s="22">
        <f t="shared" si="19"/>
        <v>1.980327868852459</v>
      </c>
      <c r="W130" s="22">
        <f t="shared" si="20"/>
        <v>0.42684476350814776</v>
      </c>
      <c r="X130" s="22">
        <f t="shared" si="21"/>
        <v>4.874768868717432</v>
      </c>
      <c r="Y130" s="22">
        <f t="shared" si="22"/>
        <v>1.7114754098360656</v>
      </c>
      <c r="Z130" s="22">
        <f t="shared" si="23"/>
        <v>2.1936459909228443</v>
      </c>
      <c r="AA130" s="22">
        <f t="shared" si="24"/>
        <v>4.034291477559254</v>
      </c>
      <c r="AB130" s="22">
        <f t="shared" si="25"/>
        <v>4.891578416540596</v>
      </c>
      <c r="AC130" s="22">
        <f t="shared" si="26"/>
        <v>0</v>
      </c>
      <c r="AD130" s="22">
        <f t="shared" si="27"/>
        <v>0</v>
      </c>
      <c r="AF130" s="22">
        <f>+Q130*Notes!$F165</f>
        <v>0.366395794047933</v>
      </c>
      <c r="AG130" s="22">
        <f>+R130*Notes!$F165</f>
        <v>0.7386821957172154</v>
      </c>
      <c r="AH130" s="22">
        <f>+S130*Notes!$F165</f>
        <v>1.0402813059303049</v>
      </c>
      <c r="AI130" s="22">
        <f>+T130*Notes!$F165</f>
        <v>3.5021213566640723</v>
      </c>
      <c r="AJ130" s="22">
        <f>+U130*Notes!$F165</f>
        <v>2.3189127105666154</v>
      </c>
      <c r="AK130" s="22">
        <f>+V130*Notes!$F165</f>
        <v>6.823488062661611</v>
      </c>
      <c r="AL130" s="22">
        <f>+W130*Notes!$F165</f>
        <v>1.4707514822256238</v>
      </c>
      <c r="AM130" s="22">
        <f>+X130*Notes!$F165</f>
        <v>16.79667680645363</v>
      </c>
      <c r="AN130" s="22">
        <f>+Y130*Notes!$F165</f>
        <v>5.897120477995632</v>
      </c>
      <c r="AO130" s="22">
        <f>+Z130*Notes!$F165</f>
        <v>7.558504562904133</v>
      </c>
      <c r="AP130" s="22">
        <f>+AA130*Notes!$F165</f>
        <v>13.900698046720246</v>
      </c>
      <c r="AQ130" s="22">
        <f>+AB130*Notes!$F165</f>
        <v>16.8545963816483</v>
      </c>
      <c r="AR130" s="22">
        <f>+AC130*Notes!$F165</f>
        <v>0</v>
      </c>
      <c r="AS130" s="22">
        <f>+AD130*Notes!$F165</f>
        <v>0</v>
      </c>
    </row>
    <row r="131" spans="1:45" ht="15.75">
      <c r="A131" s="32">
        <v>1821</v>
      </c>
      <c r="B131" s="22">
        <v>19.6</v>
      </c>
      <c r="C131" s="22">
        <v>33.2</v>
      </c>
      <c r="D131" s="22">
        <v>48.3</v>
      </c>
      <c r="E131" s="22">
        <v>8.55</v>
      </c>
      <c r="F131" s="22">
        <v>6.5</v>
      </c>
      <c r="G131" s="22">
        <v>16.4</v>
      </c>
      <c r="H131" s="22">
        <v>32.95</v>
      </c>
      <c r="I131" s="22">
        <v>31.1</v>
      </c>
      <c r="J131" s="22">
        <v>13.3</v>
      </c>
      <c r="K131" s="22">
        <v>14.2</v>
      </c>
      <c r="L131" s="22">
        <v>23.5</v>
      </c>
      <c r="M131" s="22">
        <v>30.5</v>
      </c>
      <c r="Q131" s="22">
        <f t="shared" si="14"/>
        <v>0.13403148235400314</v>
      </c>
      <c r="R131" s="22">
        <f t="shared" si="15"/>
        <v>0.2270329190894339</v>
      </c>
      <c r="S131" s="22">
        <f t="shared" si="16"/>
        <v>0.3302918672295077</v>
      </c>
      <c r="T131" s="22">
        <f t="shared" si="17"/>
        <v>1.1213114754098361</v>
      </c>
      <c r="U131" s="22">
        <f t="shared" si="18"/>
        <v>0.65</v>
      </c>
      <c r="V131" s="22">
        <f t="shared" si="19"/>
        <v>2.1508196721311474</v>
      </c>
      <c r="W131" s="22">
        <f t="shared" si="20"/>
        <v>0.4361096110881696</v>
      </c>
      <c r="X131" s="22">
        <f t="shared" si="21"/>
        <v>5.227769373003866</v>
      </c>
      <c r="Y131" s="22">
        <f t="shared" si="22"/>
        <v>1.7442622950819673</v>
      </c>
      <c r="Z131" s="22">
        <f t="shared" si="23"/>
        <v>2.386955790889225</v>
      </c>
      <c r="AA131" s="22">
        <f t="shared" si="24"/>
        <v>3.950243738443436</v>
      </c>
      <c r="AB131" s="22">
        <f t="shared" si="25"/>
        <v>5.126912086064885</v>
      </c>
      <c r="AC131" s="22">
        <f t="shared" si="26"/>
        <v>0</v>
      </c>
      <c r="AD131" s="22">
        <f t="shared" si="27"/>
        <v>0</v>
      </c>
      <c r="AF131" s="22">
        <f>+Q131*Notes!$F166</f>
        <v>0.4618236375137933</v>
      </c>
      <c r="AG131" s="22">
        <f>+R131*Notes!$F166</f>
        <v>0.782272692115201</v>
      </c>
      <c r="AH131" s="22">
        <f>+S131*Notes!$F166</f>
        <v>1.1380653924447048</v>
      </c>
      <c r="AI131" s="22">
        <f>+T131*Notes!$F166</f>
        <v>3.863630657997138</v>
      </c>
      <c r="AJ131" s="22">
        <f>+U131*Notes!$F166</f>
        <v>2.2396630934150075</v>
      </c>
      <c r="AK131" s="22">
        <f>+V131*Notes!$F166</f>
        <v>7.410940677327843</v>
      </c>
      <c r="AL131" s="22">
        <f>+W131*Notes!$F166</f>
        <v>1.5026747702119165</v>
      </c>
      <c r="AM131" s="22">
        <f>+X131*Notes!$F166</f>
        <v>18.01298788554165</v>
      </c>
      <c r="AN131" s="22">
        <f>+Y131*Notes!$F166</f>
        <v>6.010092134662214</v>
      </c>
      <c r="AO131" s="22">
        <f>+Z131*Notes!$F166</f>
        <v>8.224579677642812</v>
      </c>
      <c r="AP131" s="22">
        <f>+AA131*Notes!$F166</f>
        <v>13.611100170746907</v>
      </c>
      <c r="AQ131" s="22">
        <f>+AB131*Notes!$F166</f>
        <v>17.665470434373646</v>
      </c>
      <c r="AR131" s="22">
        <f>+AC131*Notes!$F166</f>
        <v>0</v>
      </c>
      <c r="AS131" s="22">
        <f>+AD131*Notes!$F166</f>
        <v>0</v>
      </c>
    </row>
    <row r="132" spans="1:45" ht="15.75">
      <c r="A132" s="32">
        <v>1822</v>
      </c>
      <c r="B132" s="22">
        <v>18.4</v>
      </c>
      <c r="C132" s="22">
        <v>29.9</v>
      </c>
      <c r="D132" s="22">
        <v>48</v>
      </c>
      <c r="E132" s="22">
        <v>7.95</v>
      </c>
      <c r="F132" s="22">
        <v>6.55</v>
      </c>
      <c r="G132" s="22">
        <v>16.6</v>
      </c>
      <c r="H132" s="22">
        <v>35.05</v>
      </c>
      <c r="I132" s="22">
        <v>26.8</v>
      </c>
      <c r="J132" s="22">
        <v>13.05</v>
      </c>
      <c r="K132" s="22">
        <v>14.2</v>
      </c>
      <c r="L132" s="22">
        <v>22.85</v>
      </c>
      <c r="M132" s="22">
        <v>32.5</v>
      </c>
      <c r="Q132" s="22">
        <f t="shared" si="14"/>
        <v>0.12582547323028864</v>
      </c>
      <c r="R132" s="22">
        <f t="shared" si="15"/>
        <v>0.20446639399921906</v>
      </c>
      <c r="S132" s="22">
        <f t="shared" si="16"/>
        <v>0.3282403649485791</v>
      </c>
      <c r="T132" s="22">
        <f t="shared" si="17"/>
        <v>1.042622950819672</v>
      </c>
      <c r="U132" s="22">
        <f t="shared" si="18"/>
        <v>0.655</v>
      </c>
      <c r="V132" s="22">
        <f t="shared" si="19"/>
        <v>2.177049180327869</v>
      </c>
      <c r="W132" s="22">
        <f t="shared" si="20"/>
        <v>0.46390415382823497</v>
      </c>
      <c r="X132" s="22">
        <f t="shared" si="21"/>
        <v>4.504958816607833</v>
      </c>
      <c r="Y132" s="22">
        <f t="shared" si="22"/>
        <v>1.7114754098360656</v>
      </c>
      <c r="Z132" s="22">
        <f t="shared" si="23"/>
        <v>2.386955790889225</v>
      </c>
      <c r="AA132" s="22">
        <f t="shared" si="24"/>
        <v>3.840981677592873</v>
      </c>
      <c r="AB132" s="22">
        <f t="shared" si="25"/>
        <v>5.463103042528156</v>
      </c>
      <c r="AC132" s="22">
        <f t="shared" si="26"/>
        <v>0</v>
      </c>
      <c r="AD132" s="22">
        <f t="shared" si="27"/>
        <v>0</v>
      </c>
      <c r="AF132" s="22">
        <f>+Q132*Notes!$F167</f>
        <v>0.432885802397782</v>
      </c>
      <c r="AG132" s="22">
        <f>+R132*Notes!$F167</f>
        <v>0.7034394288963959</v>
      </c>
      <c r="AH132" s="22">
        <f>+S132*Notes!$F167</f>
        <v>1.1292673106029099</v>
      </c>
      <c r="AI132" s="22">
        <f>+T132*Notes!$F167</f>
        <v>3.587005564746578</v>
      </c>
      <c r="AJ132" s="22">
        <f>+U132*Notes!$F167</f>
        <v>2.253440366972477</v>
      </c>
      <c r="AK132" s="22">
        <f>+V132*Notes!$F167</f>
        <v>7.489848097458265</v>
      </c>
      <c r="AL132" s="22">
        <f>+W132*Notes!$F167</f>
        <v>1.596000529225579</v>
      </c>
      <c r="AM132" s="22">
        <f>+X132*Notes!$F167</f>
        <v>15.498711525026948</v>
      </c>
      <c r="AN132" s="22">
        <f>+Y132*Notes!$F167</f>
        <v>5.888103474206647</v>
      </c>
      <c r="AO132" s="22">
        <f>+Z132*Notes!$F167</f>
        <v>8.21200386773816</v>
      </c>
      <c r="AP132" s="22">
        <f>+AA132*Notes!$F167</f>
        <v>13.214386505480068</v>
      </c>
      <c r="AQ132" s="22">
        <f>+AB132*Notes!$F167</f>
        <v>18.795079274752833</v>
      </c>
      <c r="AR132" s="22">
        <f>+AC132*Notes!$F167</f>
        <v>0</v>
      </c>
      <c r="AS132" s="22">
        <f>+AD132*Notes!$F167</f>
        <v>0</v>
      </c>
    </row>
    <row r="133" spans="1:45" ht="15.75">
      <c r="A133" s="32">
        <v>1823</v>
      </c>
      <c r="B133" s="22">
        <v>17</v>
      </c>
      <c r="C133" s="22">
        <v>27.9</v>
      </c>
      <c r="D133" s="22">
        <v>53.9</v>
      </c>
      <c r="E133" s="22">
        <v>7.95</v>
      </c>
      <c r="F133" s="22">
        <v>6.5</v>
      </c>
      <c r="G133" s="22">
        <v>15.5</v>
      </c>
      <c r="H133" s="22">
        <v>31.55</v>
      </c>
      <c r="I133" s="22">
        <v>26.9</v>
      </c>
      <c r="J133" s="22">
        <v>13.05</v>
      </c>
      <c r="K133" s="22">
        <v>14.2</v>
      </c>
      <c r="L133" s="22">
        <v>22.3</v>
      </c>
      <c r="M133" s="22">
        <v>32.7</v>
      </c>
      <c r="Q133" s="22">
        <f t="shared" si="14"/>
        <v>0.11625179591928844</v>
      </c>
      <c r="R133" s="22">
        <f t="shared" si="15"/>
        <v>0.19078971212636162</v>
      </c>
      <c r="S133" s="22">
        <f t="shared" si="16"/>
        <v>0.3685865764735086</v>
      </c>
      <c r="T133" s="22">
        <f t="shared" si="17"/>
        <v>1.042622950819672</v>
      </c>
      <c r="U133" s="22">
        <f t="shared" si="18"/>
        <v>0.65</v>
      </c>
      <c r="V133" s="22">
        <f t="shared" si="19"/>
        <v>2.0327868852459017</v>
      </c>
      <c r="W133" s="22">
        <f t="shared" si="20"/>
        <v>0.417579915928126</v>
      </c>
      <c r="X133" s="22">
        <f t="shared" si="21"/>
        <v>4.521768364430996</v>
      </c>
      <c r="Y133" s="22">
        <f t="shared" si="22"/>
        <v>1.7114754098360656</v>
      </c>
      <c r="Z133" s="22">
        <f t="shared" si="23"/>
        <v>2.386955790889225</v>
      </c>
      <c r="AA133" s="22">
        <f t="shared" si="24"/>
        <v>3.7485291645654732</v>
      </c>
      <c r="AB133" s="22">
        <f t="shared" si="25"/>
        <v>5.4967221381744835</v>
      </c>
      <c r="AC133" s="22">
        <f t="shared" si="26"/>
        <v>0</v>
      </c>
      <c r="AD133" s="22">
        <f t="shared" si="27"/>
        <v>0</v>
      </c>
      <c r="AF133" s="22">
        <f>+Q133*Notes!$F168</f>
        <v>0.39994883917186386</v>
      </c>
      <c r="AG133" s="22">
        <f>+R133*Notes!$F168</f>
        <v>0.6563866242879413</v>
      </c>
      <c r="AH133" s="22">
        <f>+S133*Notes!$F168</f>
        <v>1.2680730841978507</v>
      </c>
      <c r="AI133" s="22">
        <f>+T133*Notes!$F168</f>
        <v>3.5870055647465775</v>
      </c>
      <c r="AJ133" s="22">
        <f>+U133*Notes!$F168</f>
        <v>2.2362385321100917</v>
      </c>
      <c r="AK133" s="22">
        <f>+V133*Notes!$F168</f>
        <v>6.993532862084523</v>
      </c>
      <c r="AL133" s="22">
        <f>+W133*Notes!$F168</f>
        <v>1.4366281511288737</v>
      </c>
      <c r="AM133" s="22">
        <f>+X133*Notes!$F168</f>
        <v>15.55654253818003</v>
      </c>
      <c r="AN133" s="22">
        <f>+Y133*Notes!$F168</f>
        <v>5.888103474206647</v>
      </c>
      <c r="AO133" s="22">
        <f>+Z133*Notes!$F168</f>
        <v>8.21200386773816</v>
      </c>
      <c r="AP133" s="22">
        <f>+AA133*Notes!$F168</f>
        <v>12.896315933138094</v>
      </c>
      <c r="AQ133" s="22">
        <f>+AB133*Notes!$F168</f>
        <v>18.910741301059</v>
      </c>
      <c r="AR133" s="22">
        <f>+AC133*Notes!$F168</f>
        <v>0</v>
      </c>
      <c r="AS133" s="22">
        <f>+AD133*Notes!$F168</f>
        <v>0</v>
      </c>
    </row>
    <row r="134" spans="1:45" ht="15.75">
      <c r="A134" s="32">
        <v>1824</v>
      </c>
      <c r="B134" s="22">
        <v>16.1</v>
      </c>
      <c r="C134" s="22">
        <v>23.7</v>
      </c>
      <c r="D134" s="22">
        <v>50.55</v>
      </c>
      <c r="E134" s="22">
        <v>7.95</v>
      </c>
      <c r="F134" s="22">
        <v>6.8</v>
      </c>
      <c r="G134" s="22">
        <v>15.05</v>
      </c>
      <c r="H134" s="22">
        <v>30.45</v>
      </c>
      <c r="I134" s="22">
        <v>30.8</v>
      </c>
      <c r="J134" s="22">
        <v>13.25</v>
      </c>
      <c r="K134" s="22">
        <v>12</v>
      </c>
      <c r="L134" s="22">
        <v>18.7</v>
      </c>
      <c r="M134" s="22">
        <v>33.1</v>
      </c>
      <c r="Q134" s="22">
        <f t="shared" si="14"/>
        <v>0.11009728907650258</v>
      </c>
      <c r="R134" s="22">
        <f t="shared" si="15"/>
        <v>0.16206868019336093</v>
      </c>
      <c r="S134" s="22">
        <f t="shared" si="16"/>
        <v>0.3456781343364724</v>
      </c>
      <c r="T134" s="22">
        <f t="shared" si="17"/>
        <v>1.042622950819672</v>
      </c>
      <c r="U134" s="22">
        <f t="shared" si="18"/>
        <v>0.6799999999999999</v>
      </c>
      <c r="V134" s="22">
        <f t="shared" si="19"/>
        <v>1.9737704918032788</v>
      </c>
      <c r="W134" s="22">
        <f t="shared" si="20"/>
        <v>0.4030208697309488</v>
      </c>
      <c r="X134" s="22">
        <f t="shared" si="21"/>
        <v>5.177340729534376</v>
      </c>
      <c r="Y134" s="22">
        <f t="shared" si="22"/>
        <v>1.7377049180327868</v>
      </c>
      <c r="Z134" s="22">
        <f t="shared" si="23"/>
        <v>2.017145738779627</v>
      </c>
      <c r="AA134" s="22">
        <f t="shared" si="24"/>
        <v>3.143385442931585</v>
      </c>
      <c r="AB134" s="22">
        <f t="shared" si="25"/>
        <v>5.563960329467138</v>
      </c>
      <c r="AC134" s="22">
        <f t="shared" si="26"/>
        <v>0</v>
      </c>
      <c r="AD134" s="22">
        <f t="shared" si="27"/>
        <v>0</v>
      </c>
      <c r="AF134" s="22">
        <f>+Q134*Notes!$F169</f>
        <v>0.37877507709805935</v>
      </c>
      <c r="AG134" s="22">
        <f>+R134*Notes!$F169</f>
        <v>0.5575757346101867</v>
      </c>
      <c r="AH134" s="22">
        <f>+S134*Notes!$F169</f>
        <v>1.1892596364786894</v>
      </c>
      <c r="AI134" s="22">
        <f>+T134*Notes!$F169</f>
        <v>3.587005564746578</v>
      </c>
      <c r="AJ134" s="22">
        <f>+U134*Notes!$F169</f>
        <v>2.3394495412844036</v>
      </c>
      <c r="AK134" s="22">
        <f>+V134*Notes!$F169</f>
        <v>6.790494811249812</v>
      </c>
      <c r="AL134" s="22">
        <f>+W134*Notes!$F169</f>
        <v>1.3865396894413375</v>
      </c>
      <c r="AM134" s="22">
        <f>+X134*Notes!$F169</f>
        <v>17.811952051150378</v>
      </c>
      <c r="AN134" s="22">
        <f>+Y134*Notes!$F169</f>
        <v>5.978342607910964</v>
      </c>
      <c r="AO134" s="22">
        <f>+Z134*Notes!$F169</f>
        <v>6.939721578370277</v>
      </c>
      <c r="AP134" s="22">
        <f>+AA134*Notes!$F169</f>
        <v>10.814399459627014</v>
      </c>
      <c r="AQ134" s="22">
        <f>+AB134*Notes!$F169</f>
        <v>19.142065353671345</v>
      </c>
      <c r="AR134" s="22">
        <f>+AC134*Notes!$F169</f>
        <v>0</v>
      </c>
      <c r="AS134" s="22">
        <f>+AD134*Notes!$F169</f>
        <v>0</v>
      </c>
    </row>
    <row r="135" spans="1:45" ht="15.75">
      <c r="A135" s="32">
        <v>1825</v>
      </c>
      <c r="B135" s="22">
        <v>15.25</v>
      </c>
      <c r="C135" s="22">
        <v>25.8</v>
      </c>
      <c r="D135" s="22">
        <v>50.2</v>
      </c>
      <c r="E135" s="22">
        <v>7.3</v>
      </c>
      <c r="F135" s="22">
        <v>6.8</v>
      </c>
      <c r="G135" s="22">
        <v>14.25</v>
      </c>
      <c r="H135" s="22">
        <v>30.25</v>
      </c>
      <c r="I135" s="22">
        <v>36.25</v>
      </c>
      <c r="J135" s="22">
        <v>11.55</v>
      </c>
      <c r="K135" s="22">
        <v>11.8</v>
      </c>
      <c r="L135" s="22">
        <v>21.1</v>
      </c>
      <c r="M135" s="22">
        <v>34</v>
      </c>
      <c r="N135" s="22">
        <v>38</v>
      </c>
      <c r="Q135" s="22">
        <f t="shared" si="14"/>
        <v>0.10428469928053816</v>
      </c>
      <c r="R135" s="22">
        <f t="shared" si="15"/>
        <v>0.17642919615986127</v>
      </c>
      <c r="S135" s="22">
        <f t="shared" si="16"/>
        <v>0.3432847150087223</v>
      </c>
      <c r="T135" s="22">
        <f t="shared" si="17"/>
        <v>0.9573770491803278</v>
      </c>
      <c r="U135" s="22">
        <f t="shared" si="18"/>
        <v>0.6799999999999999</v>
      </c>
      <c r="V135" s="22">
        <f t="shared" si="19"/>
        <v>1.8688524590163935</v>
      </c>
      <c r="W135" s="22">
        <f t="shared" si="20"/>
        <v>0.40037377042237116</v>
      </c>
      <c r="X135" s="22">
        <f t="shared" si="21"/>
        <v>6.09346108589679</v>
      </c>
      <c r="Y135" s="22">
        <f t="shared" si="22"/>
        <v>1.5147540983606558</v>
      </c>
      <c r="Z135" s="22">
        <f t="shared" si="23"/>
        <v>1.9835266431332998</v>
      </c>
      <c r="AA135" s="22">
        <f t="shared" si="24"/>
        <v>3.546814590687511</v>
      </c>
      <c r="AB135" s="22">
        <f t="shared" si="25"/>
        <v>5.7152462598756095</v>
      </c>
      <c r="AC135" s="22">
        <f t="shared" si="26"/>
        <v>0.038</v>
      </c>
      <c r="AD135" s="22">
        <f t="shared" si="27"/>
        <v>0</v>
      </c>
      <c r="AF135" s="22">
        <f>+Q135*Notes!$F170</f>
        <v>0.35877763513946614</v>
      </c>
      <c r="AG135" s="22">
        <f>+R135*Notes!$F170</f>
        <v>0.606981179449064</v>
      </c>
      <c r="AH135" s="22">
        <f>+S135*Notes!$F170</f>
        <v>1.1810253956722099</v>
      </c>
      <c r="AI135" s="22">
        <f>+T135*Notes!$F170</f>
        <v>3.29372838020755</v>
      </c>
      <c r="AJ135" s="22">
        <f>+U135*Notes!$F170</f>
        <v>2.3394495412844036</v>
      </c>
      <c r="AK135" s="22">
        <f>+V135*Notes!$F170</f>
        <v>6.429538276432546</v>
      </c>
      <c r="AL135" s="22">
        <f>+W135*Notes!$F170</f>
        <v>1.3774326964072403</v>
      </c>
      <c r="AM135" s="22">
        <f>+X135*Notes!$F170</f>
        <v>20.963742267993542</v>
      </c>
      <c r="AN135" s="22">
        <f>+Y135*Notes!$F170</f>
        <v>5.211309971424274</v>
      </c>
      <c r="AO135" s="22">
        <f>+Z135*Notes!$F170</f>
        <v>6.824059552064105</v>
      </c>
      <c r="AP135" s="22">
        <f>+AA135*Notes!$F170</f>
        <v>12.202343775301069</v>
      </c>
      <c r="AQ135" s="22">
        <f>+AB135*Notes!$F170</f>
        <v>19.662544472049117</v>
      </c>
      <c r="AR135" s="22">
        <f>+AC135*Notes!$F170</f>
        <v>0.13073394495412843</v>
      </c>
      <c r="AS135" s="22">
        <f>+AD135*Notes!$F170</f>
        <v>0</v>
      </c>
    </row>
    <row r="136" spans="1:45" ht="15.75">
      <c r="A136" s="32">
        <v>1826</v>
      </c>
      <c r="B136" s="22">
        <v>14.25</v>
      </c>
      <c r="C136" s="22">
        <v>26.6</v>
      </c>
      <c r="D136" s="22">
        <v>50.7</v>
      </c>
      <c r="E136" s="22">
        <v>7.6</v>
      </c>
      <c r="F136" s="22">
        <v>5.98</v>
      </c>
      <c r="G136" s="22">
        <v>14.25</v>
      </c>
      <c r="H136" s="22">
        <v>30.95</v>
      </c>
      <c r="I136" s="22">
        <v>28.9</v>
      </c>
      <c r="J136" s="22">
        <v>9.75</v>
      </c>
      <c r="K136" s="22">
        <v>11.8</v>
      </c>
      <c r="L136" s="22">
        <v>19.9</v>
      </c>
      <c r="M136" s="22">
        <v>34.95</v>
      </c>
      <c r="N136" s="22">
        <v>38</v>
      </c>
      <c r="Q136" s="22">
        <f t="shared" si="14"/>
        <v>0.09744635834410943</v>
      </c>
      <c r="R136" s="22">
        <f t="shared" si="15"/>
        <v>0.18189986890900428</v>
      </c>
      <c r="S136" s="22">
        <f t="shared" si="16"/>
        <v>0.3467038854769367</v>
      </c>
      <c r="T136" s="22">
        <f t="shared" si="17"/>
        <v>0.9967213114754098</v>
      </c>
      <c r="U136" s="22">
        <f t="shared" si="18"/>
        <v>0.5980000000000001</v>
      </c>
      <c r="V136" s="22">
        <f t="shared" si="19"/>
        <v>1.8688524590163935</v>
      </c>
      <c r="W136" s="22">
        <f t="shared" si="20"/>
        <v>0.409638618002393</v>
      </c>
      <c r="X136" s="22">
        <f t="shared" si="21"/>
        <v>4.857959320894268</v>
      </c>
      <c r="Y136" s="22">
        <f t="shared" si="22"/>
        <v>1.278688524590164</v>
      </c>
      <c r="Z136" s="22">
        <f t="shared" si="23"/>
        <v>1.9835266431332998</v>
      </c>
      <c r="AA136" s="22">
        <f t="shared" si="24"/>
        <v>3.3451000168095475</v>
      </c>
      <c r="AB136" s="22">
        <f t="shared" si="25"/>
        <v>5.874936964195664</v>
      </c>
      <c r="AC136" s="22">
        <f t="shared" si="26"/>
        <v>0.038</v>
      </c>
      <c r="AD136" s="22">
        <f t="shared" si="27"/>
        <v>0</v>
      </c>
      <c r="AF136" s="22">
        <f>+Q136*Notes!$F171</f>
        <v>0.33525123283523883</v>
      </c>
      <c r="AG136" s="22">
        <f>+R136*Notes!$F171</f>
        <v>0.6258023012924459</v>
      </c>
      <c r="AH136" s="22">
        <f>+S136*Notes!$F171</f>
        <v>1.1927885968243235</v>
      </c>
      <c r="AI136" s="22">
        <f>+T136*Notes!$F171</f>
        <v>3.429087080764024</v>
      </c>
      <c r="AJ136" s="22">
        <f>+U136*Notes!$F171</f>
        <v>2.0573394495412844</v>
      </c>
      <c r="AK136" s="22">
        <f>+V136*Notes!$F171</f>
        <v>6.429538276432546</v>
      </c>
      <c r="AL136" s="22">
        <f>+W136*Notes!$F171</f>
        <v>1.4093071720265813</v>
      </c>
      <c r="AM136" s="22">
        <f>+X136*Notes!$F171</f>
        <v>16.713162801241744</v>
      </c>
      <c r="AN136" s="22">
        <f>+Y136*Notes!$F171</f>
        <v>4.399157768085426</v>
      </c>
      <c r="AO136" s="22">
        <f>+Z136*Notes!$F171</f>
        <v>6.824059552064104</v>
      </c>
      <c r="AP136" s="22">
        <f>+AA136*Notes!$F171</f>
        <v>11.508371617464038</v>
      </c>
      <c r="AQ136" s="22">
        <f>+AB136*Notes!$F171</f>
        <v>20.211939097003427</v>
      </c>
      <c r="AR136" s="22">
        <f>+AC136*Notes!$F171</f>
        <v>0.13073394495412843</v>
      </c>
      <c r="AS136" s="22">
        <f>+AD136*Notes!$F171</f>
        <v>0</v>
      </c>
    </row>
    <row r="137" spans="1:45" ht="15.75">
      <c r="A137" s="32">
        <v>1827</v>
      </c>
      <c r="B137" s="22">
        <v>19.6</v>
      </c>
      <c r="C137" s="22">
        <v>37.25</v>
      </c>
      <c r="D137" s="22">
        <v>60.65</v>
      </c>
      <c r="E137" s="22">
        <v>7.35</v>
      </c>
      <c r="F137" s="22">
        <v>6</v>
      </c>
      <c r="G137" s="22">
        <v>14.85</v>
      </c>
      <c r="H137" s="22">
        <v>24.2</v>
      </c>
      <c r="I137" s="22">
        <v>31.05</v>
      </c>
      <c r="J137" s="22">
        <v>9.75</v>
      </c>
      <c r="K137" s="22">
        <v>11</v>
      </c>
      <c r="L137" s="22">
        <v>21.3</v>
      </c>
      <c r="M137" s="22">
        <v>30.2</v>
      </c>
      <c r="N137" s="22">
        <v>38</v>
      </c>
      <c r="Q137" s="22">
        <f t="shared" si="14"/>
        <v>0.13403148235400314</v>
      </c>
      <c r="R137" s="22">
        <f t="shared" si="15"/>
        <v>0.25472819988197026</v>
      </c>
      <c r="S137" s="22">
        <f t="shared" si="16"/>
        <v>0.41474537779440257</v>
      </c>
      <c r="T137" s="22">
        <f t="shared" si="17"/>
        <v>0.9639344262295082</v>
      </c>
      <c r="U137" s="22">
        <f t="shared" si="18"/>
        <v>0.6</v>
      </c>
      <c r="V137" s="22">
        <f t="shared" si="19"/>
        <v>1.9475409836065574</v>
      </c>
      <c r="W137" s="22">
        <f t="shared" si="20"/>
        <v>0.3202990163378969</v>
      </c>
      <c r="X137" s="22">
        <f t="shared" si="21"/>
        <v>5.219364599092285</v>
      </c>
      <c r="Y137" s="22">
        <f t="shared" si="22"/>
        <v>1.278688524590164</v>
      </c>
      <c r="Z137" s="22">
        <f t="shared" si="23"/>
        <v>1.8490502605479913</v>
      </c>
      <c r="AA137" s="22">
        <f t="shared" si="24"/>
        <v>3.580433686333838</v>
      </c>
      <c r="AB137" s="22">
        <f t="shared" si="25"/>
        <v>5.076483442595395</v>
      </c>
      <c r="AC137" s="22">
        <f t="shared" si="26"/>
        <v>0.038</v>
      </c>
      <c r="AD137" s="22">
        <f t="shared" si="27"/>
        <v>0</v>
      </c>
      <c r="AF137" s="22">
        <f>+Q137*Notes!$F172</f>
        <v>0.4611174851628548</v>
      </c>
      <c r="AG137" s="22">
        <f>+R137*Notes!$F172</f>
        <v>0.8763584858324664</v>
      </c>
      <c r="AH137" s="22">
        <f>+S137*Notes!$F172</f>
        <v>1.4268762997513849</v>
      </c>
      <c r="AI137" s="22">
        <f>+T137*Notes!$F172</f>
        <v>3.3162881636336285</v>
      </c>
      <c r="AJ137" s="22">
        <f>+U137*Notes!$F172</f>
        <v>2.0642201834862384</v>
      </c>
      <c r="AK137" s="22">
        <f>+V137*Notes!$F172</f>
        <v>6.700255677545495</v>
      </c>
      <c r="AL137" s="22">
        <f>+W137*Notes!$F172</f>
        <v>1.101946157125792</v>
      </c>
      <c r="AM137" s="22">
        <f>+X137*Notes!$F172</f>
        <v>17.95652958403309</v>
      </c>
      <c r="AN137" s="22">
        <f>+Y137*Notes!$F172</f>
        <v>4.399157768085426</v>
      </c>
      <c r="AO137" s="22">
        <f>+Z137*Notes!$F172</f>
        <v>6.361411446839418</v>
      </c>
      <c r="AP137" s="22">
        <f>+AA137*Notes!$F172</f>
        <v>12.318005801607239</v>
      </c>
      <c r="AQ137" s="22">
        <f>+AB137*Notes!$F172</f>
        <v>17.46496597223186</v>
      </c>
      <c r="AR137" s="22">
        <f>+AC137*Notes!$F172</f>
        <v>0.13073394495412843</v>
      </c>
      <c r="AS137" s="22">
        <f>+AD137*Notes!$F172</f>
        <v>0</v>
      </c>
    </row>
    <row r="138" spans="1:45" ht="15.75">
      <c r="A138" s="32">
        <v>1828</v>
      </c>
      <c r="B138" s="22">
        <v>25.6</v>
      </c>
      <c r="C138" s="22">
        <v>37.95</v>
      </c>
      <c r="D138" s="22">
        <v>62.15</v>
      </c>
      <c r="E138" s="22">
        <v>7.6</v>
      </c>
      <c r="F138" s="22">
        <v>5.89</v>
      </c>
      <c r="G138" s="22">
        <v>15.35</v>
      </c>
      <c r="H138" s="22">
        <v>26.9</v>
      </c>
      <c r="I138" s="22">
        <v>32.3</v>
      </c>
      <c r="J138" s="22">
        <v>10.8</v>
      </c>
      <c r="K138" s="22">
        <v>11</v>
      </c>
      <c r="L138" s="22">
        <v>21.25</v>
      </c>
      <c r="M138" s="22">
        <v>28.15</v>
      </c>
      <c r="N138" s="22">
        <v>31.7</v>
      </c>
      <c r="Q138" s="22">
        <f t="shared" si="14"/>
        <v>0.17506152797257554</v>
      </c>
      <c r="R138" s="22">
        <f t="shared" si="15"/>
        <v>0.2595150385374704</v>
      </c>
      <c r="S138" s="22">
        <f t="shared" si="16"/>
        <v>0.42500288919904566</v>
      </c>
      <c r="T138" s="22">
        <f t="shared" si="17"/>
        <v>0.9967213114754098</v>
      </c>
      <c r="U138" s="22">
        <f t="shared" si="18"/>
        <v>0.589</v>
      </c>
      <c r="V138" s="22">
        <f t="shared" si="19"/>
        <v>2.0131147540983605</v>
      </c>
      <c r="W138" s="22">
        <f t="shared" si="20"/>
        <v>0.3560348570036953</v>
      </c>
      <c r="X138" s="22">
        <f t="shared" si="21"/>
        <v>5.429483946881828</v>
      </c>
      <c r="Y138" s="22">
        <f t="shared" si="22"/>
        <v>1.416393442622951</v>
      </c>
      <c r="Z138" s="22">
        <f t="shared" si="23"/>
        <v>1.8490502605479913</v>
      </c>
      <c r="AA138" s="22">
        <f t="shared" si="24"/>
        <v>3.572028912422256</v>
      </c>
      <c r="AB138" s="22">
        <f t="shared" si="25"/>
        <v>4.731887712220541</v>
      </c>
      <c r="AC138" s="22">
        <f t="shared" si="26"/>
        <v>0.0317</v>
      </c>
      <c r="AD138" s="22">
        <f t="shared" si="27"/>
        <v>0</v>
      </c>
      <c r="AF138" s="22">
        <f>+Q138*Notes!$F173</f>
        <v>0.6022758989882186</v>
      </c>
      <c r="AG138" s="22">
        <f>+R138*Notes!$F173</f>
        <v>0.8928269674454257</v>
      </c>
      <c r="AH138" s="22">
        <f>+S138*Notes!$F173</f>
        <v>1.4621659032077259</v>
      </c>
      <c r="AI138" s="22">
        <f>+T138*Notes!$F173</f>
        <v>3.4290870807640244</v>
      </c>
      <c r="AJ138" s="22">
        <f>+U138*Notes!$F173</f>
        <v>2.0263761467889907</v>
      </c>
      <c r="AK138" s="22">
        <f>+V138*Notes!$F173</f>
        <v>6.925853511806286</v>
      </c>
      <c r="AL138" s="22">
        <f>+W138*Notes!$F173</f>
        <v>1.2248905630861078</v>
      </c>
      <c r="AM138" s="22">
        <f>+X138*Notes!$F173</f>
        <v>18.679417248446658</v>
      </c>
      <c r="AN138" s="22">
        <f>+Y138*Notes!$F173</f>
        <v>4.872913220033088</v>
      </c>
      <c r="AO138" s="22">
        <f>+Z138*Notes!$F173</f>
        <v>6.361411446839419</v>
      </c>
      <c r="AP138" s="22">
        <f>+AA138*Notes!$F173</f>
        <v>12.289090295030697</v>
      </c>
      <c r="AQ138" s="22">
        <f>+AB138*Notes!$F173</f>
        <v>16.279430202593602</v>
      </c>
      <c r="AR138" s="22">
        <f>+AC138*Notes!$F173</f>
        <v>0.10905963302752293</v>
      </c>
      <c r="AS138" s="22">
        <f>+AD138*Notes!$F173</f>
        <v>0</v>
      </c>
    </row>
    <row r="139" spans="1:45" ht="15.75">
      <c r="A139" s="32">
        <v>1829</v>
      </c>
      <c r="B139" s="22">
        <v>27.35</v>
      </c>
      <c r="C139" s="22">
        <v>39.3</v>
      </c>
      <c r="D139" s="22">
        <v>59.8</v>
      </c>
      <c r="E139" s="22">
        <v>8.4</v>
      </c>
      <c r="F139" s="22">
        <v>5.78</v>
      </c>
      <c r="G139" s="22">
        <v>15.75</v>
      </c>
      <c r="H139" s="22">
        <v>24.4</v>
      </c>
      <c r="I139" s="22">
        <v>30</v>
      </c>
      <c r="J139" s="22">
        <v>11.4</v>
      </c>
      <c r="K139" s="22">
        <v>11</v>
      </c>
      <c r="L139" s="22">
        <v>20.85</v>
      </c>
      <c r="M139" s="22">
        <v>30</v>
      </c>
      <c r="N139" s="22">
        <v>33</v>
      </c>
      <c r="O139" s="22">
        <v>8.25</v>
      </c>
      <c r="Q139" s="22">
        <f t="shared" si="14"/>
        <v>0.18702862461132583</v>
      </c>
      <c r="R139" s="22">
        <f t="shared" si="15"/>
        <v>0.26874679880164914</v>
      </c>
      <c r="S139" s="22">
        <f t="shared" si="16"/>
        <v>0.40893278799843813</v>
      </c>
      <c r="T139" s="22">
        <f t="shared" si="17"/>
        <v>1.1016393442622952</v>
      </c>
      <c r="U139" s="22">
        <f t="shared" si="18"/>
        <v>0.5780000000000001</v>
      </c>
      <c r="V139" s="22">
        <f t="shared" si="19"/>
        <v>2.0655737704918034</v>
      </c>
      <c r="W139" s="22">
        <f t="shared" si="20"/>
        <v>0.3229461156464746</v>
      </c>
      <c r="X139" s="22">
        <f t="shared" si="21"/>
        <v>5.0428643469490675</v>
      </c>
      <c r="Y139" s="22">
        <f t="shared" si="22"/>
        <v>1.4950819672131148</v>
      </c>
      <c r="Z139" s="22">
        <f t="shared" si="23"/>
        <v>1.8490502605479913</v>
      </c>
      <c r="AA139" s="22">
        <f t="shared" si="24"/>
        <v>3.504790721129602</v>
      </c>
      <c r="AB139" s="22">
        <f t="shared" si="25"/>
        <v>5.0428643469490675</v>
      </c>
      <c r="AC139" s="22">
        <f t="shared" si="26"/>
        <v>0.033</v>
      </c>
      <c r="AD139" s="22">
        <f t="shared" si="27"/>
        <v>1.0819672131147542</v>
      </c>
      <c r="AF139" s="22">
        <f>+Q139*Notes!$F174</f>
        <v>0.6434471030206164</v>
      </c>
      <c r="AG139" s="22">
        <f>+R139*Notes!$F174</f>
        <v>0.9245876105561324</v>
      </c>
      <c r="AH139" s="22">
        <f>+S139*Notes!$F174</f>
        <v>1.4068788577927918</v>
      </c>
      <c r="AI139" s="22">
        <f>+T139*Notes!$F174</f>
        <v>3.7900436155812907</v>
      </c>
      <c r="AJ139" s="22">
        <f>+U139*Notes!$F174</f>
        <v>1.9885321100917435</v>
      </c>
      <c r="AK139" s="22">
        <f>+V139*Notes!$F174</f>
        <v>7.10633177921492</v>
      </c>
      <c r="AL139" s="22">
        <f>+W139*Notes!$F174</f>
        <v>1.1110531501598897</v>
      </c>
      <c r="AM139" s="22">
        <f>+X139*Notes!$F174</f>
        <v>17.34930394592569</v>
      </c>
      <c r="AN139" s="22">
        <f>+Y139*Notes!$F174</f>
        <v>5.143630621146038</v>
      </c>
      <c r="AO139" s="22">
        <f>+Z139*Notes!$F174</f>
        <v>6.361411446839419</v>
      </c>
      <c r="AP139" s="22">
        <f>+AA139*Notes!$F174</f>
        <v>12.057766242418356</v>
      </c>
      <c r="AQ139" s="22">
        <f>+AB139*Notes!$F174</f>
        <v>17.34930394592569</v>
      </c>
      <c r="AR139" s="22">
        <f>+AC139*Notes!$F174</f>
        <v>0.11353211009174312</v>
      </c>
      <c r="AS139" s="22">
        <f>+AD139*Notes!$F174</f>
        <v>3.7223642653030535</v>
      </c>
    </row>
    <row r="140" spans="1:45" ht="15.75">
      <c r="A140" s="32">
        <v>1830</v>
      </c>
      <c r="B140" s="22">
        <v>26.1</v>
      </c>
      <c r="C140" s="22">
        <v>42.45</v>
      </c>
      <c r="D140" s="22">
        <v>58.2</v>
      </c>
      <c r="E140" s="22">
        <v>9</v>
      </c>
      <c r="F140" s="22">
        <v>6.03</v>
      </c>
      <c r="G140" s="22">
        <v>19.15</v>
      </c>
      <c r="H140" s="22">
        <v>21.65</v>
      </c>
      <c r="I140" s="22">
        <v>33.85</v>
      </c>
      <c r="J140" s="22">
        <v>12.45</v>
      </c>
      <c r="K140" s="22">
        <v>11</v>
      </c>
      <c r="L140" s="22">
        <v>23.2</v>
      </c>
      <c r="M140" s="22">
        <v>31.8</v>
      </c>
      <c r="N140" s="22">
        <v>33</v>
      </c>
      <c r="O140" s="22">
        <v>7.4</v>
      </c>
      <c r="Q140" s="22">
        <f aca="true" t="shared" si="28" ref="Q140:Q170">+B140/146.2343</f>
        <v>0.1784806984407899</v>
      </c>
      <c r="R140" s="22">
        <f aca="true" t="shared" si="29" ref="R140:R170">+C140/146.2343</f>
        <v>0.29028757275139966</v>
      </c>
      <c r="S140" s="22">
        <f aca="true" t="shared" si="30" ref="S140:S170">+D140/146.2343</f>
        <v>0.3979914425001522</v>
      </c>
      <c r="T140" s="22">
        <f aca="true" t="shared" si="31" ref="T140:T170">+E140/7.625</f>
        <v>1.180327868852459</v>
      </c>
      <c r="U140" s="22">
        <f aca="true" t="shared" si="32" ref="U140:U170">+F140/10</f>
        <v>0.603</v>
      </c>
      <c r="V140" s="22">
        <f aca="true" t="shared" si="33" ref="V140:V170">+G140/7.625</f>
        <v>2.5114754098360654</v>
      </c>
      <c r="W140" s="22">
        <f aca="true" t="shared" si="34" ref="W140:W170">+H140/75.5544</f>
        <v>0.2865485001535317</v>
      </c>
      <c r="X140" s="22">
        <f aca="true" t="shared" si="35" ref="X140:X170">+I140/5.949</f>
        <v>5.690031938140865</v>
      </c>
      <c r="Y140" s="22">
        <f aca="true" t="shared" si="36" ref="Y140:Y170">+J140/7.625</f>
        <v>1.6327868852459015</v>
      </c>
      <c r="Z140" s="22">
        <f aca="true" t="shared" si="37" ref="Z140:Z170">+K140/5.949</f>
        <v>1.8490502605479913</v>
      </c>
      <c r="AA140" s="22">
        <f aca="true" t="shared" si="38" ref="AA140:AA170">+L140/5.949</f>
        <v>3.899815094973945</v>
      </c>
      <c r="AB140" s="22">
        <f aca="true" t="shared" si="39" ref="AB140:AB170">+M140/5.949</f>
        <v>5.345436207766011</v>
      </c>
      <c r="AC140" s="22">
        <f aca="true" t="shared" si="40" ref="AC140:AC170">+N140/1000</f>
        <v>0.033</v>
      </c>
      <c r="AD140" s="22">
        <f aca="true" t="shared" si="41" ref="AD140:AD170">+O140/7.625</f>
        <v>0.9704918032786886</v>
      </c>
      <c r="AF140" s="22">
        <f>+Q140*Notes!$F175</f>
        <v>0.6140391001403323</v>
      </c>
      <c r="AG140" s="22">
        <f>+R140*Notes!$F175</f>
        <v>0.9986957778144484</v>
      </c>
      <c r="AH140" s="22">
        <f>+S140*Notes!$F175</f>
        <v>1.3692366141060284</v>
      </c>
      <c r="AI140" s="22">
        <f>+T140*Notes!$F175</f>
        <v>4.06076101669424</v>
      </c>
      <c r="AJ140" s="22">
        <f>+U140*Notes!$F175</f>
        <v>2.0745412844036695</v>
      </c>
      <c r="AK140" s="22">
        <f>+V140*Notes!$F175</f>
        <v>8.640397052188298</v>
      </c>
      <c r="AL140" s="22">
        <f>+W140*Notes!$F175</f>
        <v>0.9858319959410495</v>
      </c>
      <c r="AM140" s="22">
        <f>+X140*Notes!$F175</f>
        <v>19.57579795231949</v>
      </c>
      <c r="AN140" s="22">
        <f>+Y140*Notes!$F175</f>
        <v>5.617386073093698</v>
      </c>
      <c r="AO140" s="22">
        <f>+Z140*Notes!$F175</f>
        <v>6.361411446839419</v>
      </c>
      <c r="AP140" s="22">
        <f>+AA140*Notes!$F175</f>
        <v>13.416795051515866</v>
      </c>
      <c r="AQ140" s="22">
        <f>+AB140*Notes!$F175</f>
        <v>18.39026218268123</v>
      </c>
      <c r="AR140" s="22">
        <f>+AC140*Notes!$F175</f>
        <v>0.11353211009174312</v>
      </c>
      <c r="AS140" s="22">
        <f>+AD140*Notes!$F175</f>
        <v>3.3388479470597083</v>
      </c>
    </row>
    <row r="141" spans="1:45" ht="15.75">
      <c r="A141" s="32">
        <v>1831</v>
      </c>
      <c r="B141" s="22">
        <v>27.75</v>
      </c>
      <c r="C141" s="22">
        <v>39.65</v>
      </c>
      <c r="D141" s="22">
        <v>57.1</v>
      </c>
      <c r="E141" s="22">
        <v>8.9</v>
      </c>
      <c r="F141" s="22">
        <v>6.38</v>
      </c>
      <c r="G141" s="22">
        <v>18.25</v>
      </c>
      <c r="H141" s="22">
        <v>20.9</v>
      </c>
      <c r="I141" s="22">
        <v>33.2</v>
      </c>
      <c r="J141" s="22">
        <v>12.4</v>
      </c>
      <c r="K141" s="22">
        <v>11</v>
      </c>
      <c r="L141" s="22">
        <v>19.8</v>
      </c>
      <c r="M141" s="22">
        <v>35.9</v>
      </c>
      <c r="N141" s="22">
        <v>33</v>
      </c>
      <c r="O141" s="22">
        <v>7.5</v>
      </c>
      <c r="Q141" s="22">
        <f t="shared" si="28"/>
        <v>0.1897639609858973</v>
      </c>
      <c r="R141" s="22">
        <f t="shared" si="29"/>
        <v>0.2711402181293992</v>
      </c>
      <c r="S141" s="22">
        <f t="shared" si="30"/>
        <v>0.3904692674700806</v>
      </c>
      <c r="T141" s="22">
        <f t="shared" si="31"/>
        <v>1.1672131147540985</v>
      </c>
      <c r="U141" s="22">
        <f t="shared" si="32"/>
        <v>0.638</v>
      </c>
      <c r="V141" s="22">
        <f t="shared" si="33"/>
        <v>2.3934426229508197</v>
      </c>
      <c r="W141" s="22">
        <f t="shared" si="34"/>
        <v>0.2766218777463655</v>
      </c>
      <c r="X141" s="22">
        <f t="shared" si="35"/>
        <v>5.580769877290302</v>
      </c>
      <c r="Y141" s="22">
        <f t="shared" si="36"/>
        <v>1.6262295081967213</v>
      </c>
      <c r="Z141" s="22">
        <f t="shared" si="37"/>
        <v>1.8490502605479913</v>
      </c>
      <c r="AA141" s="22">
        <f t="shared" si="38"/>
        <v>3.3282904689863844</v>
      </c>
      <c r="AB141" s="22">
        <f t="shared" si="39"/>
        <v>6.034627668515717</v>
      </c>
      <c r="AC141" s="22">
        <f t="shared" si="40"/>
        <v>0.033</v>
      </c>
      <c r="AD141" s="22">
        <f t="shared" si="41"/>
        <v>0.9836065573770492</v>
      </c>
      <c r="AF141" s="22">
        <f>+Q141*Notes!$F176</f>
        <v>0.6528576639423072</v>
      </c>
      <c r="AG141" s="22">
        <f>+R141*Notes!$F176</f>
        <v>0.932821851362612</v>
      </c>
      <c r="AH141" s="22">
        <f>+S141*Notes!$F176</f>
        <v>1.3433575715713781</v>
      </c>
      <c r="AI141" s="22">
        <f>+T141*Notes!$F176</f>
        <v>4.015641449842082</v>
      </c>
      <c r="AJ141" s="22">
        <f>+U141*Notes!$F176</f>
        <v>2.194954128440367</v>
      </c>
      <c r="AK141" s="22">
        <f>+V141*Notes!$F176</f>
        <v>8.234320950518875</v>
      </c>
      <c r="AL141" s="22">
        <f>+W141*Notes!$F176</f>
        <v>0.951680772063184</v>
      </c>
      <c r="AM141" s="22">
        <f>+X141*Notes!$F176</f>
        <v>19.199896366824433</v>
      </c>
      <c r="AN141" s="22">
        <f>+Y141*Notes!$F176</f>
        <v>5.594826289667619</v>
      </c>
      <c r="AO141" s="22">
        <f>+Z141*Notes!$F176</f>
        <v>6.361411446839419</v>
      </c>
      <c r="AP141" s="22">
        <f>+AA141*Notes!$F176</f>
        <v>11.450540604310955</v>
      </c>
      <c r="AQ141" s="22">
        <f>+AB141*Notes!$F176</f>
        <v>20.76133372195774</v>
      </c>
      <c r="AR141" s="22">
        <f>+AC141*Notes!$F176</f>
        <v>0.11353211009174312</v>
      </c>
      <c r="AS141" s="22">
        <f>+AD141*Notes!$F176</f>
        <v>3.3839675139118666</v>
      </c>
    </row>
    <row r="142" spans="1:45" ht="15.75">
      <c r="A142" s="32">
        <v>1832</v>
      </c>
      <c r="B142" s="22">
        <v>22.45</v>
      </c>
      <c r="C142" s="22">
        <v>38.4</v>
      </c>
      <c r="D142" s="22">
        <v>60.8</v>
      </c>
      <c r="E142" s="22">
        <v>8.9</v>
      </c>
      <c r="F142" s="22">
        <v>6.36</v>
      </c>
      <c r="G142" s="22">
        <v>17.95</v>
      </c>
      <c r="H142" s="22">
        <v>21</v>
      </c>
      <c r="I142" s="22">
        <v>32.6</v>
      </c>
      <c r="J142" s="22">
        <v>10.85</v>
      </c>
      <c r="K142" s="22">
        <v>11</v>
      </c>
      <c r="L142" s="22">
        <v>19.95</v>
      </c>
      <c r="M142" s="22">
        <v>29.55</v>
      </c>
      <c r="N142" s="22">
        <v>33</v>
      </c>
      <c r="O142" s="22">
        <v>8.1</v>
      </c>
      <c r="Q142" s="22">
        <f t="shared" si="28"/>
        <v>0.15352075402282503</v>
      </c>
      <c r="R142" s="22">
        <f t="shared" si="29"/>
        <v>0.2625922919588633</v>
      </c>
      <c r="S142" s="22">
        <f t="shared" si="30"/>
        <v>0.41577112893486684</v>
      </c>
      <c r="T142" s="22">
        <f t="shared" si="31"/>
        <v>1.1672131147540985</v>
      </c>
      <c r="U142" s="22">
        <f t="shared" si="32"/>
        <v>0.636</v>
      </c>
      <c r="V142" s="22">
        <f t="shared" si="33"/>
        <v>2.3540983606557377</v>
      </c>
      <c r="W142" s="22">
        <f t="shared" si="34"/>
        <v>0.27794542740065437</v>
      </c>
      <c r="X142" s="22">
        <f t="shared" si="35"/>
        <v>5.4799125903513195</v>
      </c>
      <c r="Y142" s="22">
        <f t="shared" si="36"/>
        <v>1.422950819672131</v>
      </c>
      <c r="Z142" s="22">
        <f t="shared" si="37"/>
        <v>1.8490502605479913</v>
      </c>
      <c r="AA142" s="22">
        <f t="shared" si="38"/>
        <v>3.3535047907211295</v>
      </c>
      <c r="AB142" s="22">
        <f t="shared" si="39"/>
        <v>4.967221381744832</v>
      </c>
      <c r="AC142" s="22">
        <f t="shared" si="40"/>
        <v>0.033</v>
      </c>
      <c r="AD142" s="22">
        <f t="shared" si="41"/>
        <v>1.062295081967213</v>
      </c>
      <c r="AF142" s="22">
        <f>+Q142*Notes!$F177</f>
        <v>0.5233662068959943</v>
      </c>
      <c r="AG142" s="22">
        <f>+R142*Notes!$F177</f>
        <v>0.8952009953143066</v>
      </c>
      <c r="AH142" s="22">
        <f>+S142*Notes!$F177</f>
        <v>1.4174015759143186</v>
      </c>
      <c r="AI142" s="22">
        <f>+T142*Notes!$F177</f>
        <v>3.979135618479881</v>
      </c>
      <c r="AJ142" s="22">
        <f>+U142*Notes!$F177</f>
        <v>2.168181818181818</v>
      </c>
      <c r="AK142" s="22">
        <f>+V142*Notes!$F177</f>
        <v>8.025335320417287</v>
      </c>
      <c r="AL142" s="22">
        <f>+W142*Notes!$F177</f>
        <v>0.9475412297749579</v>
      </c>
      <c r="AM142" s="22">
        <f>+X142*Notes!$F177</f>
        <v>18.681520194379495</v>
      </c>
      <c r="AN142" s="22">
        <f>+Y142*Notes!$F177</f>
        <v>4.850968703427719</v>
      </c>
      <c r="AO142" s="22">
        <f>+Z142*Notes!$F177</f>
        <v>6.303580433686333</v>
      </c>
      <c r="AP142" s="22">
        <f>+AA142*Notes!$F177</f>
        <v>11.432402695640214</v>
      </c>
      <c r="AQ142" s="22">
        <f>+AB142*Notes!$F177</f>
        <v>16.933709255948287</v>
      </c>
      <c r="AR142" s="22">
        <f>+AC142*Notes!$F177</f>
        <v>0.11249999999999999</v>
      </c>
      <c r="AS142" s="22">
        <f>+AD142*Notes!$F177</f>
        <v>3.6214605067064074</v>
      </c>
    </row>
    <row r="143" spans="1:45" ht="15.75">
      <c r="A143" s="32">
        <v>1833</v>
      </c>
      <c r="B143" s="22">
        <v>20.75</v>
      </c>
      <c r="C143" s="22">
        <v>37.75</v>
      </c>
      <c r="D143" s="22">
        <v>60.65</v>
      </c>
      <c r="E143" s="22">
        <v>8.45</v>
      </c>
      <c r="F143" s="22">
        <v>6.34</v>
      </c>
      <c r="G143" s="22">
        <v>17.85</v>
      </c>
      <c r="H143" s="22">
        <v>20</v>
      </c>
      <c r="I143" s="22">
        <v>29.55</v>
      </c>
      <c r="J143" s="22">
        <v>13</v>
      </c>
      <c r="K143" s="22">
        <v>11</v>
      </c>
      <c r="L143" s="22">
        <v>19.8</v>
      </c>
      <c r="M143" s="22">
        <v>30.6</v>
      </c>
      <c r="N143" s="22">
        <v>32.3</v>
      </c>
      <c r="O143" s="22">
        <v>8.85</v>
      </c>
      <c r="Q143" s="22">
        <f t="shared" si="28"/>
        <v>0.14189557443089618</v>
      </c>
      <c r="R143" s="22">
        <f t="shared" si="29"/>
        <v>0.2581473703501846</v>
      </c>
      <c r="S143" s="22">
        <f t="shared" si="30"/>
        <v>0.41474537779440257</v>
      </c>
      <c r="T143" s="22">
        <f t="shared" si="31"/>
        <v>1.1081967213114754</v>
      </c>
      <c r="U143" s="22">
        <f t="shared" si="32"/>
        <v>0.634</v>
      </c>
      <c r="V143" s="22">
        <f t="shared" si="33"/>
        <v>2.3409836065573773</v>
      </c>
      <c r="W143" s="22">
        <f t="shared" si="34"/>
        <v>0.26470993085776606</v>
      </c>
      <c r="X143" s="22">
        <f t="shared" si="35"/>
        <v>4.967221381744832</v>
      </c>
      <c r="Y143" s="22">
        <f t="shared" si="36"/>
        <v>1.7049180327868851</v>
      </c>
      <c r="Z143" s="22">
        <f t="shared" si="37"/>
        <v>1.8490502605479913</v>
      </c>
      <c r="AA143" s="22">
        <f t="shared" si="38"/>
        <v>3.3282904689863844</v>
      </c>
      <c r="AB143" s="22">
        <f t="shared" si="39"/>
        <v>5.143721633888049</v>
      </c>
      <c r="AC143" s="22">
        <f t="shared" si="40"/>
        <v>0.032299999999999995</v>
      </c>
      <c r="AD143" s="22">
        <f t="shared" si="41"/>
        <v>1.160655737704918</v>
      </c>
      <c r="AF143" s="22">
        <f>+Q143*Notes!$F178</f>
        <v>0.48009780822483666</v>
      </c>
      <c r="AG143" s="22">
        <f>+R143*Notes!$F178</f>
        <v>0.8734309523126547</v>
      </c>
      <c r="AH143" s="22">
        <f>+S143*Notes!$F178</f>
        <v>1.4032738346427154</v>
      </c>
      <c r="AI143" s="22">
        <f>+T143*Notes!$F178</f>
        <v>3.749537778873413</v>
      </c>
      <c r="AJ143" s="22">
        <f>+U143*Notes!$F178</f>
        <v>2.145112781954887</v>
      </c>
      <c r="AK143" s="22">
        <f>+V143*Notes!$F178</f>
        <v>7.920621225194133</v>
      </c>
      <c r="AL143" s="22">
        <f>+W143*Notes!$F178</f>
        <v>0.8956351044059754</v>
      </c>
      <c r="AM143" s="22">
        <f>+X143*Notes!$F178</f>
        <v>16.806388133723114</v>
      </c>
      <c r="AN143" s="22">
        <f>+Y143*Notes!$F178</f>
        <v>5.76851965980525</v>
      </c>
      <c r="AO143" s="22">
        <f>+Z143*Notes!$F178</f>
        <v>6.2561850920796696</v>
      </c>
      <c r="AP143" s="22">
        <f>+AA143*Notes!$F178</f>
        <v>11.261133165743406</v>
      </c>
      <c r="AQ143" s="22">
        <f>+AB143*Notes!$F178</f>
        <v>17.403569437967082</v>
      </c>
      <c r="AR143" s="22">
        <f>+AC143*Notes!$F178</f>
        <v>0.10928571428571426</v>
      </c>
      <c r="AS143" s="22">
        <f>+AD143*Notes!$F178</f>
        <v>3.9270306914828055</v>
      </c>
    </row>
    <row r="144" spans="1:45" ht="15.75">
      <c r="A144" s="32">
        <v>1834</v>
      </c>
      <c r="B144" s="22">
        <v>18.6</v>
      </c>
      <c r="C144" s="22">
        <v>33.25</v>
      </c>
      <c r="D144" s="22">
        <v>58.9</v>
      </c>
      <c r="E144" s="22">
        <v>8.65</v>
      </c>
      <c r="F144" s="22">
        <v>6.04</v>
      </c>
      <c r="G144" s="22">
        <v>20.05</v>
      </c>
      <c r="H144" s="22">
        <v>22.25</v>
      </c>
      <c r="I144" s="22">
        <v>29.45</v>
      </c>
      <c r="J144" s="22">
        <v>12.55</v>
      </c>
      <c r="K144" s="22">
        <v>11</v>
      </c>
      <c r="L144" s="22">
        <v>19.8</v>
      </c>
      <c r="M144" s="22">
        <v>34.65</v>
      </c>
      <c r="N144" s="22">
        <v>35.45</v>
      </c>
      <c r="O144" s="22">
        <v>8.85</v>
      </c>
      <c r="Q144" s="22">
        <f t="shared" si="28"/>
        <v>0.12719314141757443</v>
      </c>
      <c r="R144" s="22">
        <f t="shared" si="29"/>
        <v>0.22737483613625534</v>
      </c>
      <c r="S144" s="22">
        <f t="shared" si="30"/>
        <v>0.4027782811556523</v>
      </c>
      <c r="T144" s="22">
        <f t="shared" si="31"/>
        <v>1.1344262295081968</v>
      </c>
      <c r="U144" s="22">
        <f t="shared" si="32"/>
        <v>0.604</v>
      </c>
      <c r="V144" s="22">
        <f t="shared" si="33"/>
        <v>2.6295081967213116</v>
      </c>
      <c r="W144" s="22">
        <f t="shared" si="34"/>
        <v>0.29448979807926473</v>
      </c>
      <c r="X144" s="22">
        <f t="shared" si="35"/>
        <v>4.950411833921668</v>
      </c>
      <c r="Y144" s="22">
        <f t="shared" si="36"/>
        <v>1.6459016393442625</v>
      </c>
      <c r="Z144" s="22">
        <f t="shared" si="37"/>
        <v>1.8490502605479913</v>
      </c>
      <c r="AA144" s="22">
        <f t="shared" si="38"/>
        <v>3.3282904689863844</v>
      </c>
      <c r="AB144" s="22">
        <f t="shared" si="39"/>
        <v>5.8245083207261725</v>
      </c>
      <c r="AC144" s="22">
        <f t="shared" si="40"/>
        <v>0.03545</v>
      </c>
      <c r="AD144" s="22">
        <f t="shared" si="41"/>
        <v>1.160655737704918</v>
      </c>
      <c r="AF144" s="22">
        <f>+Q144*Notes!$F179</f>
        <v>0.4329569866710173</v>
      </c>
      <c r="AG144" s="22">
        <f>+R144*Notes!$F179</f>
        <v>0.7739688068178131</v>
      </c>
      <c r="AH144" s="22">
        <f>+S144*Notes!$F179</f>
        <v>1.3710304577915544</v>
      </c>
      <c r="AI144" s="22">
        <f>+T144*Notes!$F179</f>
        <v>3.8615113712457525</v>
      </c>
      <c r="AJ144" s="22">
        <f>+U144*Notes!$F179</f>
        <v>2.0559757942511343</v>
      </c>
      <c r="AK144" s="22">
        <f>+V144*Notes!$F179</f>
        <v>8.950670866297958</v>
      </c>
      <c r="AL144" s="22">
        <f>+W144*Notes!$F179</f>
        <v>1.0024236697100537</v>
      </c>
      <c r="AM144" s="22">
        <f>+X144*Notes!$F179</f>
        <v>16.850872354498865</v>
      </c>
      <c r="AN144" s="22">
        <f>+Y144*Notes!$F179</f>
        <v>5.602539619553086</v>
      </c>
      <c r="AO144" s="22">
        <f>+Z144*Notes!$F179</f>
        <v>6.294044003378184</v>
      </c>
      <c r="AP144" s="22">
        <f>+AA144*Notes!$F179</f>
        <v>11.329279206080733</v>
      </c>
      <c r="AQ144" s="22">
        <f>+AB144*Notes!$F179</f>
        <v>19.82623861064128</v>
      </c>
      <c r="AR144" s="22">
        <f>+AC144*Notes!$F179</f>
        <v>0.12066944024205747</v>
      </c>
      <c r="AS144" s="22">
        <f>+AD144*Notes!$F179</f>
        <v>3.9507948711589487</v>
      </c>
    </row>
    <row r="145" spans="1:45" ht="15.75">
      <c r="A145" s="32">
        <v>1835</v>
      </c>
      <c r="B145" s="22">
        <v>16.8</v>
      </c>
      <c r="C145" s="22">
        <v>28.45</v>
      </c>
      <c r="D145" s="22">
        <v>53.1</v>
      </c>
      <c r="E145" s="22">
        <v>8.95</v>
      </c>
      <c r="F145" s="22">
        <v>6.14</v>
      </c>
      <c r="G145" s="22">
        <v>18.95</v>
      </c>
      <c r="H145" s="22">
        <v>21.95</v>
      </c>
      <c r="I145" s="22">
        <v>27.65</v>
      </c>
      <c r="J145" s="22">
        <v>12.35</v>
      </c>
      <c r="K145" s="22">
        <v>10.55</v>
      </c>
      <c r="L145" s="22">
        <v>19.8</v>
      </c>
      <c r="M145" s="22">
        <v>34.6</v>
      </c>
      <c r="N145" s="22">
        <v>35.45</v>
      </c>
      <c r="O145" s="22">
        <v>9.05</v>
      </c>
      <c r="Q145" s="22">
        <f t="shared" si="28"/>
        <v>0.1148841277320027</v>
      </c>
      <c r="R145" s="22">
        <f t="shared" si="29"/>
        <v>0.1945507996413974</v>
      </c>
      <c r="S145" s="22">
        <f t="shared" si="30"/>
        <v>0.36311590372436564</v>
      </c>
      <c r="T145" s="22">
        <f t="shared" si="31"/>
        <v>1.1737704918032785</v>
      </c>
      <c r="U145" s="22">
        <f t="shared" si="32"/>
        <v>0.614</v>
      </c>
      <c r="V145" s="22">
        <f t="shared" si="33"/>
        <v>2.485245901639344</v>
      </c>
      <c r="W145" s="22">
        <f t="shared" si="34"/>
        <v>0.29051914911639826</v>
      </c>
      <c r="X145" s="22">
        <f t="shared" si="35"/>
        <v>4.647839973104723</v>
      </c>
      <c r="Y145" s="22">
        <f t="shared" si="36"/>
        <v>1.6196721311475408</v>
      </c>
      <c r="Z145" s="22">
        <f t="shared" si="37"/>
        <v>1.7734072953437554</v>
      </c>
      <c r="AA145" s="22">
        <f t="shared" si="38"/>
        <v>3.3282904689863844</v>
      </c>
      <c r="AB145" s="22">
        <f t="shared" si="39"/>
        <v>5.816103546814591</v>
      </c>
      <c r="AC145" s="22">
        <f t="shared" si="40"/>
        <v>0.03545</v>
      </c>
      <c r="AD145" s="22">
        <f t="shared" si="41"/>
        <v>1.1868852459016395</v>
      </c>
      <c r="AF145" s="22">
        <f>+Q145*Notes!$F180</f>
        <v>0.39046720150605146</v>
      </c>
      <c r="AG145" s="22">
        <f>+R145*Notes!$F180</f>
        <v>0.6612376120742358</v>
      </c>
      <c r="AH145" s="22">
        <f>+S145*Notes!$F180</f>
        <v>1.2341552619030554</v>
      </c>
      <c r="AI145" s="22">
        <f>+T145*Notes!$F180</f>
        <v>3.989401218364617</v>
      </c>
      <c r="AJ145" s="22">
        <f>+U145*Notes!$F180</f>
        <v>2.086858006042296</v>
      </c>
      <c r="AK145" s="22">
        <f>+V145*Notes!$F180</f>
        <v>8.446832747263631</v>
      </c>
      <c r="AL145" s="22">
        <f>+W145*Notes!$F180</f>
        <v>0.9874140264530151</v>
      </c>
      <c r="AM145" s="22">
        <f>+X145*Notes!$F180</f>
        <v>15.797039183513032</v>
      </c>
      <c r="AN145" s="22">
        <f>+Y145*Notes!$F180</f>
        <v>5.504927938190282</v>
      </c>
      <c r="AO145" s="22">
        <f>+Z145*Notes!$F180</f>
        <v>6.027441713781646</v>
      </c>
      <c r="AP145" s="22">
        <f>+AA145*Notes!$F180</f>
        <v>11.312165491267923</v>
      </c>
      <c r="AQ145" s="22">
        <f>+AB145*Notes!$F180</f>
        <v>19.767723535245963</v>
      </c>
      <c r="AR145" s="22">
        <f>+AC145*Notes!$F180</f>
        <v>0.12048716012084593</v>
      </c>
      <c r="AS145" s="22">
        <f>+AD145*Notes!$F180</f>
        <v>4.033975533653608</v>
      </c>
    </row>
    <row r="146" spans="1:45" ht="15.75">
      <c r="A146" s="32">
        <v>1836</v>
      </c>
      <c r="B146" s="22">
        <v>19.5</v>
      </c>
      <c r="C146" s="22">
        <v>36.15</v>
      </c>
      <c r="D146" s="22">
        <v>60.3</v>
      </c>
      <c r="E146" s="22">
        <v>9.45</v>
      </c>
      <c r="F146" s="22">
        <v>6.28</v>
      </c>
      <c r="G146" s="22">
        <v>18.45</v>
      </c>
      <c r="H146" s="22">
        <v>24.8</v>
      </c>
      <c r="I146" s="22">
        <v>40.45</v>
      </c>
      <c r="J146" s="22">
        <v>13</v>
      </c>
      <c r="K146" s="22">
        <v>11.35</v>
      </c>
      <c r="L146" s="22">
        <v>21.15</v>
      </c>
      <c r="M146" s="22">
        <v>29.5</v>
      </c>
      <c r="O146" s="22">
        <v>9</v>
      </c>
      <c r="Q146" s="22">
        <f t="shared" si="28"/>
        <v>0.13334764826036027</v>
      </c>
      <c r="R146" s="22">
        <f t="shared" si="29"/>
        <v>0.24720602485189863</v>
      </c>
      <c r="S146" s="22">
        <f t="shared" si="30"/>
        <v>0.4123519584666525</v>
      </c>
      <c r="T146" s="22">
        <f t="shared" si="31"/>
        <v>1.2393442622950819</v>
      </c>
      <c r="U146" s="22">
        <f t="shared" si="32"/>
        <v>0.628</v>
      </c>
      <c r="V146" s="22">
        <f t="shared" si="33"/>
        <v>2.419672131147541</v>
      </c>
      <c r="W146" s="22">
        <f t="shared" si="34"/>
        <v>0.32824031426362993</v>
      </c>
      <c r="X146" s="22">
        <f t="shared" si="35"/>
        <v>6.79946209446966</v>
      </c>
      <c r="Y146" s="22">
        <f t="shared" si="36"/>
        <v>1.7049180327868851</v>
      </c>
      <c r="Z146" s="22">
        <f t="shared" si="37"/>
        <v>1.9078836779290638</v>
      </c>
      <c r="AA146" s="22">
        <f t="shared" si="38"/>
        <v>3.555219364599092</v>
      </c>
      <c r="AB146" s="22">
        <f t="shared" si="39"/>
        <v>4.958816607833249</v>
      </c>
      <c r="AC146" s="22">
        <f t="shared" si="40"/>
        <v>0</v>
      </c>
      <c r="AD146" s="22">
        <f t="shared" si="41"/>
        <v>1.180327868852459</v>
      </c>
      <c r="AF146" s="22">
        <f>+Q146*Notes!$F181</f>
        <v>0.44982340117812686</v>
      </c>
      <c r="AG146" s="22">
        <f>+R146*Notes!$F181</f>
        <v>0.8339033821840659</v>
      </c>
      <c r="AH146" s="22">
        <f>+S146*Notes!$F181</f>
        <v>1.3909923636431307</v>
      </c>
      <c r="AI146" s="22">
        <f>+T146*Notes!$F181</f>
        <v>4.180696536977413</v>
      </c>
      <c r="AJ146" s="22">
        <f>+U146*Notes!$F181</f>
        <v>2.118440779610195</v>
      </c>
      <c r="AK146" s="22">
        <f>+V146*Notes!$F181</f>
        <v>8.162312286479711</v>
      </c>
      <c r="AL146" s="22">
        <f>+W146*Notes!$F181</f>
        <v>1.1072574319237891</v>
      </c>
      <c r="AM146" s="22">
        <f>+X146*Notes!$F181</f>
        <v>22.936716210729738</v>
      </c>
      <c r="AN146" s="22">
        <f>+Y146*Notes!$F181</f>
        <v>5.751222749281097</v>
      </c>
      <c r="AO146" s="22">
        <f>+Z146*Notes!$F181</f>
        <v>6.435889468276453</v>
      </c>
      <c r="AP146" s="22">
        <f>+AA146*Notes!$F181</f>
        <v>11.992868921061405</v>
      </c>
      <c r="AQ146" s="22">
        <f>+AB146*Notes!$F181</f>
        <v>16.727642230322054</v>
      </c>
      <c r="AR146" s="22">
        <f>+AC146*Notes!$F181</f>
        <v>0</v>
      </c>
      <c r="AS146" s="22">
        <f>+AD146*Notes!$F181</f>
        <v>3.981615749502298</v>
      </c>
    </row>
    <row r="147" spans="1:45" ht="15.75">
      <c r="A147" s="32">
        <v>1837</v>
      </c>
      <c r="B147" s="22">
        <v>26.7</v>
      </c>
      <c r="C147" s="22">
        <v>49.45</v>
      </c>
      <c r="D147" s="22">
        <v>62.75</v>
      </c>
      <c r="E147" s="22">
        <v>9.4</v>
      </c>
      <c r="F147" s="22">
        <v>6.21</v>
      </c>
      <c r="G147" s="22">
        <v>18.15</v>
      </c>
      <c r="H147" s="22">
        <v>25.85</v>
      </c>
      <c r="I147" s="22">
        <v>43.75</v>
      </c>
      <c r="J147" s="22">
        <v>13</v>
      </c>
      <c r="K147" s="22">
        <v>11.35</v>
      </c>
      <c r="L147" s="22">
        <v>19.35</v>
      </c>
      <c r="M147" s="22">
        <v>28.3</v>
      </c>
      <c r="O147" s="22">
        <v>9.7</v>
      </c>
      <c r="Q147" s="22">
        <f t="shared" si="28"/>
        <v>0.18258370300264712</v>
      </c>
      <c r="R147" s="22">
        <f t="shared" si="29"/>
        <v>0.3381559593064008</v>
      </c>
      <c r="S147" s="22">
        <f t="shared" si="30"/>
        <v>0.4291058937609029</v>
      </c>
      <c r="T147" s="22">
        <f t="shared" si="31"/>
        <v>1.2327868852459016</v>
      </c>
      <c r="U147" s="22">
        <f t="shared" si="32"/>
        <v>0.621</v>
      </c>
      <c r="V147" s="22">
        <f t="shared" si="33"/>
        <v>2.3803278688524587</v>
      </c>
      <c r="W147" s="22">
        <f t="shared" si="34"/>
        <v>0.34213758563366264</v>
      </c>
      <c r="X147" s="22">
        <f t="shared" si="35"/>
        <v>7.354177172634056</v>
      </c>
      <c r="Y147" s="22">
        <f t="shared" si="36"/>
        <v>1.7049180327868851</v>
      </c>
      <c r="Z147" s="22">
        <f t="shared" si="37"/>
        <v>1.9078836779290638</v>
      </c>
      <c r="AA147" s="22">
        <f t="shared" si="38"/>
        <v>3.2526475037821485</v>
      </c>
      <c r="AB147" s="22">
        <f t="shared" si="39"/>
        <v>4.757102033955287</v>
      </c>
      <c r="AC147" s="22">
        <f t="shared" si="40"/>
        <v>0</v>
      </c>
      <c r="AD147" s="22">
        <f t="shared" si="41"/>
        <v>1.2721311475409836</v>
      </c>
      <c r="AF147" s="22">
        <f>+Q147*Notes!$F182</f>
        <v>0.6149900175987366</v>
      </c>
      <c r="AG147" s="22">
        <f>+R147*Notes!$F182</f>
        <v>1.1389983659272482</v>
      </c>
      <c r="AH147" s="22">
        <f>+S147*Notes!$F182</f>
        <v>1.4453417080269935</v>
      </c>
      <c r="AI147" s="22">
        <f>+T147*Notes!$F182</f>
        <v>4.152351035633651</v>
      </c>
      <c r="AJ147" s="22">
        <f>+U147*Notes!$F182</f>
        <v>2.091691616766467</v>
      </c>
      <c r="AK147" s="22">
        <f>+V147*Notes!$F182</f>
        <v>8.017571414547952</v>
      </c>
      <c r="AL147" s="22">
        <f>+W147*Notes!$F182</f>
        <v>1.152409532448714</v>
      </c>
      <c r="AM147" s="22">
        <f>+X147*Notes!$F182</f>
        <v>24.770806344950042</v>
      </c>
      <c r="AN147" s="22">
        <f>+Y147*Notes!$F182</f>
        <v>5.742613134386963</v>
      </c>
      <c r="AO147" s="22">
        <f>+Z147*Notes!$F182</f>
        <v>6.426254903204182</v>
      </c>
      <c r="AP147" s="22">
        <f>+AA147*Notes!$F182</f>
        <v>10.955773777709332</v>
      </c>
      <c r="AQ147" s="22">
        <f>+AB147*Notes!$F182</f>
        <v>16.02317301856197</v>
      </c>
      <c r="AR147" s="22">
        <f>+AC147*Notes!$F182</f>
        <v>0</v>
      </c>
      <c r="AS147" s="22">
        <f>+AD147*Notes!$F182</f>
        <v>4.284872877196427</v>
      </c>
    </row>
    <row r="148" spans="1:45" ht="15.75">
      <c r="A148" s="32">
        <v>1838</v>
      </c>
      <c r="B148" s="22">
        <v>23.65</v>
      </c>
      <c r="C148" s="22">
        <v>37.9</v>
      </c>
      <c r="D148" s="22">
        <v>60.5</v>
      </c>
      <c r="E148" s="22">
        <v>9.4</v>
      </c>
      <c r="F148" s="22">
        <v>6.23</v>
      </c>
      <c r="G148" s="22">
        <v>18.45</v>
      </c>
      <c r="H148" s="22">
        <v>24.3</v>
      </c>
      <c r="I148" s="22">
        <v>43.75</v>
      </c>
      <c r="J148" s="22">
        <v>13</v>
      </c>
      <c r="K148" s="22">
        <v>12.9</v>
      </c>
      <c r="L148" s="22">
        <v>19.85</v>
      </c>
      <c r="O148" s="22">
        <v>9.05</v>
      </c>
      <c r="Q148" s="22">
        <f t="shared" si="28"/>
        <v>0.1617267631465395</v>
      </c>
      <c r="R148" s="22">
        <f t="shared" si="29"/>
        <v>0.2591731214906489</v>
      </c>
      <c r="S148" s="22">
        <f t="shared" si="30"/>
        <v>0.41371962665393824</v>
      </c>
      <c r="T148" s="22">
        <f t="shared" si="31"/>
        <v>1.2327868852459016</v>
      </c>
      <c r="U148" s="22">
        <f t="shared" si="32"/>
        <v>0.623</v>
      </c>
      <c r="V148" s="22">
        <f t="shared" si="33"/>
        <v>2.419672131147541</v>
      </c>
      <c r="W148" s="22">
        <f t="shared" si="34"/>
        <v>0.32162256599218575</v>
      </c>
      <c r="X148" s="22">
        <f t="shared" si="35"/>
        <v>7.354177172634056</v>
      </c>
      <c r="Y148" s="22">
        <f t="shared" si="36"/>
        <v>1.7049180327868851</v>
      </c>
      <c r="Z148" s="22">
        <f t="shared" si="37"/>
        <v>2.168431669188099</v>
      </c>
      <c r="AA148" s="22">
        <f t="shared" si="38"/>
        <v>3.3366952428979664</v>
      </c>
      <c r="AB148" s="22">
        <f t="shared" si="39"/>
        <v>0</v>
      </c>
      <c r="AC148" s="22">
        <f t="shared" si="40"/>
        <v>0</v>
      </c>
      <c r="AD148" s="22">
        <f t="shared" si="41"/>
        <v>1.1868852459016395</v>
      </c>
      <c r="AF148" s="22">
        <f>+Q148*Notes!$F183</f>
        <v>0.5447383489217273</v>
      </c>
      <c r="AG148" s="22">
        <f>+R148*Notes!$F183</f>
        <v>0.8729633583143115</v>
      </c>
      <c r="AH148" s="22">
        <f>+S148*Notes!$F183</f>
        <v>1.3935167065439538</v>
      </c>
      <c r="AI148" s="22">
        <f>+T148*Notes!$F183</f>
        <v>4.152351035633651</v>
      </c>
      <c r="AJ148" s="22">
        <f>+U148*Notes!$F183</f>
        <v>2.098428143712575</v>
      </c>
      <c r="AK148" s="22">
        <f>+V148*Notes!$F183</f>
        <v>8.150093256110729</v>
      </c>
      <c r="AL148" s="22">
        <f>+W148*Notes!$F183</f>
        <v>1.0833095411413443</v>
      </c>
      <c r="AM148" s="22">
        <f>+X148*Notes!$F183</f>
        <v>24.770806344950042</v>
      </c>
      <c r="AN148" s="22">
        <f>+Y148*Notes!$F183</f>
        <v>5.742613134386963</v>
      </c>
      <c r="AO148" s="22">
        <f>+Z148*Notes!$F183</f>
        <v>7.303849185139556</v>
      </c>
      <c r="AP148" s="22">
        <f>+AA148*Notes!$F183</f>
        <v>11.238868707365905</v>
      </c>
      <c r="AQ148" s="22">
        <f>+AB148*Notes!$F183</f>
        <v>0</v>
      </c>
      <c r="AR148" s="22">
        <f>+AC148*Notes!$F183</f>
        <v>0</v>
      </c>
      <c r="AS148" s="22">
        <f>+AD148*Notes!$F183</f>
        <v>3.997742220477079</v>
      </c>
    </row>
    <row r="149" spans="1:45" ht="15.75">
      <c r="A149" s="32">
        <v>1839</v>
      </c>
      <c r="B149" s="22">
        <v>27.05</v>
      </c>
      <c r="C149" s="22">
        <v>40</v>
      </c>
      <c r="D149" s="22">
        <v>61.1</v>
      </c>
      <c r="E149" s="22">
        <v>9.9</v>
      </c>
      <c r="F149" s="22">
        <v>6.2</v>
      </c>
      <c r="G149" s="22">
        <v>20.65</v>
      </c>
      <c r="H149" s="22">
        <v>26.05</v>
      </c>
      <c r="I149" s="22">
        <v>43.75</v>
      </c>
      <c r="J149" s="22">
        <v>13.6</v>
      </c>
      <c r="K149" s="22">
        <v>12.9</v>
      </c>
      <c r="L149" s="22">
        <v>19</v>
      </c>
      <c r="O149" s="22">
        <v>8.85</v>
      </c>
      <c r="Q149" s="22">
        <f t="shared" si="28"/>
        <v>0.1849771223303972</v>
      </c>
      <c r="R149" s="22">
        <f t="shared" si="29"/>
        <v>0.27353363745714926</v>
      </c>
      <c r="S149" s="22">
        <f t="shared" si="30"/>
        <v>0.4178226312157955</v>
      </c>
      <c r="T149" s="22">
        <f t="shared" si="31"/>
        <v>1.298360655737705</v>
      </c>
      <c r="U149" s="22">
        <f t="shared" si="32"/>
        <v>0.62</v>
      </c>
      <c r="V149" s="22">
        <f t="shared" si="33"/>
        <v>2.708196721311475</v>
      </c>
      <c r="W149" s="22">
        <f t="shared" si="34"/>
        <v>0.3447846849422403</v>
      </c>
      <c r="X149" s="22">
        <f t="shared" si="35"/>
        <v>7.354177172634056</v>
      </c>
      <c r="Y149" s="22">
        <f t="shared" si="36"/>
        <v>1.7836065573770492</v>
      </c>
      <c r="Z149" s="22">
        <f t="shared" si="37"/>
        <v>2.168431669188099</v>
      </c>
      <c r="AA149" s="22">
        <f t="shared" si="38"/>
        <v>3.193814086401076</v>
      </c>
      <c r="AB149" s="22">
        <f t="shared" si="39"/>
        <v>0</v>
      </c>
      <c r="AC149" s="22">
        <f t="shared" si="40"/>
        <v>0</v>
      </c>
      <c r="AD149" s="22">
        <f t="shared" si="41"/>
        <v>1.160655737704918</v>
      </c>
      <c r="AF149" s="22">
        <f>+Q149*Notes!$F184</f>
        <v>0.6239857949676068</v>
      </c>
      <c r="AG149" s="22">
        <f>+R149*Notes!$F184</f>
        <v>0.9227146690833371</v>
      </c>
      <c r="AH149" s="22">
        <f>+S149*Notes!$F184</f>
        <v>1.4094466570247974</v>
      </c>
      <c r="AI149" s="22">
        <f>+T149*Notes!$F184</f>
        <v>4.379777324452529</v>
      </c>
      <c r="AJ149" s="22">
        <f>+U149*Notes!$F184</f>
        <v>2.0914542728635683</v>
      </c>
      <c r="AK149" s="22">
        <f>+V149*Notes!$F184</f>
        <v>9.13559613635805</v>
      </c>
      <c r="AL149" s="22">
        <f>+W149*Notes!$F184</f>
        <v>1.1630667782909156</v>
      </c>
      <c r="AM149" s="22">
        <f>+X149*Notes!$F184</f>
        <v>24.807943985647118</v>
      </c>
      <c r="AN149" s="22">
        <f>+Y149*Notes!$F184</f>
        <v>6.016663799247917</v>
      </c>
      <c r="AO149" s="22">
        <f>+Z149*Notes!$F184</f>
        <v>7.314799483767951</v>
      </c>
      <c r="AP149" s="22">
        <f>+AA149*Notes!$F184</f>
        <v>10.773735673766748</v>
      </c>
      <c r="AQ149" s="22">
        <f>+AB149*Notes!$F184</f>
        <v>0</v>
      </c>
      <c r="AR149" s="22">
        <f>+AC149*Notes!$F184</f>
        <v>0</v>
      </c>
      <c r="AS149" s="22">
        <f>+AD149*Notes!$F184</f>
        <v>3.9152554870105933</v>
      </c>
    </row>
    <row r="150" spans="1:45" ht="15.75">
      <c r="A150" s="32">
        <v>1840</v>
      </c>
      <c r="B150" s="22">
        <v>27.3</v>
      </c>
      <c r="C150" s="22">
        <v>40.25</v>
      </c>
      <c r="D150" s="22">
        <v>64.8</v>
      </c>
      <c r="E150" s="22">
        <v>10.15</v>
      </c>
      <c r="F150" s="22">
        <v>6.46</v>
      </c>
      <c r="G150" s="22">
        <v>20.85</v>
      </c>
      <c r="H150" s="22">
        <v>26.1</v>
      </c>
      <c r="I150" s="22">
        <v>43.75</v>
      </c>
      <c r="J150" s="22">
        <v>14.5</v>
      </c>
      <c r="K150" s="22">
        <v>12.9</v>
      </c>
      <c r="L150" s="22">
        <v>19.35</v>
      </c>
      <c r="O150" s="22">
        <v>9.65</v>
      </c>
      <c r="Q150" s="22">
        <f t="shared" si="28"/>
        <v>0.18668670756450437</v>
      </c>
      <c r="R150" s="22">
        <f t="shared" si="29"/>
        <v>0.27524322269125645</v>
      </c>
      <c r="S150" s="22">
        <f t="shared" si="30"/>
        <v>0.4431244926805818</v>
      </c>
      <c r="T150" s="22">
        <f t="shared" si="31"/>
        <v>1.3311475409836067</v>
      </c>
      <c r="U150" s="22">
        <f t="shared" si="32"/>
        <v>0.646</v>
      </c>
      <c r="V150" s="22">
        <f t="shared" si="33"/>
        <v>2.734426229508197</v>
      </c>
      <c r="W150" s="22">
        <f t="shared" si="34"/>
        <v>0.3454464597693847</v>
      </c>
      <c r="X150" s="22">
        <f t="shared" si="35"/>
        <v>7.354177172634056</v>
      </c>
      <c r="Y150" s="22">
        <f t="shared" si="36"/>
        <v>1.901639344262295</v>
      </c>
      <c r="Z150" s="22">
        <f t="shared" si="37"/>
        <v>2.168431669188099</v>
      </c>
      <c r="AA150" s="22">
        <f t="shared" si="38"/>
        <v>3.2526475037821485</v>
      </c>
      <c r="AB150" s="22">
        <f t="shared" si="39"/>
        <v>0</v>
      </c>
      <c r="AC150" s="22">
        <f t="shared" si="40"/>
        <v>0</v>
      </c>
      <c r="AD150" s="22">
        <f t="shared" si="41"/>
        <v>1.2655737704918033</v>
      </c>
      <c r="AF150" s="22">
        <f>+Q150*Notes!$F185</f>
        <v>0.6204506529100958</v>
      </c>
      <c r="AG150" s="22">
        <f>+R150*Notes!$F185</f>
        <v>0.9147669882648849</v>
      </c>
      <c r="AH150" s="22">
        <f>+S150*Notes!$F185</f>
        <v>1.4727180332811065</v>
      </c>
      <c r="AI150" s="22">
        <f>+T150*Notes!$F185</f>
        <v>4.424050173136064</v>
      </c>
      <c r="AJ150" s="22">
        <f>+U150*Notes!$F185</f>
        <v>2.146971935007386</v>
      </c>
      <c r="AK150" s="22">
        <f>+V150*Notes!$F185</f>
        <v>9.087827202944524</v>
      </c>
      <c r="AL150" s="22">
        <f>+W150*Notes!$F185</f>
        <v>1.1480864615673791</v>
      </c>
      <c r="AM150" s="22">
        <f>+X150*Notes!$F185</f>
        <v>24.44150463578527</v>
      </c>
      <c r="AN150" s="22">
        <f>+Y150*Notes!$F185</f>
        <v>6.320071675908662</v>
      </c>
      <c r="AO150" s="22">
        <f>+Z150*Notes!$F185</f>
        <v>7.206752224037258</v>
      </c>
      <c r="AP150" s="22">
        <f>+AA150*Notes!$F185</f>
        <v>10.810128336055886</v>
      </c>
      <c r="AQ150" s="22">
        <f>+AB150*Notes!$F185</f>
        <v>0</v>
      </c>
      <c r="AR150" s="22">
        <f>+AC150*Notes!$F185</f>
        <v>0</v>
      </c>
      <c r="AS150" s="22">
        <f>+AD150*Notes!$F185</f>
        <v>4.206116667070248</v>
      </c>
    </row>
    <row r="151" spans="1:45" ht="15.75">
      <c r="A151" s="32">
        <v>1841</v>
      </c>
      <c r="B151" s="22">
        <v>25.1</v>
      </c>
      <c r="C151" s="22">
        <v>38.3</v>
      </c>
      <c r="D151" s="22">
        <v>55.6</v>
      </c>
      <c r="E151" s="22">
        <v>10</v>
      </c>
      <c r="F151" s="22">
        <v>6.44</v>
      </c>
      <c r="G151" s="22">
        <v>19.95</v>
      </c>
      <c r="H151" s="22">
        <v>20.05</v>
      </c>
      <c r="I151" s="22">
        <v>42.25</v>
      </c>
      <c r="J151" s="22">
        <v>13.8</v>
      </c>
      <c r="K151" s="22">
        <v>12.9</v>
      </c>
      <c r="L151" s="22">
        <v>19.6</v>
      </c>
      <c r="O151" s="22">
        <v>7.4</v>
      </c>
      <c r="Q151" s="22">
        <f t="shared" si="28"/>
        <v>0.17164235750436116</v>
      </c>
      <c r="R151" s="22">
        <f t="shared" si="29"/>
        <v>0.2619084578652204</v>
      </c>
      <c r="S151" s="22">
        <f t="shared" si="30"/>
        <v>0.3802117560654375</v>
      </c>
      <c r="T151" s="22">
        <f t="shared" si="31"/>
        <v>1.3114754098360655</v>
      </c>
      <c r="U151" s="22">
        <f t="shared" si="32"/>
        <v>0.644</v>
      </c>
      <c r="V151" s="22">
        <f t="shared" si="33"/>
        <v>2.6163934426229507</v>
      </c>
      <c r="W151" s="22">
        <f t="shared" si="34"/>
        <v>0.2653717056849105</v>
      </c>
      <c r="X151" s="22">
        <f t="shared" si="35"/>
        <v>7.102033955286603</v>
      </c>
      <c r="Y151" s="22">
        <f t="shared" si="36"/>
        <v>1.8098360655737706</v>
      </c>
      <c r="Z151" s="22">
        <f t="shared" si="37"/>
        <v>2.168431669188099</v>
      </c>
      <c r="AA151" s="22">
        <f t="shared" si="38"/>
        <v>3.2946713733400577</v>
      </c>
      <c r="AB151" s="22">
        <f t="shared" si="39"/>
        <v>0</v>
      </c>
      <c r="AC151" s="22">
        <f t="shared" si="40"/>
        <v>0</v>
      </c>
      <c r="AD151" s="22">
        <f t="shared" si="41"/>
        <v>0.9704918032786886</v>
      </c>
      <c r="AF151" s="22">
        <f>+Q151*Notes!$F186</f>
        <v>0.5662687747577898</v>
      </c>
      <c r="AG151" s="22">
        <f>+R151*Notes!$F186</f>
        <v>0.8640674929571054</v>
      </c>
      <c r="AH151" s="22">
        <f>+S151*Notes!$F186</f>
        <v>1.2543642978698453</v>
      </c>
      <c r="AI151" s="22">
        <f>+T151*Notes!$F186</f>
        <v>4.326715061775876</v>
      </c>
      <c r="AJ151" s="22">
        <f>+U151*Notes!$F186</f>
        <v>2.1246334310850443</v>
      </c>
      <c r="AK151" s="22">
        <f>+V151*Notes!$F186</f>
        <v>8.631796548242873</v>
      </c>
      <c r="AL151" s="22">
        <f>+W151*Notes!$F186</f>
        <v>0.8754931639164936</v>
      </c>
      <c r="AM151" s="22">
        <f>+X151*Notes!$F186</f>
        <v>23.430463928731463</v>
      </c>
      <c r="AN151" s="22">
        <f>+Y151*Notes!$F186</f>
        <v>5.97086678525071</v>
      </c>
      <c r="AO151" s="22">
        <f>+Z151*Notes!$F186</f>
        <v>7.153916797174814</v>
      </c>
      <c r="AP151" s="22">
        <f>+AA151*Notes!$F186</f>
        <v>10.869516994157083</v>
      </c>
      <c r="AQ151" s="22">
        <f>+AB151*Notes!$F186</f>
        <v>0</v>
      </c>
      <c r="AR151" s="22">
        <f>+AC151*Notes!$F186</f>
        <v>0</v>
      </c>
      <c r="AS151" s="22">
        <f>+AD151*Notes!$F186</f>
        <v>3.201769145714149</v>
      </c>
    </row>
    <row r="152" spans="1:45" ht="15.75">
      <c r="A152" s="32">
        <v>1842</v>
      </c>
      <c r="B152" s="22">
        <v>21.85</v>
      </c>
      <c r="C152" s="22">
        <v>36.95</v>
      </c>
      <c r="D152" s="22">
        <v>48.75</v>
      </c>
      <c r="E152" s="22">
        <v>9.65</v>
      </c>
      <c r="F152" s="22">
        <v>6.42</v>
      </c>
      <c r="G152" s="22">
        <v>20.15</v>
      </c>
      <c r="H152" s="22">
        <v>22.8</v>
      </c>
      <c r="I152" s="22">
        <v>44.85</v>
      </c>
      <c r="J152" s="22">
        <v>13.25</v>
      </c>
      <c r="K152" s="22">
        <v>11.35</v>
      </c>
      <c r="L152" s="22">
        <v>16.45</v>
      </c>
      <c r="O152" s="22">
        <v>7.45</v>
      </c>
      <c r="Q152" s="22">
        <f t="shared" si="28"/>
        <v>0.1494177494609678</v>
      </c>
      <c r="R152" s="22">
        <f t="shared" si="29"/>
        <v>0.25267669760104167</v>
      </c>
      <c r="S152" s="22">
        <f t="shared" si="30"/>
        <v>0.3333691206509007</v>
      </c>
      <c r="T152" s="22">
        <f t="shared" si="31"/>
        <v>1.2655737704918033</v>
      </c>
      <c r="U152" s="22">
        <f t="shared" si="32"/>
        <v>0.642</v>
      </c>
      <c r="V152" s="22">
        <f t="shared" si="33"/>
        <v>2.642622950819672</v>
      </c>
      <c r="W152" s="22">
        <f t="shared" si="34"/>
        <v>0.3017693211778533</v>
      </c>
      <c r="X152" s="22">
        <f t="shared" si="35"/>
        <v>7.539082198688856</v>
      </c>
      <c r="Y152" s="22">
        <f t="shared" si="36"/>
        <v>1.7377049180327868</v>
      </c>
      <c r="Z152" s="22">
        <f t="shared" si="37"/>
        <v>1.9078836779290638</v>
      </c>
      <c r="AA152" s="22">
        <f t="shared" si="38"/>
        <v>2.765170616910405</v>
      </c>
      <c r="AB152" s="22">
        <f t="shared" si="39"/>
        <v>0</v>
      </c>
      <c r="AC152" s="22">
        <f t="shared" si="40"/>
        <v>0</v>
      </c>
      <c r="AD152" s="22">
        <f t="shared" si="41"/>
        <v>0.9770491803278689</v>
      </c>
      <c r="AF152" s="22">
        <f>+Q152*Notes!$F187</f>
        <v>0.4907882281564636</v>
      </c>
      <c r="AG152" s="22">
        <f>+R152*Notes!$F187</f>
        <v>0.8299599556238595</v>
      </c>
      <c r="AH152" s="22">
        <f>+S152*Notes!$F187</f>
        <v>1.0950080605321557</v>
      </c>
      <c r="AI152" s="22">
        <f>+T152*Notes!$F187</f>
        <v>4.1569941366519085</v>
      </c>
      <c r="AJ152" s="22">
        <f>+U152*Notes!$F187</f>
        <v>2.1087591240875914</v>
      </c>
      <c r="AK152" s="22">
        <f>+V152*Notes!$F187</f>
        <v>8.680148378604763</v>
      </c>
      <c r="AL152" s="22">
        <f>+W152*Notes!$F187</f>
        <v>0.9912130987593722</v>
      </c>
      <c r="AM152" s="22">
        <f>+X152*Notes!$F187</f>
        <v>24.76340868182471</v>
      </c>
      <c r="AN152" s="22">
        <f>+Y152*Notes!$F187</f>
        <v>5.70778987675003</v>
      </c>
      <c r="AO152" s="22">
        <f>+Z152*Notes!$F187</f>
        <v>6.266771204876488</v>
      </c>
      <c r="AP152" s="22">
        <f>+AA152*Notes!$F187</f>
        <v>9.082677208829798</v>
      </c>
      <c r="AQ152" s="22">
        <f>+AB152*Notes!$F187</f>
        <v>0</v>
      </c>
      <c r="AR152" s="22">
        <f>+AC152*Notes!$F187</f>
        <v>0</v>
      </c>
      <c r="AS152" s="22">
        <f>+AD152*Notes!$F187</f>
        <v>3.2092856288141682</v>
      </c>
    </row>
    <row r="153" spans="1:45" ht="15.75">
      <c r="A153" s="32">
        <v>1843</v>
      </c>
      <c r="B153" s="22">
        <v>24.8</v>
      </c>
      <c r="C153" s="22">
        <v>38.1</v>
      </c>
      <c r="D153" s="22">
        <v>59.9</v>
      </c>
      <c r="E153" s="22">
        <v>9.3</v>
      </c>
      <c r="F153" s="22">
        <v>6.23</v>
      </c>
      <c r="G153" s="22">
        <v>19.75</v>
      </c>
      <c r="H153" s="22">
        <v>22.85</v>
      </c>
      <c r="I153" s="22">
        <v>44.5</v>
      </c>
      <c r="J153" s="22">
        <v>12.25</v>
      </c>
      <c r="K153" s="22">
        <v>11.35</v>
      </c>
      <c r="L153" s="22">
        <v>18</v>
      </c>
      <c r="O153" s="22">
        <v>7.2</v>
      </c>
      <c r="Q153" s="22">
        <f t="shared" si="28"/>
        <v>0.16959085522343254</v>
      </c>
      <c r="R153" s="22">
        <f t="shared" si="29"/>
        <v>0.2605407896779347</v>
      </c>
      <c r="S153" s="22">
        <f t="shared" si="30"/>
        <v>0.409616622092081</v>
      </c>
      <c r="T153" s="22">
        <f t="shared" si="31"/>
        <v>1.2196721311475411</v>
      </c>
      <c r="U153" s="22">
        <f t="shared" si="32"/>
        <v>0.623</v>
      </c>
      <c r="V153" s="22">
        <f t="shared" si="33"/>
        <v>2.5901639344262297</v>
      </c>
      <c r="W153" s="22">
        <f t="shared" si="34"/>
        <v>0.30243109600499773</v>
      </c>
      <c r="X153" s="22">
        <f t="shared" si="35"/>
        <v>7.480248781307783</v>
      </c>
      <c r="Y153" s="22">
        <f t="shared" si="36"/>
        <v>1.6065573770491803</v>
      </c>
      <c r="Z153" s="22">
        <f t="shared" si="37"/>
        <v>1.9078836779290638</v>
      </c>
      <c r="AA153" s="22">
        <f t="shared" si="38"/>
        <v>3.0257186081694405</v>
      </c>
      <c r="AB153" s="22">
        <f t="shared" si="39"/>
        <v>0</v>
      </c>
      <c r="AC153" s="22">
        <f t="shared" si="40"/>
        <v>0</v>
      </c>
      <c r="AD153" s="22">
        <f t="shared" si="41"/>
        <v>0.9442622950819672</v>
      </c>
      <c r="AF153" s="22">
        <f>+Q153*Notes!$F188</f>
        <v>0.553816290642559</v>
      </c>
      <c r="AG153" s="22">
        <f>+R153*Notes!$F188</f>
        <v>0.8508226078016735</v>
      </c>
      <c r="AH153" s="22">
        <f>+S153*Notes!$F188</f>
        <v>1.3376449923181164</v>
      </c>
      <c r="AI153" s="22">
        <f>+T153*Notes!$F188</f>
        <v>3.982964143805468</v>
      </c>
      <c r="AJ153" s="22">
        <f>+U153*Notes!$F188</f>
        <v>2.0344702467343976</v>
      </c>
      <c r="AK153" s="22">
        <f>+V153*Notes!$F188</f>
        <v>8.458445359156773</v>
      </c>
      <c r="AL153" s="22">
        <f>+W153*Notes!$F188</f>
        <v>0.9876196894212552</v>
      </c>
      <c r="AM153" s="22">
        <f>+X153*Notes!$F188</f>
        <v>24.427517790918014</v>
      </c>
      <c r="AN153" s="22">
        <f>+Y153*Notes!$F188</f>
        <v>5.246377501249137</v>
      </c>
      <c r="AO153" s="22">
        <f>+Z153*Notes!$F188</f>
        <v>6.230389369144257</v>
      </c>
      <c r="AP153" s="22">
        <f>+AA153*Notes!$F188</f>
        <v>9.88079371318032</v>
      </c>
      <c r="AQ153" s="22">
        <f>+AB153*Notes!$F188</f>
        <v>0</v>
      </c>
      <c r="AR153" s="22">
        <f>+AC153*Notes!$F188</f>
        <v>0</v>
      </c>
      <c r="AS153" s="22">
        <f>+AD153*Notes!$F188</f>
        <v>3.0835851435913297</v>
      </c>
    </row>
    <row r="154" spans="1:45" ht="15.75">
      <c r="A154" s="32">
        <v>1844</v>
      </c>
      <c r="B154" s="22">
        <v>23.15</v>
      </c>
      <c r="C154" s="22">
        <v>37.35</v>
      </c>
      <c r="D154" s="22">
        <v>62.7</v>
      </c>
      <c r="E154" s="22">
        <v>8.95</v>
      </c>
      <c r="F154" s="22">
        <v>6.26</v>
      </c>
      <c r="G154" s="22">
        <v>19.55</v>
      </c>
      <c r="H154" s="22">
        <v>23.75</v>
      </c>
      <c r="I154" s="22">
        <v>44.95</v>
      </c>
      <c r="J154" s="22">
        <v>12.35</v>
      </c>
      <c r="K154" s="22">
        <v>9.5</v>
      </c>
      <c r="L154" s="22">
        <v>18</v>
      </c>
      <c r="O154" s="22">
        <v>7</v>
      </c>
      <c r="Q154" s="22">
        <f t="shared" si="28"/>
        <v>0.15830759267832512</v>
      </c>
      <c r="R154" s="22">
        <f t="shared" si="29"/>
        <v>0.25541203397561313</v>
      </c>
      <c r="S154" s="22">
        <f t="shared" si="30"/>
        <v>0.4287639767140815</v>
      </c>
      <c r="T154" s="22">
        <f t="shared" si="31"/>
        <v>1.1737704918032785</v>
      </c>
      <c r="U154" s="22">
        <f t="shared" si="32"/>
        <v>0.626</v>
      </c>
      <c r="V154" s="22">
        <f t="shared" si="33"/>
        <v>2.5639344262295083</v>
      </c>
      <c r="W154" s="22">
        <f t="shared" si="34"/>
        <v>0.3143430428935972</v>
      </c>
      <c r="X154" s="22">
        <f t="shared" si="35"/>
        <v>7.555891746512019</v>
      </c>
      <c r="Y154" s="22">
        <f t="shared" si="36"/>
        <v>1.6196721311475408</v>
      </c>
      <c r="Z154" s="22">
        <f t="shared" si="37"/>
        <v>1.596907043200538</v>
      </c>
      <c r="AA154" s="22">
        <f t="shared" si="38"/>
        <v>3.0257186081694405</v>
      </c>
      <c r="AB154" s="22">
        <f t="shared" si="39"/>
        <v>0</v>
      </c>
      <c r="AC154" s="22">
        <f t="shared" si="40"/>
        <v>0</v>
      </c>
      <c r="AD154" s="22">
        <f t="shared" si="41"/>
        <v>0.9180327868852459</v>
      </c>
      <c r="AF154" s="22">
        <f>+Q154*Notes!$F189</f>
        <v>0.5147284444020687</v>
      </c>
      <c r="AG154" s="22">
        <f>+R154*Notes!$F189</f>
        <v>0.8304582029553895</v>
      </c>
      <c r="AH154" s="22">
        <f>+S154*Notes!$F189</f>
        <v>1.3941025254431842</v>
      </c>
      <c r="AI154" s="22">
        <f>+T154*Notes!$F189</f>
        <v>3.816450298493319</v>
      </c>
      <c r="AJ154" s="22">
        <f>+U154*Notes!$F189</f>
        <v>2.0354046242774566</v>
      </c>
      <c r="AK154" s="22">
        <f>+V154*Notes!$F189</f>
        <v>8.336491992798257</v>
      </c>
      <c r="AL154" s="22">
        <f>+W154*Notes!$F189</f>
        <v>1.0220691423563493</v>
      </c>
      <c r="AM154" s="22">
        <f>+X154*Notes!$F189</f>
        <v>24.567567094872896</v>
      </c>
      <c r="AN154" s="22">
        <f>+Y154*Notes!$F189</f>
        <v>5.266274992893016</v>
      </c>
      <c r="AO154" s="22">
        <f>+Z154*Notes!$F189</f>
        <v>5.192255559539322</v>
      </c>
      <c r="AP154" s="22">
        <f>+AA154*Notes!$F189</f>
        <v>9.837957902285032</v>
      </c>
      <c r="AQ154" s="22">
        <f>+AB154*Notes!$F189</f>
        <v>0</v>
      </c>
      <c r="AR154" s="22">
        <f>+AC154*Notes!$F189</f>
        <v>0</v>
      </c>
      <c r="AS154" s="22">
        <f>+AD154*Notes!$F189</f>
        <v>2.984933194352317</v>
      </c>
    </row>
    <row r="155" spans="1:45" ht="15.75">
      <c r="A155" s="32">
        <v>1845</v>
      </c>
      <c r="B155" s="22">
        <v>22.6</v>
      </c>
      <c r="C155" s="22">
        <v>34.2</v>
      </c>
      <c r="D155" s="22">
        <v>63.5</v>
      </c>
      <c r="E155" s="22">
        <v>9.65</v>
      </c>
      <c r="F155" s="22">
        <v>6.36</v>
      </c>
      <c r="G155" s="22">
        <v>19.25</v>
      </c>
      <c r="H155" s="22">
        <v>22.3</v>
      </c>
      <c r="I155" s="22">
        <v>43.75</v>
      </c>
      <c r="J155" s="22">
        <v>12.7</v>
      </c>
      <c r="K155" s="22">
        <v>9.5</v>
      </c>
      <c r="L155" s="22">
        <v>18</v>
      </c>
      <c r="O155" s="22">
        <v>7.45</v>
      </c>
      <c r="Q155" s="22">
        <f t="shared" si="28"/>
        <v>0.15454650516328935</v>
      </c>
      <c r="R155" s="22">
        <f t="shared" si="29"/>
        <v>0.23387126002586264</v>
      </c>
      <c r="S155" s="22">
        <f t="shared" si="30"/>
        <v>0.43423464946322443</v>
      </c>
      <c r="T155" s="22">
        <f t="shared" si="31"/>
        <v>1.2655737704918033</v>
      </c>
      <c r="U155" s="22">
        <f t="shared" si="32"/>
        <v>0.636</v>
      </c>
      <c r="V155" s="22">
        <f t="shared" si="33"/>
        <v>2.5245901639344264</v>
      </c>
      <c r="W155" s="22">
        <f t="shared" si="34"/>
        <v>0.29515157290640914</v>
      </c>
      <c r="X155" s="22">
        <f t="shared" si="35"/>
        <v>7.354177172634056</v>
      </c>
      <c r="Y155" s="22">
        <f t="shared" si="36"/>
        <v>1.6655737704918032</v>
      </c>
      <c r="Z155" s="22">
        <f t="shared" si="37"/>
        <v>1.596907043200538</v>
      </c>
      <c r="AA155" s="22">
        <f t="shared" si="38"/>
        <v>3.0257186081694405</v>
      </c>
      <c r="AB155" s="22">
        <f t="shared" si="39"/>
        <v>0</v>
      </c>
      <c r="AC155" s="22">
        <f t="shared" si="40"/>
        <v>0</v>
      </c>
      <c r="AD155" s="22">
        <f t="shared" si="41"/>
        <v>0.9770491803278689</v>
      </c>
      <c r="AF155" s="22">
        <f>+Q155*Notes!$F190</f>
        <v>0.49746729129814166</v>
      </c>
      <c r="AG155" s="22">
        <f>+R155*Notes!$F190</f>
        <v>0.7528044850617895</v>
      </c>
      <c r="AH155" s="22">
        <f>+S155*Notes!$F190</f>
        <v>1.3977510175854864</v>
      </c>
      <c r="AI155" s="22">
        <f>+T155*Notes!$F190</f>
        <v>4.073735312741856</v>
      </c>
      <c r="AJ155" s="22">
        <f>+U155*Notes!$F190</f>
        <v>2.0472103004291844</v>
      </c>
      <c r="AK155" s="22">
        <f>+V155*Notes!$F190</f>
        <v>8.126363188630128</v>
      </c>
      <c r="AL155" s="22">
        <f>+W155*Notes!$F190</f>
        <v>0.9500587110721324</v>
      </c>
      <c r="AM155" s="22">
        <f>+X155*Notes!$F190</f>
        <v>23.67224411792078</v>
      </c>
      <c r="AN155" s="22">
        <f>+Y155*Notes!$F190</f>
        <v>5.361288960810525</v>
      </c>
      <c r="AO155" s="22">
        <f>+Z155*Notes!$F190</f>
        <v>5.140258722748512</v>
      </c>
      <c r="AP155" s="22">
        <f>+AA155*Notes!$F190</f>
        <v>9.73943757994455</v>
      </c>
      <c r="AQ155" s="22">
        <f>+AB155*Notes!$F190</f>
        <v>0</v>
      </c>
      <c r="AR155" s="22">
        <f>+AC155*Notes!$F190</f>
        <v>0</v>
      </c>
      <c r="AS155" s="22">
        <f>+AD155*Notes!$F190</f>
        <v>3.145008091184127</v>
      </c>
    </row>
    <row r="156" spans="1:45" ht="15.75">
      <c r="A156" s="32">
        <v>1846</v>
      </c>
      <c r="B156" s="22">
        <v>27.1</v>
      </c>
      <c r="C156" s="22">
        <v>39.65</v>
      </c>
      <c r="D156" s="22">
        <v>69.35</v>
      </c>
      <c r="E156" s="22">
        <v>9.95</v>
      </c>
      <c r="F156" s="22">
        <v>6.46</v>
      </c>
      <c r="G156" s="22">
        <v>20.75</v>
      </c>
      <c r="H156" s="22">
        <v>27</v>
      </c>
      <c r="I156" s="22">
        <v>39.85</v>
      </c>
      <c r="J156" s="22">
        <v>12.35</v>
      </c>
      <c r="K156" s="22">
        <v>9.65</v>
      </c>
      <c r="L156" s="22">
        <v>18</v>
      </c>
      <c r="O156" s="22">
        <v>7.6</v>
      </c>
      <c r="Q156" s="22">
        <f t="shared" si="28"/>
        <v>0.18531903937721864</v>
      </c>
      <c r="R156" s="22">
        <f t="shared" si="29"/>
        <v>0.2711402181293992</v>
      </c>
      <c r="S156" s="22">
        <f t="shared" si="30"/>
        <v>0.4742389439413325</v>
      </c>
      <c r="T156" s="22">
        <f t="shared" si="31"/>
        <v>1.3049180327868852</v>
      </c>
      <c r="U156" s="22">
        <f t="shared" si="32"/>
        <v>0.646</v>
      </c>
      <c r="V156" s="22">
        <f t="shared" si="33"/>
        <v>2.721311475409836</v>
      </c>
      <c r="W156" s="22">
        <f t="shared" si="34"/>
        <v>0.3573584066579842</v>
      </c>
      <c r="X156" s="22">
        <f t="shared" si="35"/>
        <v>6.698604807530677</v>
      </c>
      <c r="Y156" s="22">
        <f t="shared" si="36"/>
        <v>1.6196721311475408</v>
      </c>
      <c r="Z156" s="22">
        <f t="shared" si="37"/>
        <v>1.6221213649352832</v>
      </c>
      <c r="AA156" s="22">
        <f t="shared" si="38"/>
        <v>3.0257186081694405</v>
      </c>
      <c r="AB156" s="22">
        <f t="shared" si="39"/>
        <v>0</v>
      </c>
      <c r="AC156" s="22">
        <f t="shared" si="40"/>
        <v>0</v>
      </c>
      <c r="AD156" s="22">
        <f t="shared" si="41"/>
        <v>0.9967213114754098</v>
      </c>
      <c r="AF156" s="22">
        <f>+Q156*Notes!$F191</f>
        <v>0.5965205130167981</v>
      </c>
      <c r="AG156" s="22">
        <f>+R156*Notes!$F191</f>
        <v>0.8727689424766066</v>
      </c>
      <c r="AH156" s="22">
        <f>+S156*Notes!$F191</f>
        <v>1.5265202058197394</v>
      </c>
      <c r="AI156" s="22">
        <f>+T156*Notes!$F191</f>
        <v>4.200379933863363</v>
      </c>
      <c r="AJ156" s="22">
        <f>+U156*Notes!$F191</f>
        <v>2.079399141630901</v>
      </c>
      <c r="AK156" s="22">
        <f>+V156*Notes!$F191</f>
        <v>8.759586294237668</v>
      </c>
      <c r="AL156" s="22">
        <f>+W156*Notes!$F191</f>
        <v>1.1502953004012364</v>
      </c>
      <c r="AM156" s="22">
        <f>+X156*Notes!$F191</f>
        <v>21.562032642266125</v>
      </c>
      <c r="AN156" s="22">
        <f>+Y156*Notes!$F191</f>
        <v>5.213536902835431</v>
      </c>
      <c r="AO156" s="22">
        <f>+Z156*Notes!$F191</f>
        <v>5.221420702581383</v>
      </c>
      <c r="AP156" s="22">
        <f>+AA156*Notes!$F191</f>
        <v>9.739437579944548</v>
      </c>
      <c r="AQ156" s="22">
        <f>+AB156*Notes!$F191</f>
        <v>0</v>
      </c>
      <c r="AR156" s="22">
        <f>+AC156*Notes!$F191</f>
        <v>0</v>
      </c>
      <c r="AS156" s="22">
        <f>+AD156*Notes!$F191</f>
        <v>3.2083304017448806</v>
      </c>
    </row>
    <row r="157" spans="1:45" ht="15.75">
      <c r="A157" s="32">
        <v>1847</v>
      </c>
      <c r="B157" s="22">
        <v>33.7</v>
      </c>
      <c r="C157" s="22">
        <v>51.1</v>
      </c>
      <c r="D157" s="22">
        <v>75.05</v>
      </c>
      <c r="E157" s="22">
        <v>9.9</v>
      </c>
      <c r="F157" s="22">
        <v>6.59</v>
      </c>
      <c r="G157" s="22">
        <v>19.75</v>
      </c>
      <c r="H157" s="22">
        <v>25.35</v>
      </c>
      <c r="I157" s="22">
        <v>38.05</v>
      </c>
      <c r="J157" s="22">
        <v>10.85</v>
      </c>
      <c r="K157" s="22">
        <v>9.05</v>
      </c>
      <c r="L157" s="22">
        <v>18</v>
      </c>
      <c r="O157" s="22">
        <v>7.7</v>
      </c>
      <c r="Q157" s="22">
        <f t="shared" si="28"/>
        <v>0.2304520895576483</v>
      </c>
      <c r="R157" s="22">
        <f t="shared" si="29"/>
        <v>0.3494392218515082</v>
      </c>
      <c r="S157" s="22">
        <f t="shared" si="30"/>
        <v>0.5132174872789763</v>
      </c>
      <c r="T157" s="22">
        <f t="shared" si="31"/>
        <v>1.298360655737705</v>
      </c>
      <c r="U157" s="22">
        <f t="shared" si="32"/>
        <v>0.659</v>
      </c>
      <c r="V157" s="22">
        <f t="shared" si="33"/>
        <v>2.5901639344262297</v>
      </c>
      <c r="W157" s="22">
        <f t="shared" si="34"/>
        <v>0.3355198373622185</v>
      </c>
      <c r="X157" s="22">
        <f t="shared" si="35"/>
        <v>6.396032946713733</v>
      </c>
      <c r="Y157" s="22">
        <f t="shared" si="36"/>
        <v>1.422950819672131</v>
      </c>
      <c r="Z157" s="22">
        <f t="shared" si="37"/>
        <v>1.521264077996302</v>
      </c>
      <c r="AA157" s="22">
        <f t="shared" si="38"/>
        <v>3.0257186081694405</v>
      </c>
      <c r="AB157" s="22">
        <f t="shared" si="39"/>
        <v>0</v>
      </c>
      <c r="AC157" s="22">
        <f t="shared" si="40"/>
        <v>0</v>
      </c>
      <c r="AD157" s="22">
        <f t="shared" si="41"/>
        <v>1.0098360655737706</v>
      </c>
      <c r="AF157" s="22">
        <f>+Q157*Notes!$F192</f>
        <v>0.7323689286789669</v>
      </c>
      <c r="AG157" s="22">
        <f>+R157*Notes!$F192</f>
        <v>1.110506001646742</v>
      </c>
      <c r="AH157" s="22">
        <f>+S157*Notes!$F192</f>
        <v>1.630987777369628</v>
      </c>
      <c r="AI157" s="22">
        <f>+T157*Notes!$F192</f>
        <v>4.126146151708808</v>
      </c>
      <c r="AJ157" s="22">
        <f>+U157*Notes!$F192</f>
        <v>2.094279661016949</v>
      </c>
      <c r="AK157" s="22">
        <f>+V157*Notes!$F192</f>
        <v>8.231453181439289</v>
      </c>
      <c r="AL157" s="22">
        <f>+W157*Notes!$F192</f>
        <v>1.0662706695833215</v>
      </c>
      <c r="AM157" s="22">
        <f>+X157*Notes!$F192</f>
        <v>20.32637588998008</v>
      </c>
      <c r="AN157" s="22">
        <f>+Y157*Notes!$F192</f>
        <v>4.5220894692970255</v>
      </c>
      <c r="AO157" s="22">
        <f>+Z157*Notes!$F192</f>
        <v>4.834525671598417</v>
      </c>
      <c r="AP157" s="22">
        <f>+AA157*Notes!$F192</f>
        <v>9.61563117003</v>
      </c>
      <c r="AQ157" s="22">
        <f>+AB157*Notes!$F192</f>
        <v>0</v>
      </c>
      <c r="AR157" s="22">
        <f>+AC157*Notes!$F192</f>
        <v>0</v>
      </c>
      <c r="AS157" s="22">
        <f>+AD157*Notes!$F192</f>
        <v>3.209224784662406</v>
      </c>
    </row>
    <row r="158" spans="1:45" ht="15.75">
      <c r="A158" s="32">
        <v>1848</v>
      </c>
      <c r="B158" s="22">
        <v>29.65</v>
      </c>
      <c r="C158" s="22">
        <v>45.15</v>
      </c>
      <c r="D158" s="22">
        <v>60.85</v>
      </c>
      <c r="E158" s="22">
        <v>9.45</v>
      </c>
      <c r="F158" s="22">
        <v>6.92</v>
      </c>
      <c r="G158" s="22">
        <v>18.25</v>
      </c>
      <c r="H158" s="22">
        <v>25.6</v>
      </c>
      <c r="I158" s="22">
        <v>38.75</v>
      </c>
      <c r="J158" s="22">
        <v>13.6</v>
      </c>
      <c r="K158" s="22">
        <v>9.05</v>
      </c>
      <c r="L158" s="22">
        <v>18</v>
      </c>
      <c r="Q158" s="22">
        <f t="shared" si="28"/>
        <v>0.20275680876511187</v>
      </c>
      <c r="R158" s="22">
        <f t="shared" si="29"/>
        <v>0.30875109327975725</v>
      </c>
      <c r="S158" s="22">
        <f t="shared" si="30"/>
        <v>0.4161130459816883</v>
      </c>
      <c r="T158" s="22">
        <f t="shared" si="31"/>
        <v>1.2393442622950819</v>
      </c>
      <c r="U158" s="22">
        <f t="shared" si="32"/>
        <v>0.692</v>
      </c>
      <c r="V158" s="22">
        <f t="shared" si="33"/>
        <v>2.3934426229508197</v>
      </c>
      <c r="W158" s="22">
        <f t="shared" si="34"/>
        <v>0.3388287114979406</v>
      </c>
      <c r="X158" s="22">
        <f t="shared" si="35"/>
        <v>6.513699781475879</v>
      </c>
      <c r="Y158" s="22">
        <f t="shared" si="36"/>
        <v>1.7836065573770492</v>
      </c>
      <c r="Z158" s="22">
        <f t="shared" si="37"/>
        <v>1.521264077996302</v>
      </c>
      <c r="AA158" s="22">
        <f t="shared" si="38"/>
        <v>3.0257186081694405</v>
      </c>
      <c r="AB158" s="22">
        <f t="shared" si="39"/>
        <v>0</v>
      </c>
      <c r="AC158" s="22">
        <f t="shared" si="40"/>
        <v>0</v>
      </c>
      <c r="AD158" s="22">
        <f t="shared" si="41"/>
        <v>0</v>
      </c>
      <c r="AF158" s="22">
        <f>+Q158*Notes!$F193</f>
        <v>0.6470961981865272</v>
      </c>
      <c r="AG158" s="22">
        <f>+R158*Notes!$F193</f>
        <v>0.9853758296162465</v>
      </c>
      <c r="AH158" s="22">
        <f>+S158*Notes!$F193</f>
        <v>1.3280203595160265</v>
      </c>
      <c r="AI158" s="22">
        <f>+T158*Notes!$F193</f>
        <v>3.955354028601325</v>
      </c>
      <c r="AJ158" s="22">
        <f>+U158*Notes!$F193</f>
        <v>2.2085106382978723</v>
      </c>
      <c r="AK158" s="22">
        <f>+V158*Notes!$F193</f>
        <v>7.638646668991978</v>
      </c>
      <c r="AL158" s="22">
        <f>+W158*Notes!$F193</f>
        <v>1.0813682281849166</v>
      </c>
      <c r="AM158" s="22">
        <f>+X158*Notes!$F193</f>
        <v>20.78840355790174</v>
      </c>
      <c r="AN158" s="22">
        <f>+Y158*Notes!$F193</f>
        <v>5.692361353331008</v>
      </c>
      <c r="AO158" s="22">
        <f>+Z158*Notes!$F193</f>
        <v>4.855098121264794</v>
      </c>
      <c r="AP158" s="22">
        <f>+AA158*Notes!$F193</f>
        <v>9.656548749476938</v>
      </c>
      <c r="AQ158" s="22">
        <f>+AB158*Notes!$F193</f>
        <v>0</v>
      </c>
      <c r="AR158" s="22">
        <f>+AC158*Notes!$F193</f>
        <v>0</v>
      </c>
      <c r="AS158" s="22">
        <f>+AD158*Notes!$F193</f>
        <v>0</v>
      </c>
    </row>
    <row r="159" spans="1:45" ht="15.75">
      <c r="A159" s="32">
        <v>1849</v>
      </c>
      <c r="B159" s="22">
        <v>26.95</v>
      </c>
      <c r="C159" s="22">
        <v>41.55</v>
      </c>
      <c r="D159" s="22">
        <v>59.8</v>
      </c>
      <c r="E159" s="22">
        <v>10.5</v>
      </c>
      <c r="F159" s="22">
        <v>6.8</v>
      </c>
      <c r="G159" s="22">
        <v>20.05</v>
      </c>
      <c r="H159" s="22">
        <v>26.95</v>
      </c>
      <c r="I159" s="22">
        <v>39.65</v>
      </c>
      <c r="J159" s="22">
        <v>13</v>
      </c>
      <c r="K159" s="22">
        <v>8.85</v>
      </c>
      <c r="L159" s="22">
        <v>18.1</v>
      </c>
      <c r="Q159" s="22">
        <f t="shared" si="28"/>
        <v>0.1842932882367543</v>
      </c>
      <c r="R159" s="22">
        <f t="shared" si="29"/>
        <v>0.28413306590861376</v>
      </c>
      <c r="S159" s="22">
        <f t="shared" si="30"/>
        <v>0.40893278799843813</v>
      </c>
      <c r="T159" s="22">
        <f t="shared" si="31"/>
        <v>1.3770491803278688</v>
      </c>
      <c r="U159" s="22">
        <f t="shared" si="32"/>
        <v>0.6799999999999999</v>
      </c>
      <c r="V159" s="22">
        <f t="shared" si="33"/>
        <v>2.6295081967213116</v>
      </c>
      <c r="W159" s="22">
        <f t="shared" si="34"/>
        <v>0.35669663183083977</v>
      </c>
      <c r="X159" s="22">
        <f t="shared" si="35"/>
        <v>6.66498571188435</v>
      </c>
      <c r="Y159" s="22">
        <f t="shared" si="36"/>
        <v>1.7049180327868851</v>
      </c>
      <c r="Z159" s="22">
        <f t="shared" si="37"/>
        <v>1.4876449823499747</v>
      </c>
      <c r="AA159" s="22">
        <f t="shared" si="38"/>
        <v>3.042528155992604</v>
      </c>
      <c r="AB159" s="22">
        <f t="shared" si="39"/>
        <v>0</v>
      </c>
      <c r="AC159" s="22">
        <f t="shared" si="40"/>
        <v>0</v>
      </c>
      <c r="AD159" s="22">
        <f t="shared" si="41"/>
        <v>0</v>
      </c>
      <c r="AF159" s="22">
        <f>+Q159*Notes!$F194</f>
        <v>0.5832066083441593</v>
      </c>
      <c r="AG159" s="22">
        <f>+R159*Notes!$F194</f>
        <v>0.8991552718627018</v>
      </c>
      <c r="AH159" s="22">
        <f>+S159*Notes!$F194</f>
        <v>1.2940911012608802</v>
      </c>
      <c r="AI159" s="22">
        <f>+T159*Notes!$F194</f>
        <v>4.357750570657814</v>
      </c>
      <c r="AJ159" s="22">
        <f>+U159*Notes!$F194</f>
        <v>2.151898734177215</v>
      </c>
      <c r="AK159" s="22">
        <f>+V159*Notes!$F194</f>
        <v>8.321228470637063</v>
      </c>
      <c r="AL159" s="22">
        <f>+W159*Notes!$F194</f>
        <v>1.1287868095912652</v>
      </c>
      <c r="AM159" s="22">
        <f>+X159*Notes!$F194</f>
        <v>21.091726936342884</v>
      </c>
      <c r="AN159" s="22">
        <f>+Y159*Notes!$F194</f>
        <v>5.395310230338245</v>
      </c>
      <c r="AO159" s="22">
        <f>+Z159*Notes!$F194</f>
        <v>4.707737285917642</v>
      </c>
      <c r="AP159" s="22">
        <f>+AA159*Notes!$F194</f>
        <v>9.628253658204445</v>
      </c>
      <c r="AQ159" s="22">
        <f>+AB159*Notes!$F194</f>
        <v>0</v>
      </c>
      <c r="AR159" s="22">
        <f>+AC159*Notes!$F194</f>
        <v>0</v>
      </c>
      <c r="AS159" s="22">
        <f>+AD159*Notes!$F194</f>
        <v>0</v>
      </c>
    </row>
    <row r="160" spans="1:45" ht="15.75">
      <c r="A160" s="32">
        <v>1850</v>
      </c>
      <c r="B160" s="22">
        <v>23.4</v>
      </c>
      <c r="C160" s="22">
        <v>32.6</v>
      </c>
      <c r="D160" s="22">
        <v>55.6</v>
      </c>
      <c r="E160" s="22">
        <v>10.15</v>
      </c>
      <c r="F160" s="22">
        <v>6.95</v>
      </c>
      <c r="G160" s="22">
        <v>19.75</v>
      </c>
      <c r="H160" s="22">
        <v>25.35</v>
      </c>
      <c r="I160" s="22">
        <v>39.7</v>
      </c>
      <c r="J160" s="22">
        <v>13.15</v>
      </c>
      <c r="K160" s="22">
        <v>8.85</v>
      </c>
      <c r="L160" s="22">
        <v>18</v>
      </c>
      <c r="Q160" s="22">
        <f t="shared" si="28"/>
        <v>0.1600171779124323</v>
      </c>
      <c r="R160" s="22">
        <f t="shared" si="29"/>
        <v>0.22292991452757666</v>
      </c>
      <c r="S160" s="22">
        <f t="shared" si="30"/>
        <v>0.3802117560654375</v>
      </c>
      <c r="T160" s="22">
        <f t="shared" si="31"/>
        <v>1.3311475409836067</v>
      </c>
      <c r="U160" s="22">
        <f t="shared" si="32"/>
        <v>0.6950000000000001</v>
      </c>
      <c r="V160" s="22">
        <f t="shared" si="33"/>
        <v>2.5901639344262297</v>
      </c>
      <c r="W160" s="22">
        <f t="shared" si="34"/>
        <v>0.3355198373622185</v>
      </c>
      <c r="X160" s="22">
        <f t="shared" si="35"/>
        <v>6.673390485795933</v>
      </c>
      <c r="Y160" s="22">
        <f t="shared" si="36"/>
        <v>1.7245901639344263</v>
      </c>
      <c r="Z160" s="22">
        <f t="shared" si="37"/>
        <v>1.4876449823499747</v>
      </c>
      <c r="AA160" s="22">
        <f t="shared" si="38"/>
        <v>3.0257186081694405</v>
      </c>
      <c r="AB160" s="22">
        <f t="shared" si="39"/>
        <v>0</v>
      </c>
      <c r="AC160" s="22">
        <f t="shared" si="40"/>
        <v>0</v>
      </c>
      <c r="AD160" s="22">
        <f t="shared" si="41"/>
        <v>0</v>
      </c>
      <c r="AF160" s="22">
        <f>+Q160*Notes!$F195</f>
        <v>0.5070966905675672</v>
      </c>
      <c r="AG160" s="22">
        <f>+R160*Notes!$F195</f>
        <v>0.7064680389958415</v>
      </c>
      <c r="AH160" s="22">
        <f>+S160*Notes!$F195</f>
        <v>1.2048964100665274</v>
      </c>
      <c r="AI160" s="22">
        <f>+T160*Notes!$F195</f>
        <v>4.218425305933965</v>
      </c>
      <c r="AJ160" s="22">
        <f>+U160*Notes!$F195</f>
        <v>2.202464788732395</v>
      </c>
      <c r="AK160" s="22">
        <f>+V160*Notes!$F195</f>
        <v>8.208265989378898</v>
      </c>
      <c r="AL160" s="22">
        <f>+W160*Notes!$F195</f>
        <v>1.0632670902323826</v>
      </c>
      <c r="AM160" s="22">
        <f>+X160*Notes!$F195</f>
        <v>21.148068440902605</v>
      </c>
      <c r="AN160" s="22">
        <f>+Y160*Notes!$F195</f>
        <v>5.465250519510506</v>
      </c>
      <c r="AO160" s="22">
        <f>+Z160*Notes!$F195</f>
        <v>4.714367901813301</v>
      </c>
      <c r="AP160" s="22">
        <f>+AA160*Notes!$F195</f>
        <v>9.588544885044001</v>
      </c>
      <c r="AQ160" s="22">
        <f>+AB160*Notes!$F195</f>
        <v>0</v>
      </c>
      <c r="AR160" s="22">
        <f>+AC160*Notes!$F195</f>
        <v>0</v>
      </c>
      <c r="AS160" s="22">
        <f>+AD160*Notes!$F195</f>
        <v>0</v>
      </c>
    </row>
    <row r="161" spans="1:45" ht="15.75">
      <c r="A161" s="32">
        <v>1851</v>
      </c>
      <c r="B161" s="22">
        <v>20</v>
      </c>
      <c r="C161" s="22">
        <v>33</v>
      </c>
      <c r="D161" s="22">
        <v>53.7</v>
      </c>
      <c r="E161" s="22">
        <v>9.9</v>
      </c>
      <c r="F161" s="22">
        <v>7.06</v>
      </c>
      <c r="G161" s="22">
        <v>17.65</v>
      </c>
      <c r="H161" s="22">
        <v>28.5</v>
      </c>
      <c r="I161" s="22">
        <v>42.25</v>
      </c>
      <c r="J161" s="22">
        <v>13.15</v>
      </c>
      <c r="K161" s="22">
        <v>7.95</v>
      </c>
      <c r="L161" s="22">
        <v>18.1</v>
      </c>
      <c r="Q161" s="22">
        <f t="shared" si="28"/>
        <v>0.13676681872857463</v>
      </c>
      <c r="R161" s="22">
        <f t="shared" si="29"/>
        <v>0.22566525090214815</v>
      </c>
      <c r="S161" s="22">
        <f t="shared" si="30"/>
        <v>0.3672189082862229</v>
      </c>
      <c r="T161" s="22">
        <f t="shared" si="31"/>
        <v>1.298360655737705</v>
      </c>
      <c r="U161" s="22">
        <f t="shared" si="32"/>
        <v>0.706</v>
      </c>
      <c r="V161" s="22">
        <f t="shared" si="33"/>
        <v>2.3147540983606554</v>
      </c>
      <c r="W161" s="22">
        <f t="shared" si="34"/>
        <v>0.3772116514723166</v>
      </c>
      <c r="X161" s="22">
        <f t="shared" si="35"/>
        <v>7.102033955286603</v>
      </c>
      <c r="Y161" s="22">
        <f t="shared" si="36"/>
        <v>1.7245901639344263</v>
      </c>
      <c r="Z161" s="22">
        <f t="shared" si="37"/>
        <v>1.3363590519415027</v>
      </c>
      <c r="AA161" s="22">
        <f t="shared" si="38"/>
        <v>3.042528155992604</v>
      </c>
      <c r="AB161" s="22">
        <f t="shared" si="39"/>
        <v>0</v>
      </c>
      <c r="AC161" s="22">
        <f t="shared" si="40"/>
        <v>0</v>
      </c>
      <c r="AD161" s="22">
        <f t="shared" si="41"/>
        <v>0</v>
      </c>
      <c r="AF161" s="22">
        <f>+Q161*Notes!$F196</f>
        <v>0.438355188232611</v>
      </c>
      <c r="AG161" s="22">
        <f>+R161*Notes!$F196</f>
        <v>0.7232860605838082</v>
      </c>
      <c r="AH161" s="22">
        <f>+S161*Notes!$F196</f>
        <v>1.1769836804045606</v>
      </c>
      <c r="AI161" s="22">
        <f>+T161*Notes!$F196</f>
        <v>4.16141235813367</v>
      </c>
      <c r="AJ161" s="22">
        <f>+U161*Notes!$F196</f>
        <v>2.2628205128205128</v>
      </c>
      <c r="AK161" s="22">
        <f>+V161*Notes!$F196</f>
        <v>7.419083648591845</v>
      </c>
      <c r="AL161" s="22">
        <f>+W161*Notes!$F196</f>
        <v>1.2090117034369123</v>
      </c>
      <c r="AM161" s="22">
        <f>+X161*Notes!$F196</f>
        <v>22.76292934386732</v>
      </c>
      <c r="AN161" s="22">
        <f>+Y161*Notes!$F196</f>
        <v>5.527532576712905</v>
      </c>
      <c r="AO161" s="22">
        <f>+Z161*Notes!$F196</f>
        <v>4.283202089556099</v>
      </c>
      <c r="AP161" s="22">
        <f>+AA161*Notes!$F196</f>
        <v>9.751692807668602</v>
      </c>
      <c r="AQ161" s="22">
        <f>+AB161*Notes!$F196</f>
        <v>0</v>
      </c>
      <c r="AR161" s="22">
        <f>+AC161*Notes!$F196</f>
        <v>0</v>
      </c>
      <c r="AS161" s="22">
        <f>+AD161*Notes!$F196</f>
        <v>0</v>
      </c>
    </row>
    <row r="162" spans="1:45" ht="15.75">
      <c r="A162" s="32">
        <v>1852</v>
      </c>
      <c r="B162" s="22">
        <v>25.4</v>
      </c>
      <c r="C162" s="22">
        <v>36.9</v>
      </c>
      <c r="D162" s="22">
        <v>60.6</v>
      </c>
      <c r="E162" s="22">
        <v>9.3</v>
      </c>
      <c r="F162" s="22">
        <v>6.93</v>
      </c>
      <c r="G162" s="22">
        <v>18.45</v>
      </c>
      <c r="H162" s="22">
        <v>35.9</v>
      </c>
      <c r="I162" s="22">
        <v>39.2</v>
      </c>
      <c r="J162" s="22">
        <v>13.15</v>
      </c>
      <c r="K162" s="22">
        <v>7.95</v>
      </c>
      <c r="L162" s="22">
        <v>18.1</v>
      </c>
      <c r="Q162" s="22">
        <f t="shared" si="28"/>
        <v>0.17369385978528978</v>
      </c>
      <c r="R162" s="22">
        <f t="shared" si="29"/>
        <v>0.2523347805542202</v>
      </c>
      <c r="S162" s="22">
        <f t="shared" si="30"/>
        <v>0.41440346074758116</v>
      </c>
      <c r="T162" s="22">
        <f t="shared" si="31"/>
        <v>1.2196721311475411</v>
      </c>
      <c r="U162" s="22">
        <f t="shared" si="32"/>
        <v>0.693</v>
      </c>
      <c r="V162" s="22">
        <f t="shared" si="33"/>
        <v>2.419672131147541</v>
      </c>
      <c r="W162" s="22">
        <f t="shared" si="34"/>
        <v>0.47515432588969003</v>
      </c>
      <c r="X162" s="22">
        <f t="shared" si="35"/>
        <v>6.589342746680115</v>
      </c>
      <c r="Y162" s="22">
        <f t="shared" si="36"/>
        <v>1.7245901639344263</v>
      </c>
      <c r="Z162" s="22">
        <f t="shared" si="37"/>
        <v>1.3363590519415027</v>
      </c>
      <c r="AA162" s="22">
        <f t="shared" si="38"/>
        <v>3.042528155992604</v>
      </c>
      <c r="AB162" s="22">
        <f t="shared" si="39"/>
        <v>0</v>
      </c>
      <c r="AC162" s="22">
        <f t="shared" si="40"/>
        <v>0</v>
      </c>
      <c r="AD162" s="22">
        <f t="shared" si="41"/>
        <v>0</v>
      </c>
      <c r="AF162" s="22">
        <f>+Q162*Notes!$F197</f>
        <v>0.5527739526405969</v>
      </c>
      <c r="AG162" s="22">
        <f>+R162*Notes!$F197</f>
        <v>0.8030456241117333</v>
      </c>
      <c r="AH162" s="22">
        <f>+S162*Notes!$F197</f>
        <v>1.3188228948826841</v>
      </c>
      <c r="AI162" s="22">
        <f>+T162*Notes!$F197</f>
        <v>3.881559116098964</v>
      </c>
      <c r="AJ162" s="22">
        <f>+U162*Notes!$F197</f>
        <v>2.2054455445544554</v>
      </c>
      <c r="AK162" s="22">
        <f>+V162*Notes!$F197</f>
        <v>7.7005124400027825</v>
      </c>
      <c r="AL162" s="22">
        <f>+W162*Notes!$F197</f>
        <v>1.5121601601864252</v>
      </c>
      <c r="AM162" s="22">
        <f>+X162*Notes!$F197</f>
        <v>20.970326987312955</v>
      </c>
      <c r="AN162" s="22">
        <f>+Y162*Notes!$F197</f>
        <v>5.488441115774341</v>
      </c>
      <c r="AO162" s="22">
        <f>+Z162*Notes!$F197</f>
        <v>4.252910702784131</v>
      </c>
      <c r="AP162" s="22">
        <f>+AA162*Notes!$F197</f>
        <v>9.682727511999094</v>
      </c>
      <c r="AQ162" s="22">
        <f>+AB162*Notes!$F197</f>
        <v>0</v>
      </c>
      <c r="AR162" s="22">
        <f>+AC162*Notes!$F197</f>
        <v>0</v>
      </c>
      <c r="AS162" s="22">
        <f>+AD162*Notes!$F197</f>
        <v>0</v>
      </c>
    </row>
    <row r="163" spans="1:45" ht="15.75">
      <c r="A163" s="32">
        <v>1853</v>
      </c>
      <c r="B163" s="22">
        <v>29.7</v>
      </c>
      <c r="C163" s="22">
        <v>45.35</v>
      </c>
      <c r="D163" s="22">
        <v>62.95</v>
      </c>
      <c r="E163" s="22">
        <v>9.15</v>
      </c>
      <c r="F163" s="22">
        <v>7.71</v>
      </c>
      <c r="G163" s="22">
        <v>19.65</v>
      </c>
      <c r="H163" s="22">
        <v>44.3</v>
      </c>
      <c r="I163" s="22">
        <v>38.05</v>
      </c>
      <c r="J163" s="22">
        <v>13.8</v>
      </c>
      <c r="K163" s="22">
        <v>9.05</v>
      </c>
      <c r="L163" s="22">
        <v>18.1</v>
      </c>
      <c r="Q163" s="22">
        <f t="shared" si="28"/>
        <v>0.20309872581193333</v>
      </c>
      <c r="R163" s="22">
        <f t="shared" si="29"/>
        <v>0.310118761467043</v>
      </c>
      <c r="S163" s="22">
        <f t="shared" si="30"/>
        <v>0.4304735619481887</v>
      </c>
      <c r="T163" s="22">
        <f t="shared" si="31"/>
        <v>1.2</v>
      </c>
      <c r="U163" s="22">
        <f t="shared" si="32"/>
        <v>0.771</v>
      </c>
      <c r="V163" s="22">
        <f t="shared" si="33"/>
        <v>2.577049180327869</v>
      </c>
      <c r="W163" s="22">
        <f t="shared" si="34"/>
        <v>0.5863324968499518</v>
      </c>
      <c r="X163" s="22">
        <f t="shared" si="35"/>
        <v>6.396032946713733</v>
      </c>
      <c r="Y163" s="22">
        <f t="shared" si="36"/>
        <v>1.8098360655737706</v>
      </c>
      <c r="Z163" s="22">
        <f t="shared" si="37"/>
        <v>1.521264077996302</v>
      </c>
      <c r="AA163" s="22">
        <f t="shared" si="38"/>
        <v>3.042528155992604</v>
      </c>
      <c r="AB163" s="22">
        <f t="shared" si="39"/>
        <v>0</v>
      </c>
      <c r="AC163" s="22">
        <f t="shared" si="40"/>
        <v>0</v>
      </c>
      <c r="AD163" s="22">
        <f t="shared" si="41"/>
        <v>0</v>
      </c>
      <c r="AF163" s="22">
        <f>+Q163*Notes!$F198</f>
        <v>0.6454408659277542</v>
      </c>
      <c r="AG163" s="22">
        <f>+R163*Notes!$F198</f>
        <v>0.9855469114418739</v>
      </c>
      <c r="AH163" s="22">
        <f>+S163*Notes!$F198</f>
        <v>1.3680303875472097</v>
      </c>
      <c r="AI163" s="22">
        <f>+T163*Notes!$F198</f>
        <v>3.813559322033898</v>
      </c>
      <c r="AJ163" s="22">
        <f>+U163*Notes!$F198</f>
        <v>2.45021186440678</v>
      </c>
      <c r="AK163" s="22">
        <f>+V163*Notes!$F198</f>
        <v>8.189774937482634</v>
      </c>
      <c r="AL163" s="22">
        <f>+W163*Notes!$F198</f>
        <v>1.8633447993112875</v>
      </c>
      <c r="AM163" s="22">
        <f>+X163*Notes!$F198</f>
        <v>20.326375889980085</v>
      </c>
      <c r="AN163" s="22">
        <f>+Y163*Notes!$F198</f>
        <v>5.7515976660183386</v>
      </c>
      <c r="AO163" s="22">
        <f>+Z163*Notes!$F198</f>
        <v>4.834525671598417</v>
      </c>
      <c r="AP163" s="22">
        <f>+AA163*Notes!$F198</f>
        <v>9.669051343196834</v>
      </c>
      <c r="AQ163" s="22">
        <f>+AB163*Notes!$F198</f>
        <v>0</v>
      </c>
      <c r="AR163" s="22">
        <f>+AC163*Notes!$F198</f>
        <v>0</v>
      </c>
      <c r="AS163" s="22">
        <f>+AD163*Notes!$F198</f>
        <v>0</v>
      </c>
    </row>
    <row r="164" spans="1:45" ht="15.75">
      <c r="A164" s="32">
        <v>1854</v>
      </c>
      <c r="B164" s="22">
        <v>36.6</v>
      </c>
      <c r="C164" s="22">
        <v>56.5</v>
      </c>
      <c r="D164" s="22">
        <v>75.75</v>
      </c>
      <c r="E164" s="22">
        <v>10.05</v>
      </c>
      <c r="F164" s="22">
        <v>8.63</v>
      </c>
      <c r="G164" s="22">
        <v>20.15</v>
      </c>
      <c r="H164" s="22">
        <v>48</v>
      </c>
      <c r="I164" s="22">
        <v>38.05</v>
      </c>
      <c r="J164" s="22">
        <v>15.4</v>
      </c>
      <c r="K164" s="22">
        <v>8.85</v>
      </c>
      <c r="L164" s="22">
        <v>17.55</v>
      </c>
      <c r="Q164" s="22">
        <f t="shared" si="28"/>
        <v>0.2502832782732916</v>
      </c>
      <c r="R164" s="22">
        <f t="shared" si="29"/>
        <v>0.38636626290822335</v>
      </c>
      <c r="S164" s="22">
        <f t="shared" si="30"/>
        <v>0.5180043259344764</v>
      </c>
      <c r="T164" s="22">
        <f t="shared" si="31"/>
        <v>1.318032786885246</v>
      </c>
      <c r="U164" s="22">
        <f t="shared" si="32"/>
        <v>0.8630000000000001</v>
      </c>
      <c r="V164" s="22">
        <f t="shared" si="33"/>
        <v>2.642622950819672</v>
      </c>
      <c r="W164" s="22">
        <f t="shared" si="34"/>
        <v>0.6353038340586386</v>
      </c>
      <c r="X164" s="22">
        <f t="shared" si="35"/>
        <v>6.396032946713733</v>
      </c>
      <c r="Y164" s="22">
        <f t="shared" si="36"/>
        <v>2.019672131147541</v>
      </c>
      <c r="Z164" s="22">
        <f t="shared" si="37"/>
        <v>1.4876449823499747</v>
      </c>
      <c r="AA164" s="22">
        <f t="shared" si="38"/>
        <v>2.9500756429652046</v>
      </c>
      <c r="AB164" s="22">
        <f t="shared" si="39"/>
        <v>0</v>
      </c>
      <c r="AC164" s="22">
        <f t="shared" si="40"/>
        <v>0</v>
      </c>
      <c r="AD164" s="22">
        <f t="shared" si="41"/>
        <v>0</v>
      </c>
      <c r="AF164" s="22">
        <f>+Q164*Notes!$F199</f>
        <v>0.7953917741735962</v>
      </c>
      <c r="AG164" s="22">
        <f>+R164*Notes!$F199</f>
        <v>1.2278588863608793</v>
      </c>
      <c r="AH164" s="22">
        <f>+S164*Notes!$F199</f>
        <v>1.6462001883510904</v>
      </c>
      <c r="AI164" s="22">
        <f>+T164*Notes!$F199</f>
        <v>4.18866351764379</v>
      </c>
      <c r="AJ164" s="22">
        <f>+U164*Notes!$F199</f>
        <v>2.742584745762712</v>
      </c>
      <c r="AK164" s="22">
        <f>+V164*Notes!$F199</f>
        <v>8.398166157265907</v>
      </c>
      <c r="AL164" s="22">
        <f>+W164*Notes!$F199</f>
        <v>2.018974048915165</v>
      </c>
      <c r="AM164" s="22">
        <f>+X164*Notes!$F199</f>
        <v>20.326375889980085</v>
      </c>
      <c r="AN164" s="22">
        <f>+Y164*Notes!$F199</f>
        <v>6.418449569324813</v>
      </c>
      <c r="AO164" s="22">
        <f>+Z164*Notes!$F199</f>
        <v>4.72768532526475</v>
      </c>
      <c r="AP164" s="22">
        <f>+AA164*Notes!$F199</f>
        <v>9.375240390779252</v>
      </c>
      <c r="AQ164" s="22">
        <f>+AB164*Notes!$F199</f>
        <v>0</v>
      </c>
      <c r="AR164" s="22">
        <f>+AC164*Notes!$F199</f>
        <v>0</v>
      </c>
      <c r="AS164" s="22">
        <f>+AD164*Notes!$F199</f>
        <v>0</v>
      </c>
    </row>
    <row r="165" spans="1:45" ht="15.75">
      <c r="A165" s="32">
        <v>1855</v>
      </c>
      <c r="B165" s="22">
        <v>34.25</v>
      </c>
      <c r="C165" s="22">
        <v>49.05</v>
      </c>
      <c r="D165" s="22">
        <v>66.25</v>
      </c>
      <c r="E165" s="22">
        <v>10.15</v>
      </c>
      <c r="F165" s="22">
        <v>8.37</v>
      </c>
      <c r="G165" s="22">
        <v>21.05</v>
      </c>
      <c r="H165" s="22">
        <v>59.3</v>
      </c>
      <c r="I165" s="22">
        <v>38.05</v>
      </c>
      <c r="J165" s="22">
        <v>16.75</v>
      </c>
      <c r="K165" s="22">
        <v>8.85</v>
      </c>
      <c r="L165" s="22">
        <v>17.15</v>
      </c>
      <c r="Q165" s="22">
        <f t="shared" si="28"/>
        <v>0.23421317707268405</v>
      </c>
      <c r="R165" s="22">
        <f t="shared" si="29"/>
        <v>0.3354206229318293</v>
      </c>
      <c r="S165" s="22">
        <f t="shared" si="30"/>
        <v>0.4530400870384035</v>
      </c>
      <c r="T165" s="22">
        <f t="shared" si="31"/>
        <v>1.3311475409836067</v>
      </c>
      <c r="U165" s="22">
        <f t="shared" si="32"/>
        <v>0.837</v>
      </c>
      <c r="V165" s="22">
        <f t="shared" si="33"/>
        <v>2.7606557377049183</v>
      </c>
      <c r="W165" s="22">
        <f t="shared" si="34"/>
        <v>0.7848649449932763</v>
      </c>
      <c r="X165" s="22">
        <f t="shared" si="35"/>
        <v>6.396032946713733</v>
      </c>
      <c r="Y165" s="22">
        <f t="shared" si="36"/>
        <v>2.19672131147541</v>
      </c>
      <c r="Z165" s="22">
        <f t="shared" si="37"/>
        <v>1.4876449823499747</v>
      </c>
      <c r="AA165" s="22">
        <f t="shared" si="38"/>
        <v>2.88283745167255</v>
      </c>
      <c r="AB165" s="22">
        <f t="shared" si="39"/>
        <v>0</v>
      </c>
      <c r="AC165" s="22">
        <f t="shared" si="40"/>
        <v>0</v>
      </c>
      <c r="AD165" s="22">
        <f t="shared" si="41"/>
        <v>0</v>
      </c>
      <c r="AF165" s="22">
        <f>+Q165*Notes!$F200</f>
        <v>0.7506832598483464</v>
      </c>
      <c r="AG165" s="22">
        <f>+R165*Notes!$F200</f>
        <v>1.0750660991404786</v>
      </c>
      <c r="AH165" s="22">
        <f>+S165*Notes!$F200</f>
        <v>1.452051561020524</v>
      </c>
      <c r="AI165" s="22">
        <f>+T165*Notes!$F200</f>
        <v>4.266498528793611</v>
      </c>
      <c r="AJ165" s="22">
        <f>+U165*Notes!$F200</f>
        <v>2.682692307692308</v>
      </c>
      <c r="AK165" s="22">
        <f>+V165*Notes!$F200</f>
        <v>8.848255569567046</v>
      </c>
      <c r="AL165" s="22">
        <f>+W165*Notes!$F200</f>
        <v>2.5155927724143474</v>
      </c>
      <c r="AM165" s="22">
        <f>+X165*Notes!$F200</f>
        <v>20.500105598441454</v>
      </c>
      <c r="AN165" s="22">
        <f>+Y165*Notes!$F200</f>
        <v>7.040773434216058</v>
      </c>
      <c r="AO165" s="22">
        <f>+Z165*Notes!$F200</f>
        <v>4.768092892147355</v>
      </c>
      <c r="AP165" s="22">
        <f>+AA165*Notes!$F200</f>
        <v>9.239863627155609</v>
      </c>
      <c r="AQ165" s="22">
        <f>+AB165*Notes!$F200</f>
        <v>0</v>
      </c>
      <c r="AR165" s="22">
        <f>+AC165*Notes!$F200</f>
        <v>0</v>
      </c>
      <c r="AS165" s="22">
        <f>+AD165*Notes!$F200</f>
        <v>0</v>
      </c>
    </row>
    <row r="166" spans="1:45" ht="15.75">
      <c r="A166" s="32">
        <v>1856</v>
      </c>
      <c r="B166" s="22">
        <v>31.85</v>
      </c>
      <c r="C166" s="22">
        <v>52.1</v>
      </c>
      <c r="D166" s="22">
        <v>64.91</v>
      </c>
      <c r="E166" s="22">
        <v>10.25</v>
      </c>
      <c r="F166" s="22">
        <v>8.23</v>
      </c>
      <c r="G166" s="22">
        <v>21.45</v>
      </c>
      <c r="H166" s="22">
        <v>50.35</v>
      </c>
      <c r="I166" s="22">
        <v>38.05</v>
      </c>
      <c r="J166" s="22">
        <v>16.75</v>
      </c>
      <c r="K166" s="22">
        <v>8.85</v>
      </c>
      <c r="L166" s="22">
        <v>17.9</v>
      </c>
      <c r="Q166" s="22">
        <f t="shared" si="28"/>
        <v>0.2178011588252551</v>
      </c>
      <c r="R166" s="22">
        <f t="shared" si="29"/>
        <v>0.35627756278793693</v>
      </c>
      <c r="S166" s="22">
        <f t="shared" si="30"/>
        <v>0.44387671018358893</v>
      </c>
      <c r="T166" s="22">
        <f t="shared" si="31"/>
        <v>1.3442622950819672</v>
      </c>
      <c r="U166" s="22">
        <f t="shared" si="32"/>
        <v>0.8230000000000001</v>
      </c>
      <c r="V166" s="22">
        <f t="shared" si="33"/>
        <v>2.8131147540983608</v>
      </c>
      <c r="W166" s="22">
        <f t="shared" si="34"/>
        <v>0.6664072509344261</v>
      </c>
      <c r="X166" s="22">
        <f t="shared" si="35"/>
        <v>6.396032946713733</v>
      </c>
      <c r="Y166" s="22">
        <f t="shared" si="36"/>
        <v>2.19672131147541</v>
      </c>
      <c r="Z166" s="22">
        <f t="shared" si="37"/>
        <v>1.4876449823499747</v>
      </c>
      <c r="AA166" s="22">
        <f t="shared" si="38"/>
        <v>3.0089090603462765</v>
      </c>
      <c r="AB166" s="22">
        <f t="shared" si="39"/>
        <v>0</v>
      </c>
      <c r="AC166" s="22">
        <f t="shared" si="40"/>
        <v>0</v>
      </c>
      <c r="AD166" s="22">
        <f t="shared" si="41"/>
        <v>0</v>
      </c>
      <c r="AF166" s="22">
        <f>+Q166*Notes!$F201</f>
        <v>0.7030883893211248</v>
      </c>
      <c r="AG166" s="22">
        <f>+R166*Notes!$F201</f>
        <v>1.1501069100041006</v>
      </c>
      <c r="AH166" s="22">
        <f>+S166*Notes!$F201</f>
        <v>1.4328875149398494</v>
      </c>
      <c r="AI166" s="22">
        <f>+T166*Notes!$F201</f>
        <v>4.339440694310511</v>
      </c>
      <c r="AJ166" s="22">
        <f>+U166*Notes!$F201</f>
        <v>2.6567431850789096</v>
      </c>
      <c r="AK166" s="22">
        <f>+V166*Notes!$F201</f>
        <v>9.081073452971753</v>
      </c>
      <c r="AL166" s="22">
        <f>+W166*Notes!$F201</f>
        <v>2.1512429190853064</v>
      </c>
      <c r="AM166" s="22">
        <f>+X166*Notes!$F201</f>
        <v>20.647165179491964</v>
      </c>
      <c r="AN166" s="22">
        <f>+Y166*Notes!$F201</f>
        <v>7.091281134604982</v>
      </c>
      <c r="AO166" s="22">
        <f>+Z166*Notes!$F201</f>
        <v>4.802297288791166</v>
      </c>
      <c r="AP166" s="22">
        <f>+AA166*Notes!$F201</f>
        <v>9.713121069984393</v>
      </c>
      <c r="AQ166" s="22">
        <f>+AB166*Notes!$F201</f>
        <v>0</v>
      </c>
      <c r="AR166" s="22">
        <f>+AC166*Notes!$F201</f>
        <v>0</v>
      </c>
      <c r="AS166" s="22">
        <f>+AD166*Notes!$F201</f>
        <v>0</v>
      </c>
    </row>
    <row r="167" spans="1:45" ht="15.75">
      <c r="A167" s="32">
        <v>1857</v>
      </c>
      <c r="B167" s="22">
        <v>27.85</v>
      </c>
      <c r="C167" s="22">
        <v>46.7</v>
      </c>
      <c r="D167" s="22">
        <v>61.8</v>
      </c>
      <c r="E167" s="22">
        <v>10.5</v>
      </c>
      <c r="F167" s="22">
        <v>7.97</v>
      </c>
      <c r="G167" s="22">
        <v>21.45</v>
      </c>
      <c r="H167" s="22">
        <v>43.25</v>
      </c>
      <c r="I167" s="22">
        <v>38.05</v>
      </c>
      <c r="J167" s="22">
        <v>16.75</v>
      </c>
      <c r="K167" s="22">
        <v>8.25</v>
      </c>
      <c r="L167" s="22">
        <v>18.1</v>
      </c>
      <c r="Q167" s="22">
        <f t="shared" si="28"/>
        <v>0.19044779507954018</v>
      </c>
      <c r="R167" s="22">
        <f t="shared" si="29"/>
        <v>0.3193505217312218</v>
      </c>
      <c r="S167" s="22">
        <f t="shared" si="30"/>
        <v>0.4226094698712956</v>
      </c>
      <c r="T167" s="22">
        <f t="shared" si="31"/>
        <v>1.3770491803278688</v>
      </c>
      <c r="U167" s="22">
        <f t="shared" si="32"/>
        <v>0.7969999999999999</v>
      </c>
      <c r="V167" s="22">
        <f t="shared" si="33"/>
        <v>2.8131147540983608</v>
      </c>
      <c r="W167" s="22">
        <f t="shared" si="34"/>
        <v>0.5724352254799191</v>
      </c>
      <c r="X167" s="22">
        <f t="shared" si="35"/>
        <v>6.396032946713733</v>
      </c>
      <c r="Y167" s="22">
        <f t="shared" si="36"/>
        <v>2.19672131147541</v>
      </c>
      <c r="Z167" s="22">
        <f t="shared" si="37"/>
        <v>1.3867876954109934</v>
      </c>
      <c r="AA167" s="22">
        <f t="shared" si="38"/>
        <v>3.042528155992604</v>
      </c>
      <c r="AB167" s="22">
        <f t="shared" si="39"/>
        <v>0</v>
      </c>
      <c r="AC167" s="22">
        <f t="shared" si="40"/>
        <v>0</v>
      </c>
      <c r="AD167" s="22">
        <f t="shared" si="41"/>
        <v>0</v>
      </c>
      <c r="AF167" s="22">
        <f>+Q167*Notes!$F202</f>
        <v>0.6104095996139108</v>
      </c>
      <c r="AG167" s="22">
        <f>+R167*Notes!$F202</f>
        <v>1.0235593645231469</v>
      </c>
      <c r="AH167" s="22">
        <f>+S167*Notes!$F202</f>
        <v>1.354517531638768</v>
      </c>
      <c r="AI167" s="22">
        <f>+T167*Notes!$F202</f>
        <v>4.4136191677175285</v>
      </c>
      <c r="AJ167" s="22">
        <f>+U167*Notes!$F202</f>
        <v>2.5544871794871793</v>
      </c>
      <c r="AK167" s="22">
        <f>+V167*Notes!$F202</f>
        <v>9.016393442622952</v>
      </c>
      <c r="AL167" s="22">
        <f>+W167*Notes!$F202</f>
        <v>1.8347282867946126</v>
      </c>
      <c r="AM167" s="22">
        <f>+X167*Notes!$F202</f>
        <v>20.500105598441454</v>
      </c>
      <c r="AN167" s="22">
        <f>+Y167*Notes!$F202</f>
        <v>7.040773434216058</v>
      </c>
      <c r="AO167" s="22">
        <f>+Z167*Notes!$F202</f>
        <v>4.444832357086518</v>
      </c>
      <c r="AP167" s="22">
        <f>+AA167*Notes!$F202</f>
        <v>9.751692807668602</v>
      </c>
      <c r="AQ167" s="22">
        <f>+AB167*Notes!$F202</f>
        <v>0</v>
      </c>
      <c r="AR167" s="22">
        <f>+AC167*Notes!$F202</f>
        <v>0</v>
      </c>
      <c r="AS167" s="22">
        <f>+AD167*Notes!$F202</f>
        <v>0</v>
      </c>
    </row>
    <row r="168" spans="1:45" ht="15.75">
      <c r="A168" s="32">
        <v>1858</v>
      </c>
      <c r="B168" s="22">
        <v>21.7</v>
      </c>
      <c r="C168" s="22">
        <v>33.55</v>
      </c>
      <c r="D168" s="22">
        <v>55.7</v>
      </c>
      <c r="E168" s="22">
        <v>10.5</v>
      </c>
      <c r="F168" s="22">
        <v>7.85</v>
      </c>
      <c r="G168" s="22">
        <v>21.55</v>
      </c>
      <c r="H168" s="22">
        <v>37.55</v>
      </c>
      <c r="I168" s="22">
        <v>38.05</v>
      </c>
      <c r="J168" s="22">
        <v>14.15</v>
      </c>
      <c r="K168" s="22">
        <v>8.25</v>
      </c>
      <c r="L168" s="22">
        <v>18.1</v>
      </c>
      <c r="Q168" s="22">
        <f t="shared" si="28"/>
        <v>0.14839199832050348</v>
      </c>
      <c r="R168" s="22">
        <f t="shared" si="29"/>
        <v>0.22942633841718393</v>
      </c>
      <c r="S168" s="22">
        <f t="shared" si="30"/>
        <v>0.38089559015908037</v>
      </c>
      <c r="T168" s="22">
        <f t="shared" si="31"/>
        <v>1.3770491803278688</v>
      </c>
      <c r="U168" s="22">
        <f t="shared" si="32"/>
        <v>0.7849999999999999</v>
      </c>
      <c r="V168" s="22">
        <f t="shared" si="33"/>
        <v>2.8262295081967213</v>
      </c>
      <c r="W168" s="22">
        <f t="shared" si="34"/>
        <v>0.49699289518545575</v>
      </c>
      <c r="X168" s="22">
        <f t="shared" si="35"/>
        <v>6.396032946713733</v>
      </c>
      <c r="Y168" s="22">
        <f t="shared" si="36"/>
        <v>1.8557377049180328</v>
      </c>
      <c r="Z168" s="22">
        <f t="shared" si="37"/>
        <v>1.3867876954109934</v>
      </c>
      <c r="AA168" s="22">
        <f t="shared" si="38"/>
        <v>3.042528155992604</v>
      </c>
      <c r="AB168" s="22">
        <f t="shared" si="39"/>
        <v>0</v>
      </c>
      <c r="AC168" s="22">
        <f t="shared" si="40"/>
        <v>0</v>
      </c>
      <c r="AD168" s="22">
        <f t="shared" si="41"/>
        <v>0</v>
      </c>
      <c r="AF168" s="22">
        <f>+Q168*Notes!$F203</f>
        <v>0.47493882819506805</v>
      </c>
      <c r="AG168" s="22">
        <f>+R168*Notes!$F203</f>
        <v>0.7342948242370751</v>
      </c>
      <c r="AH168" s="22">
        <f>+S168*Notes!$F203</f>
        <v>1.2190826143071563</v>
      </c>
      <c r="AI168" s="22">
        <f>+T168*Notes!$F203</f>
        <v>4.407340904321059</v>
      </c>
      <c r="AJ168" s="22">
        <f>+U168*Notes!$F203</f>
        <v>2.512446657183499</v>
      </c>
      <c r="AK168" s="22">
        <f>+V168*Notes!$F203</f>
        <v>9.045542522677984</v>
      </c>
      <c r="AL168" s="22">
        <f>+W168*Notes!$F203</f>
        <v>1.5906600486020988</v>
      </c>
      <c r="AM168" s="22">
        <f>+X168*Notes!$F203</f>
        <v>20.470944708543243</v>
      </c>
      <c r="AN168" s="22">
        <f>+Y168*Notes!$F203</f>
        <v>5.939416552013618</v>
      </c>
      <c r="AO168" s="22">
        <f>+Z168*Notes!$F203</f>
        <v>4.438509693705171</v>
      </c>
      <c r="AP168" s="22">
        <f>+AA168*Notes!$F203</f>
        <v>9.737821267401648</v>
      </c>
      <c r="AQ168" s="22">
        <f>+AB168*Notes!$F203</f>
        <v>0</v>
      </c>
      <c r="AR168" s="22">
        <f>+AC168*Notes!$F203</f>
        <v>0</v>
      </c>
      <c r="AS168" s="22">
        <f>+AD168*Notes!$F203</f>
        <v>0</v>
      </c>
    </row>
    <row r="169" spans="1:45" ht="15.75">
      <c r="A169" s="32">
        <v>1859</v>
      </c>
      <c r="B169" s="22">
        <v>21.6</v>
      </c>
      <c r="C169" s="22">
        <v>38.1</v>
      </c>
      <c r="D169" s="22">
        <v>56.9</v>
      </c>
      <c r="E169" s="22">
        <v>11</v>
      </c>
      <c r="F169" s="22">
        <v>7.72</v>
      </c>
      <c r="G169" s="22">
        <v>21.55</v>
      </c>
      <c r="H169" s="22">
        <v>43.2</v>
      </c>
      <c r="I169" s="22">
        <v>38.95</v>
      </c>
      <c r="J169" s="22">
        <v>15.85</v>
      </c>
      <c r="K169" s="22">
        <v>8.25</v>
      </c>
      <c r="L169" s="22">
        <v>20.85</v>
      </c>
      <c r="Q169" s="22">
        <f t="shared" si="28"/>
        <v>0.14770816422686062</v>
      </c>
      <c r="R169" s="22">
        <f t="shared" si="29"/>
        <v>0.2605407896779347</v>
      </c>
      <c r="S169" s="22">
        <f t="shared" si="30"/>
        <v>0.3891015992827948</v>
      </c>
      <c r="T169" s="22">
        <f t="shared" si="31"/>
        <v>1.4426229508196722</v>
      </c>
      <c r="U169" s="22">
        <f t="shared" si="32"/>
        <v>0.772</v>
      </c>
      <c r="V169" s="22">
        <f t="shared" si="33"/>
        <v>2.8262295081967213</v>
      </c>
      <c r="W169" s="22">
        <f t="shared" si="34"/>
        <v>0.5717734506527747</v>
      </c>
      <c r="X169" s="22">
        <f t="shared" si="35"/>
        <v>6.547318877122206</v>
      </c>
      <c r="Y169" s="22">
        <f t="shared" si="36"/>
        <v>2.078688524590164</v>
      </c>
      <c r="Z169" s="22">
        <f t="shared" si="37"/>
        <v>1.3867876954109934</v>
      </c>
      <c r="AA169" s="22">
        <f t="shared" si="38"/>
        <v>3.504790721129602</v>
      </c>
      <c r="AB169" s="22">
        <f t="shared" si="39"/>
        <v>0</v>
      </c>
      <c r="AC169" s="22">
        <f t="shared" si="40"/>
        <v>0</v>
      </c>
      <c r="AD169" s="22">
        <f t="shared" si="41"/>
        <v>0</v>
      </c>
      <c r="AF169" s="22">
        <f>+Q169*Notes!$F204</f>
        <v>0.46611973283371166</v>
      </c>
      <c r="AG169" s="22">
        <f>+R169*Notes!$F204</f>
        <v>0.8221834176372415</v>
      </c>
      <c r="AH169" s="22">
        <f>+S169*Notes!$F204</f>
        <v>1.2278802221406568</v>
      </c>
      <c r="AI169" s="22">
        <f>+T169*Notes!$F204</f>
        <v>4.552456717172879</v>
      </c>
      <c r="AJ169" s="22">
        <f>+U169*Notes!$F204</f>
        <v>2.436185133239832</v>
      </c>
      <c r="AK169" s="22">
        <f>+V169*Notes!$F204</f>
        <v>8.91867656864323</v>
      </c>
      <c r="AL169" s="22">
        <f>+W169*Notes!$F204</f>
        <v>1.804334171064156</v>
      </c>
      <c r="AM169" s="22">
        <f>+X169*Notes!$F204</f>
        <v>20.66124470340107</v>
      </c>
      <c r="AN169" s="22">
        <f>+Y169*Notes!$F204</f>
        <v>6.559676269744557</v>
      </c>
      <c r="AO169" s="22">
        <f>+Z169*Notes!$F204</f>
        <v>4.376258505855169</v>
      </c>
      <c r="AP169" s="22">
        <f>+AA169*Notes!$F204</f>
        <v>11.059998769343064</v>
      </c>
      <c r="AQ169" s="22">
        <f>+AB169*Notes!$F204</f>
        <v>0</v>
      </c>
      <c r="AR169" s="22">
        <f>+AC169*Notes!$F204</f>
        <v>0</v>
      </c>
      <c r="AS169" s="22">
        <f>+AD169*Notes!$F204</f>
        <v>0</v>
      </c>
    </row>
    <row r="170" spans="1:45" ht="15.75">
      <c r="A170" s="32">
        <v>1860</v>
      </c>
      <c r="B170" s="22">
        <v>22.25</v>
      </c>
      <c r="C170" s="22">
        <v>38.65</v>
      </c>
      <c r="D170" s="22">
        <v>55.4</v>
      </c>
      <c r="E170" s="22">
        <v>11.6</v>
      </c>
      <c r="F170" s="22">
        <v>8.2</v>
      </c>
      <c r="G170" s="22">
        <v>20.85</v>
      </c>
      <c r="H170" s="22">
        <v>53.3</v>
      </c>
      <c r="I170" s="22">
        <v>40.2</v>
      </c>
      <c r="J170" s="22">
        <v>13</v>
      </c>
      <c r="K170" s="22">
        <v>8.35</v>
      </c>
      <c r="L170" s="22">
        <v>18</v>
      </c>
      <c r="Q170" s="22">
        <f t="shared" si="28"/>
        <v>0.15215308583553927</v>
      </c>
      <c r="R170" s="22">
        <f t="shared" si="29"/>
        <v>0.2643018771929705</v>
      </c>
      <c r="S170" s="22">
        <f t="shared" si="30"/>
        <v>0.3788440878781517</v>
      </c>
      <c r="T170" s="22">
        <f t="shared" si="31"/>
        <v>1.521311475409836</v>
      </c>
      <c r="U170" s="22">
        <f t="shared" si="32"/>
        <v>0.82</v>
      </c>
      <c r="V170" s="22">
        <f t="shared" si="33"/>
        <v>2.734426229508197</v>
      </c>
      <c r="W170" s="22">
        <f t="shared" si="34"/>
        <v>0.7054519657359465</v>
      </c>
      <c r="X170" s="22">
        <f t="shared" si="35"/>
        <v>6.75743822491175</v>
      </c>
      <c r="Y170" s="22">
        <f t="shared" si="36"/>
        <v>1.7049180327868851</v>
      </c>
      <c r="Z170" s="22">
        <f t="shared" si="37"/>
        <v>1.403597243234157</v>
      </c>
      <c r="AA170" s="22">
        <f t="shared" si="38"/>
        <v>3.0257186081694405</v>
      </c>
      <c r="AB170" s="22">
        <f t="shared" si="39"/>
        <v>0</v>
      </c>
      <c r="AC170" s="22">
        <f t="shared" si="40"/>
        <v>0</v>
      </c>
      <c r="AD170" s="22">
        <f t="shared" si="41"/>
        <v>0</v>
      </c>
      <c r="AF170" s="22">
        <f>+Q170*Notes!$F205</f>
        <v>0.4904648182377698</v>
      </c>
      <c r="AG170" s="22">
        <f>+R170*Notes!$F205</f>
        <v>0.8519759651635868</v>
      </c>
      <c r="AH170" s="22">
        <f>+S170*Notes!$F205</f>
        <v>1.2212022890055032</v>
      </c>
      <c r="AI170" s="22">
        <f>+T170*Notes!$F205</f>
        <v>4.9039410023956025</v>
      </c>
      <c r="AJ170" s="22">
        <f>+U170*Notes!$F205</f>
        <v>2.6432664756446984</v>
      </c>
      <c r="AK170" s="22">
        <f>+V170*Notes!$F205</f>
        <v>8.814411198271408</v>
      </c>
      <c r="AL170" s="22">
        <f>+W170*Notes!$F205</f>
        <v>2.2740213795213173</v>
      </c>
      <c r="AM170" s="22">
        <f>+X170*Notes!$F205</f>
        <v>21.78257307457226</v>
      </c>
      <c r="AN170" s="22">
        <f>+Y170*Notes!$F205</f>
        <v>5.495795950960589</v>
      </c>
      <c r="AO170" s="22">
        <f>+Z170*Notes!$F205</f>
        <v>4.524489680912397</v>
      </c>
      <c r="AP170" s="22">
        <f>+AA170*Notes!$F205</f>
        <v>9.753390928912951</v>
      </c>
      <c r="AQ170" s="22">
        <f>+AB170*Notes!$F205</f>
        <v>0</v>
      </c>
      <c r="AR170" s="22">
        <f>+AC170*Notes!$F205</f>
        <v>0</v>
      </c>
      <c r="AS170" s="22">
        <f>+AD170*Notes!$F205</f>
        <v>0</v>
      </c>
    </row>
    <row r="171" ht="15.75">
      <c r="A171" s="33"/>
    </row>
    <row r="172" ht="15.75">
      <c r="A172" s="34"/>
    </row>
    <row r="173" ht="15.75">
      <c r="A173" s="34"/>
    </row>
    <row r="177" ht="15.75">
      <c r="A177" s="21"/>
    </row>
    <row r="178" ht="15.75">
      <c r="A178" s="35"/>
    </row>
    <row r="179" ht="15.75">
      <c r="A179" s="35"/>
    </row>
    <row r="180" ht="15.75">
      <c r="A180" s="35"/>
    </row>
    <row r="181" ht="15.75">
      <c r="A181" s="35"/>
    </row>
    <row r="182" ht="15.75">
      <c r="A182" s="35"/>
    </row>
    <row r="183" ht="15.75">
      <c r="A183" s="35"/>
    </row>
    <row r="184" ht="15.75">
      <c r="A184" s="35"/>
    </row>
    <row r="185" ht="15.75">
      <c r="A185" s="35"/>
    </row>
    <row r="186" ht="15.75">
      <c r="A186" s="35"/>
    </row>
    <row r="187" ht="15.75">
      <c r="A187" s="35"/>
    </row>
    <row r="188" ht="15.75">
      <c r="A188" s="35"/>
    </row>
    <row r="189" ht="15.75">
      <c r="A189" s="35"/>
    </row>
    <row r="190" ht="15.75">
      <c r="A190" s="35"/>
    </row>
    <row r="191" ht="15.75">
      <c r="A191" s="35"/>
    </row>
    <row r="192" ht="15.75">
      <c r="A192" s="35"/>
    </row>
    <row r="193" ht="15.75">
      <c r="A193" s="35"/>
    </row>
    <row r="194" ht="15.75">
      <c r="A194" s="35"/>
    </row>
    <row r="195" ht="15.75">
      <c r="A195" s="35"/>
    </row>
    <row r="197" s="36" customFormat="1" ht="15.75"/>
    <row r="198" s="36" customFormat="1" ht="15.75"/>
    <row r="199" ht="15.75">
      <c r="A199" s="37"/>
    </row>
    <row r="200" ht="15.75">
      <c r="A200" s="38"/>
    </row>
    <row r="201" ht="15.75">
      <c r="A201" s="35"/>
    </row>
    <row r="202" ht="15.75">
      <c r="A202" s="35"/>
    </row>
    <row r="203" ht="15.75">
      <c r="A203" s="35"/>
    </row>
    <row r="204" ht="15.75">
      <c r="A204" s="35"/>
    </row>
    <row r="205" ht="15.75">
      <c r="A205" s="35"/>
    </row>
    <row r="206" ht="15.75">
      <c r="A206" s="35"/>
    </row>
    <row r="207" ht="15.75">
      <c r="A207" s="35"/>
    </row>
    <row r="208" ht="15.75">
      <c r="A208" s="35"/>
    </row>
    <row r="209" ht="15.75">
      <c r="A209" s="35"/>
    </row>
    <row r="210" ht="15.75">
      <c r="A210" s="35"/>
    </row>
    <row r="211" ht="15.75">
      <c r="A211" s="35"/>
    </row>
    <row r="212" ht="15.75">
      <c r="A212" s="35"/>
    </row>
    <row r="213" ht="15.75">
      <c r="A213" s="35"/>
    </row>
    <row r="214" ht="15.75">
      <c r="A214" s="35"/>
    </row>
    <row r="215" ht="15.75">
      <c r="A215" s="35"/>
    </row>
    <row r="216" ht="15.75">
      <c r="A216" s="35"/>
    </row>
    <row r="217" ht="15.75">
      <c r="A217" s="35"/>
    </row>
    <row r="218" ht="15.75">
      <c r="A218" s="37"/>
    </row>
    <row r="219" ht="15.75">
      <c r="A219" s="37"/>
    </row>
    <row r="220" ht="15.75">
      <c r="A220" s="39"/>
    </row>
    <row r="221" ht="15.75">
      <c r="A221" s="35"/>
    </row>
    <row r="222" ht="15.75">
      <c r="A222" s="35"/>
    </row>
    <row r="223" ht="15.75">
      <c r="A223" s="35"/>
    </row>
    <row r="224" ht="15.75">
      <c r="A224" s="35"/>
    </row>
    <row r="225" ht="15.75">
      <c r="A225" s="35"/>
    </row>
    <row r="226" ht="15.75">
      <c r="A226" s="35"/>
    </row>
    <row r="227" ht="15.75">
      <c r="A227" s="35"/>
    </row>
    <row r="228" ht="15.75">
      <c r="A228" s="35"/>
    </row>
    <row r="229" ht="15.75">
      <c r="A229" s="35"/>
    </row>
    <row r="230" ht="15.75">
      <c r="A230" s="35"/>
    </row>
    <row r="231" ht="15.75">
      <c r="A231" s="35"/>
    </row>
    <row r="232" ht="15.75">
      <c r="A232" s="35"/>
    </row>
    <row r="233" ht="15.75">
      <c r="A233" s="35"/>
    </row>
    <row r="234" ht="15.75">
      <c r="A234" s="35"/>
    </row>
    <row r="235" ht="15.75">
      <c r="A235" s="35"/>
    </row>
    <row r="236" ht="15.75">
      <c r="A236" s="35"/>
    </row>
    <row r="237" ht="15.75">
      <c r="A237" s="35"/>
    </row>
    <row r="238" ht="15.75">
      <c r="A238" s="37"/>
    </row>
    <row r="239" ht="15.75">
      <c r="A239" s="37"/>
    </row>
    <row r="240" ht="15.75">
      <c r="A240" s="37"/>
    </row>
    <row r="241" ht="15.75">
      <c r="A241" s="37"/>
    </row>
    <row r="242" ht="15.75">
      <c r="A242" s="37"/>
    </row>
    <row r="243" ht="15.75">
      <c r="A243" s="37"/>
    </row>
    <row r="244" ht="15.75">
      <c r="A244" s="37"/>
    </row>
    <row r="245" ht="15.75">
      <c r="A245" s="37"/>
    </row>
    <row r="246" ht="15.75">
      <c r="A246" s="37"/>
    </row>
    <row r="247" ht="15.75">
      <c r="A247" s="37"/>
    </row>
    <row r="248" ht="15.75">
      <c r="A248" s="37"/>
    </row>
    <row r="249" ht="15.75">
      <c r="A249" s="37"/>
    </row>
    <row r="250" ht="15.75">
      <c r="A250" s="37"/>
    </row>
    <row r="251" ht="15.75">
      <c r="A251" s="37"/>
    </row>
    <row r="252" ht="15.75">
      <c r="A252" s="37"/>
    </row>
    <row r="253" ht="15.75">
      <c r="A253" s="37"/>
    </row>
    <row r="254" ht="15.75">
      <c r="A254" s="37"/>
    </row>
    <row r="255" ht="15.75">
      <c r="A255" s="37"/>
    </row>
    <row r="256" ht="15.75">
      <c r="A256" s="37"/>
    </row>
    <row r="257" ht="15.75">
      <c r="A257" s="37"/>
    </row>
    <row r="258" ht="15.75">
      <c r="A258" s="37"/>
    </row>
    <row r="259" ht="15.75">
      <c r="A259" s="37"/>
    </row>
    <row r="260" ht="15.75">
      <c r="A260" s="37"/>
    </row>
    <row r="261" ht="15.75">
      <c r="A261" s="37"/>
    </row>
    <row r="262" ht="15.75">
      <c r="A262" s="37"/>
    </row>
    <row r="263" ht="15.75">
      <c r="A263" s="37"/>
    </row>
    <row r="264" ht="15.75">
      <c r="A264" s="37"/>
    </row>
    <row r="265" ht="15.75">
      <c r="A265" s="37"/>
    </row>
    <row r="266" ht="15.75">
      <c r="A266" s="37"/>
    </row>
    <row r="267" ht="15.75">
      <c r="A267" s="37"/>
    </row>
    <row r="268" ht="15.75">
      <c r="A268" s="37"/>
    </row>
    <row r="269" ht="15.75">
      <c r="A269" s="37"/>
    </row>
    <row r="270" ht="15.75">
      <c r="A270" s="37"/>
    </row>
    <row r="271" ht="15.75">
      <c r="A271" s="37"/>
    </row>
    <row r="272" ht="15.75">
      <c r="A272" s="37"/>
    </row>
    <row r="273" ht="15.75">
      <c r="A273" s="37"/>
    </row>
    <row r="274" ht="15.75">
      <c r="A274" s="37"/>
    </row>
    <row r="275" ht="15.75">
      <c r="A275" s="37"/>
    </row>
    <row r="276" ht="15.75">
      <c r="A276" s="37"/>
    </row>
    <row r="277" ht="15.75">
      <c r="A277" s="37"/>
    </row>
  </sheetData>
  <printOptions gridLines="1"/>
  <pageMargins left="0.75" right="0.75" top="0.43" bottom="0.47" header="0.28" footer="0.3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1"/>
  <sheetViews>
    <sheetView showZeros="0" workbookViewId="0" topLeftCell="A1">
      <selection activeCell="B6" sqref="B6:F6"/>
    </sheetView>
  </sheetViews>
  <sheetFormatPr defaultColWidth="9.140625" defaultRowHeight="12.75"/>
  <cols>
    <col min="1" max="4" width="14.7109375" style="22" customWidth="1"/>
    <col min="5" max="5" width="9.140625" style="22" customWidth="1"/>
    <col min="6" max="8" width="14.7109375" style="22" customWidth="1"/>
    <col min="9" max="16384" width="9.140625" style="22" customWidth="1"/>
  </cols>
  <sheetData>
    <row r="1" spans="1:7" ht="15.75">
      <c r="A1" s="19" t="s">
        <v>44</v>
      </c>
      <c r="B1" s="20"/>
      <c r="C1" s="21" t="s">
        <v>79</v>
      </c>
      <c r="F1" s="44"/>
      <c r="G1" s="21"/>
    </row>
    <row r="2" spans="1:7" ht="15.75">
      <c r="A2" s="23" t="s">
        <v>45</v>
      </c>
      <c r="B2" s="24"/>
      <c r="C2" s="21"/>
      <c r="F2" s="44"/>
      <c r="G2" s="21"/>
    </row>
    <row r="3" spans="1:6" ht="15.75">
      <c r="A3" s="19" t="s">
        <v>46</v>
      </c>
      <c r="B3" s="20"/>
      <c r="F3" s="44"/>
    </row>
    <row r="4" spans="1:6" ht="15.75">
      <c r="A4" s="23" t="s">
        <v>47</v>
      </c>
      <c r="B4" s="24"/>
      <c r="F4" s="44"/>
    </row>
    <row r="5" spans="1:6" ht="15.75">
      <c r="A5" s="43"/>
      <c r="B5" s="44"/>
      <c r="F5" s="44"/>
    </row>
    <row r="6" spans="1:6" ht="15.75">
      <c r="A6" s="43"/>
      <c r="B6" s="64" t="s">
        <v>115</v>
      </c>
      <c r="F6" s="28" t="s">
        <v>114</v>
      </c>
    </row>
    <row r="7" spans="1:8" ht="15.75">
      <c r="A7" s="29"/>
      <c r="B7" s="30" t="s">
        <v>80</v>
      </c>
      <c r="C7" s="30" t="s">
        <v>81</v>
      </c>
      <c r="D7" s="30" t="s">
        <v>82</v>
      </c>
      <c r="F7" s="30" t="s">
        <v>80</v>
      </c>
      <c r="G7" s="30" t="s">
        <v>81</v>
      </c>
      <c r="H7" s="30" t="s">
        <v>82</v>
      </c>
    </row>
    <row r="8" spans="1:8" ht="15.75">
      <c r="A8" s="29" t="s">
        <v>0</v>
      </c>
      <c r="B8" s="29" t="s">
        <v>18</v>
      </c>
      <c r="C8" s="29" t="s">
        <v>18</v>
      </c>
      <c r="D8" s="29" t="s">
        <v>18</v>
      </c>
      <c r="F8" s="29" t="s">
        <v>113</v>
      </c>
      <c r="G8" s="29" t="s">
        <v>113</v>
      </c>
      <c r="H8" s="29" t="s">
        <v>113</v>
      </c>
    </row>
    <row r="9" spans="1:8" ht="15.75">
      <c r="A9" s="29" t="s">
        <v>1</v>
      </c>
      <c r="B9" s="29" t="s">
        <v>27</v>
      </c>
      <c r="C9" s="29" t="s">
        <v>27</v>
      </c>
      <c r="D9" s="29" t="s">
        <v>27</v>
      </c>
      <c r="F9" s="29" t="s">
        <v>27</v>
      </c>
      <c r="G9" s="29" t="s">
        <v>27</v>
      </c>
      <c r="H9" s="29" t="s">
        <v>27</v>
      </c>
    </row>
    <row r="10" spans="1:8" ht="15.75">
      <c r="A10" s="32">
        <v>1701</v>
      </c>
      <c r="B10" s="22">
        <v>1460</v>
      </c>
      <c r="F10" s="22">
        <f>+B10*Notes!$F46</f>
        <v>5548</v>
      </c>
      <c r="G10" s="22">
        <f>+C10*Notes!$F46</f>
        <v>0</v>
      </c>
      <c r="H10" s="22">
        <f>+D10*Notes!$F46</f>
        <v>0</v>
      </c>
    </row>
    <row r="11" spans="1:8" ht="15.75">
      <c r="A11" s="32">
        <v>1702</v>
      </c>
      <c r="B11" s="22">
        <v>1460</v>
      </c>
      <c r="F11" s="22">
        <f>+B11*Notes!$F47</f>
        <v>5548</v>
      </c>
      <c r="G11" s="22">
        <f>+C11*Notes!$F47</f>
        <v>0</v>
      </c>
      <c r="H11" s="22">
        <f>+D11*Notes!$F47</f>
        <v>0</v>
      </c>
    </row>
    <row r="12" spans="1:8" ht="15.75">
      <c r="A12" s="32">
        <v>1703</v>
      </c>
      <c r="B12" s="22">
        <v>1460</v>
      </c>
      <c r="F12" s="22">
        <f>+B12*Notes!$F48</f>
        <v>5548</v>
      </c>
      <c r="G12" s="22">
        <f>+C12*Notes!$F48</f>
        <v>0</v>
      </c>
      <c r="H12" s="22">
        <f>+D12*Notes!$F48</f>
        <v>0</v>
      </c>
    </row>
    <row r="13" spans="1:8" ht="15.75">
      <c r="A13" s="32">
        <v>1704</v>
      </c>
      <c r="B13" s="22">
        <v>1730</v>
      </c>
      <c r="F13" s="22">
        <f>+B13*Notes!$F49</f>
        <v>6574</v>
      </c>
      <c r="G13" s="22">
        <f>+C13*Notes!$F49</f>
        <v>0</v>
      </c>
      <c r="H13" s="22">
        <f>+D13*Notes!$F49</f>
        <v>0</v>
      </c>
    </row>
    <row r="14" spans="1:8" ht="15.75">
      <c r="A14" s="32">
        <v>1705</v>
      </c>
      <c r="B14" s="22">
        <v>1730</v>
      </c>
      <c r="F14" s="22">
        <f>+B14*Notes!$F50</f>
        <v>6574</v>
      </c>
      <c r="G14" s="22">
        <f>+C14*Notes!$F50</f>
        <v>0</v>
      </c>
      <c r="H14" s="22">
        <f>+D14*Notes!$F50</f>
        <v>0</v>
      </c>
    </row>
    <row r="15" spans="1:8" ht="15.75">
      <c r="A15" s="32">
        <v>1706</v>
      </c>
      <c r="B15" s="22">
        <v>1730</v>
      </c>
      <c r="F15" s="22">
        <f>+B15*Notes!$F51</f>
        <v>6574</v>
      </c>
      <c r="G15" s="22">
        <f>+C15*Notes!$F51</f>
        <v>0</v>
      </c>
      <c r="H15" s="22">
        <f>+D15*Notes!$F51</f>
        <v>0</v>
      </c>
    </row>
    <row r="16" spans="1:8" ht="15.75">
      <c r="A16" s="32">
        <v>1707</v>
      </c>
      <c r="B16" s="22">
        <v>1730</v>
      </c>
      <c r="F16" s="22">
        <f>+B16*Notes!$F52</f>
        <v>6574</v>
      </c>
      <c r="G16" s="22">
        <f>+C16*Notes!$F52</f>
        <v>0</v>
      </c>
      <c r="H16" s="22">
        <f>+D16*Notes!$F52</f>
        <v>0</v>
      </c>
    </row>
    <row r="17" spans="1:8" ht="15.75">
      <c r="A17" s="32">
        <v>1708</v>
      </c>
      <c r="B17" s="22">
        <v>1730</v>
      </c>
      <c r="F17" s="22">
        <f>+B17*Notes!$F53</f>
        <v>6574</v>
      </c>
      <c r="G17" s="22">
        <f>+C17*Notes!$F53</f>
        <v>0</v>
      </c>
      <c r="H17" s="22">
        <f>+D17*Notes!$F53</f>
        <v>0</v>
      </c>
    </row>
    <row r="18" spans="1:8" ht="15.75">
      <c r="A18" s="32">
        <v>1709</v>
      </c>
      <c r="B18" s="22">
        <v>1730</v>
      </c>
      <c r="F18" s="22">
        <f>+B18*Notes!$F54</f>
        <v>6574</v>
      </c>
      <c r="G18" s="22">
        <f>+C18*Notes!$F54</f>
        <v>0</v>
      </c>
      <c r="H18" s="22">
        <f>+D18*Notes!$F54</f>
        <v>0</v>
      </c>
    </row>
    <row r="19" spans="1:8" ht="15.75">
      <c r="A19" s="32">
        <v>1710</v>
      </c>
      <c r="B19" s="22">
        <v>1730</v>
      </c>
      <c r="F19" s="22">
        <f>+B19*Notes!$F55</f>
        <v>6574</v>
      </c>
      <c r="G19" s="22">
        <f>+C19*Notes!$F55</f>
        <v>0</v>
      </c>
      <c r="H19" s="22">
        <f>+D19*Notes!$F55</f>
        <v>0</v>
      </c>
    </row>
    <row r="20" spans="1:8" ht="15.75">
      <c r="A20" s="32">
        <v>1711</v>
      </c>
      <c r="B20" s="22">
        <v>1730</v>
      </c>
      <c r="F20" s="22">
        <f>+B20*Notes!$F56</f>
        <v>6574</v>
      </c>
      <c r="G20" s="22">
        <f>+C20*Notes!$F56</f>
        <v>0</v>
      </c>
      <c r="H20" s="22">
        <f>+D20*Notes!$F56</f>
        <v>0</v>
      </c>
    </row>
    <row r="21" spans="1:8" ht="15.75">
      <c r="A21" s="32">
        <v>1712</v>
      </c>
      <c r="B21" s="22">
        <v>1730</v>
      </c>
      <c r="F21" s="22">
        <f>+B21*Notes!$F57</f>
        <v>6574</v>
      </c>
      <c r="G21" s="22">
        <f>+C21*Notes!$F57</f>
        <v>0</v>
      </c>
      <c r="H21" s="22">
        <f>+D21*Notes!$F57</f>
        <v>0</v>
      </c>
    </row>
    <row r="22" spans="1:8" ht="15.75">
      <c r="A22" s="32">
        <v>1713</v>
      </c>
      <c r="B22" s="22">
        <v>1800</v>
      </c>
      <c r="F22" s="22">
        <f>+B22*Notes!$F58</f>
        <v>6840</v>
      </c>
      <c r="G22" s="22">
        <f>+C22*Notes!$F58</f>
        <v>0</v>
      </c>
      <c r="H22" s="22">
        <f>+D22*Notes!$F58</f>
        <v>0</v>
      </c>
    </row>
    <row r="23" spans="1:8" ht="15.75">
      <c r="A23" s="32">
        <v>1714</v>
      </c>
      <c r="B23" s="22">
        <v>1800</v>
      </c>
      <c r="F23" s="22">
        <f>+B23*Notes!$F59</f>
        <v>6840</v>
      </c>
      <c r="G23" s="22">
        <f>+C23*Notes!$F59</f>
        <v>0</v>
      </c>
      <c r="H23" s="22">
        <f>+D23*Notes!$F59</f>
        <v>0</v>
      </c>
    </row>
    <row r="24" spans="1:8" ht="15.75">
      <c r="A24" s="32">
        <v>1715</v>
      </c>
      <c r="B24" s="22">
        <v>1800</v>
      </c>
      <c r="F24" s="22">
        <f>+B24*Notes!$F60</f>
        <v>6840</v>
      </c>
      <c r="G24" s="22">
        <f>+C24*Notes!$F60</f>
        <v>0</v>
      </c>
      <c r="H24" s="22">
        <f>+D24*Notes!$F60</f>
        <v>0</v>
      </c>
    </row>
    <row r="25" spans="1:8" ht="15.75">
      <c r="A25" s="32">
        <v>1716</v>
      </c>
      <c r="B25" s="22">
        <v>1800</v>
      </c>
      <c r="F25" s="22">
        <f>+B25*Notes!$F61</f>
        <v>6840</v>
      </c>
      <c r="G25" s="22">
        <f>+C25*Notes!$F61</f>
        <v>0</v>
      </c>
      <c r="H25" s="22">
        <f>+D25*Notes!$F61</f>
        <v>0</v>
      </c>
    </row>
    <row r="26" spans="1:8" ht="15.75">
      <c r="A26" s="32">
        <v>1717</v>
      </c>
      <c r="B26" s="22">
        <v>1800</v>
      </c>
      <c r="C26" s="22">
        <v>275</v>
      </c>
      <c r="F26" s="22">
        <f>+B26*Notes!$F62</f>
        <v>6840</v>
      </c>
      <c r="G26" s="22">
        <f>+C26*Notes!$F62</f>
        <v>1045</v>
      </c>
      <c r="H26" s="22">
        <f>+D26*Notes!$F62</f>
        <v>0</v>
      </c>
    </row>
    <row r="27" spans="1:8" ht="15.75">
      <c r="A27" s="32">
        <v>1718</v>
      </c>
      <c r="B27" s="22">
        <v>1800</v>
      </c>
      <c r="C27" s="22">
        <v>275</v>
      </c>
      <c r="F27" s="22">
        <f>+B27*Notes!$F63</f>
        <v>6840</v>
      </c>
      <c r="G27" s="22">
        <f>+C27*Notes!$F63</f>
        <v>1045</v>
      </c>
      <c r="H27" s="22">
        <f>+D27*Notes!$F63</f>
        <v>0</v>
      </c>
    </row>
    <row r="28" spans="1:8" ht="15.75">
      <c r="A28" s="32">
        <v>1719</v>
      </c>
      <c r="B28" s="22">
        <v>1800</v>
      </c>
      <c r="C28" s="22">
        <v>275</v>
      </c>
      <c r="F28" s="22">
        <f>+B28*Notes!$F64</f>
        <v>6840</v>
      </c>
      <c r="G28" s="22">
        <f>+C28*Notes!$F64</f>
        <v>1045</v>
      </c>
      <c r="H28" s="22">
        <f>+D28*Notes!$F64</f>
        <v>0</v>
      </c>
    </row>
    <row r="29" spans="1:8" ht="15.75">
      <c r="A29" s="32">
        <v>1720</v>
      </c>
      <c r="B29" s="22">
        <v>1800</v>
      </c>
      <c r="C29" s="22">
        <v>275</v>
      </c>
      <c r="F29" s="22">
        <f>+B29*Notes!$F65</f>
        <v>6840</v>
      </c>
      <c r="G29" s="22">
        <f>+C29*Notes!$F65</f>
        <v>1045</v>
      </c>
      <c r="H29" s="22">
        <f>+D29*Notes!$F65</f>
        <v>0</v>
      </c>
    </row>
    <row r="30" spans="1:8" ht="15.75">
      <c r="A30" s="32">
        <v>1721</v>
      </c>
      <c r="B30" s="22">
        <v>1800</v>
      </c>
      <c r="C30" s="22">
        <v>275</v>
      </c>
      <c r="F30" s="22">
        <f>+B30*Notes!$F66</f>
        <v>6840</v>
      </c>
      <c r="G30" s="22">
        <f>+C30*Notes!$F66</f>
        <v>1045</v>
      </c>
      <c r="H30" s="22">
        <f>+D30*Notes!$F66</f>
        <v>0</v>
      </c>
    </row>
    <row r="31" spans="1:8" ht="15.75">
      <c r="A31" s="32">
        <v>1722</v>
      </c>
      <c r="B31" s="22">
        <v>1800</v>
      </c>
      <c r="C31" s="22">
        <v>275</v>
      </c>
      <c r="F31" s="22">
        <f>+B31*Notes!$F67</f>
        <v>6840</v>
      </c>
      <c r="G31" s="22">
        <f>+C31*Notes!$F67</f>
        <v>1045</v>
      </c>
      <c r="H31" s="22">
        <f>+D31*Notes!$F67</f>
        <v>0</v>
      </c>
    </row>
    <row r="32" spans="1:8" ht="15.75">
      <c r="A32" s="32">
        <v>1723</v>
      </c>
      <c r="B32" s="22">
        <v>1871.5</v>
      </c>
      <c r="C32" s="22">
        <v>275</v>
      </c>
      <c r="F32" s="22">
        <f>+B32*Notes!$F68</f>
        <v>7111.7</v>
      </c>
      <c r="G32" s="22">
        <f>+C32*Notes!$F68</f>
        <v>1045</v>
      </c>
      <c r="H32" s="22">
        <f>+D32*Notes!$F68</f>
        <v>0</v>
      </c>
    </row>
    <row r="33" spans="1:8" ht="15.75">
      <c r="A33" s="32">
        <v>1724</v>
      </c>
      <c r="B33" s="22">
        <v>1871.5</v>
      </c>
      <c r="C33" s="22">
        <v>275</v>
      </c>
      <c r="F33" s="22">
        <f>+B33*Notes!$F69</f>
        <v>7111.7</v>
      </c>
      <c r="G33" s="22">
        <f>+C33*Notes!$F69</f>
        <v>1045</v>
      </c>
      <c r="H33" s="22">
        <f>+D33*Notes!$F69</f>
        <v>0</v>
      </c>
    </row>
    <row r="34" spans="1:8" ht="15.75">
      <c r="A34" s="32">
        <v>1725</v>
      </c>
      <c r="B34" s="22">
        <v>1871.5</v>
      </c>
      <c r="C34" s="22">
        <v>275</v>
      </c>
      <c r="F34" s="22">
        <f>+B34*Notes!$F70</f>
        <v>7111.7</v>
      </c>
      <c r="G34" s="22">
        <f>+C34*Notes!$F70</f>
        <v>1045</v>
      </c>
      <c r="H34" s="22">
        <f>+D34*Notes!$F70</f>
        <v>0</v>
      </c>
    </row>
    <row r="35" spans="1:8" ht="15.75">
      <c r="A35" s="32">
        <v>1726</v>
      </c>
      <c r="B35" s="22">
        <v>1871.5</v>
      </c>
      <c r="C35" s="22">
        <v>275</v>
      </c>
      <c r="F35" s="22">
        <f>+B35*Notes!$F71</f>
        <v>7111.7</v>
      </c>
      <c r="G35" s="22">
        <f>+C35*Notes!$F71</f>
        <v>1045</v>
      </c>
      <c r="H35" s="22">
        <f>+D35*Notes!$F71</f>
        <v>0</v>
      </c>
    </row>
    <row r="36" spans="1:8" ht="15.75">
      <c r="A36" s="32">
        <v>1727</v>
      </c>
      <c r="B36" s="22">
        <v>1871.5</v>
      </c>
      <c r="C36" s="22">
        <v>275</v>
      </c>
      <c r="F36" s="22">
        <f>+B36*Notes!$F72</f>
        <v>7111.7</v>
      </c>
      <c r="G36" s="22">
        <f>+C36*Notes!$F72</f>
        <v>1045</v>
      </c>
      <c r="H36" s="22">
        <f>+D36*Notes!$F72</f>
        <v>0</v>
      </c>
    </row>
    <row r="37" spans="1:8" ht="15.75">
      <c r="A37" s="32">
        <v>1728</v>
      </c>
      <c r="B37" s="22">
        <v>1871.5</v>
      </c>
      <c r="C37" s="22">
        <v>275</v>
      </c>
      <c r="F37" s="22">
        <f>+B37*Notes!$F73</f>
        <v>7111.7</v>
      </c>
      <c r="G37" s="22">
        <f>+C37*Notes!$F73</f>
        <v>1045</v>
      </c>
      <c r="H37" s="22">
        <f>+D37*Notes!$F73</f>
        <v>0</v>
      </c>
    </row>
    <row r="38" spans="1:8" ht="15.75">
      <c r="A38" s="32">
        <v>1729</v>
      </c>
      <c r="B38" s="22">
        <v>1871.5</v>
      </c>
      <c r="C38" s="22">
        <v>275</v>
      </c>
      <c r="F38" s="22">
        <f>+B38*Notes!$F74</f>
        <v>6896.193939393939</v>
      </c>
      <c r="G38" s="22">
        <f>+C38*Notes!$F74</f>
        <v>1013.3333333333333</v>
      </c>
      <c r="H38" s="22">
        <f>+D38*Notes!$F74</f>
        <v>0</v>
      </c>
    </row>
    <row r="39" spans="1:8" ht="15.75">
      <c r="A39" s="32">
        <v>1730</v>
      </c>
      <c r="B39" s="22">
        <v>1871.5</v>
      </c>
      <c r="C39" s="22">
        <v>275</v>
      </c>
      <c r="F39" s="22">
        <f>+B39*Notes!$F75</f>
        <v>6896.193939393939</v>
      </c>
      <c r="G39" s="22">
        <f>+C39*Notes!$F75</f>
        <v>1013.3333333333333</v>
      </c>
      <c r="H39" s="22">
        <f>+D39*Notes!$F75</f>
        <v>0</v>
      </c>
    </row>
    <row r="40" spans="1:8" ht="15.75">
      <c r="A40" s="32">
        <v>1731</v>
      </c>
      <c r="B40" s="22">
        <v>1871.5</v>
      </c>
      <c r="C40" s="22">
        <v>275</v>
      </c>
      <c r="F40" s="22">
        <f>+B40*Notes!$F76</f>
        <v>6896.193939393939</v>
      </c>
      <c r="G40" s="22">
        <f>+C40*Notes!$F76</f>
        <v>1013.3333333333333</v>
      </c>
      <c r="H40" s="22">
        <f>+D40*Notes!$F76</f>
        <v>0</v>
      </c>
    </row>
    <row r="41" spans="1:8" ht="15.75">
      <c r="A41" s="32">
        <v>1732</v>
      </c>
      <c r="B41" s="22">
        <v>1871.5</v>
      </c>
      <c r="C41" s="22">
        <v>275</v>
      </c>
      <c r="F41" s="22">
        <f>+B41*Notes!$F77</f>
        <v>6896.193939393939</v>
      </c>
      <c r="G41" s="22">
        <f>+C41*Notes!$F77</f>
        <v>1013.3333333333333</v>
      </c>
      <c r="H41" s="22">
        <f>+D41*Notes!$F77</f>
        <v>0</v>
      </c>
    </row>
    <row r="42" spans="1:8" ht="15.75">
      <c r="A42" s="32">
        <v>1733</v>
      </c>
      <c r="B42" s="22">
        <v>1871.5</v>
      </c>
      <c r="C42" s="22">
        <v>275</v>
      </c>
      <c r="F42" s="22">
        <f>+B42*Notes!$F78</f>
        <v>6896.193939393939</v>
      </c>
      <c r="G42" s="22">
        <f>+C42*Notes!$F78</f>
        <v>1013.3333333333333</v>
      </c>
      <c r="H42" s="22">
        <f>+D42*Notes!$F78</f>
        <v>0</v>
      </c>
    </row>
    <row r="43" spans="1:8" ht="15.75">
      <c r="A43" s="32">
        <v>1734</v>
      </c>
      <c r="B43" s="22">
        <v>1871.5</v>
      </c>
      <c r="C43" s="22">
        <v>275</v>
      </c>
      <c r="F43" s="22">
        <f>+B43*Notes!$F79</f>
        <v>6896.193939393939</v>
      </c>
      <c r="G43" s="22">
        <f>+C43*Notes!$F79</f>
        <v>1013.3333333333333</v>
      </c>
      <c r="H43" s="22">
        <f>+D43*Notes!$F79</f>
        <v>0</v>
      </c>
    </row>
    <row r="44" spans="1:8" ht="15.75">
      <c r="A44" s="32">
        <v>1735</v>
      </c>
      <c r="B44" s="22">
        <v>1871.5</v>
      </c>
      <c r="C44" s="22">
        <v>275</v>
      </c>
      <c r="F44" s="22">
        <f>+B44*Notes!$F80</f>
        <v>6896.193939393939</v>
      </c>
      <c r="G44" s="22">
        <f>+C44*Notes!$F80</f>
        <v>1013.3333333333333</v>
      </c>
      <c r="H44" s="22">
        <f>+D44*Notes!$F80</f>
        <v>0</v>
      </c>
    </row>
    <row r="45" spans="1:8" ht="15.75">
      <c r="A45" s="32">
        <v>1736</v>
      </c>
      <c r="B45" s="22">
        <v>1871.5</v>
      </c>
      <c r="C45" s="22">
        <v>275</v>
      </c>
      <c r="F45" s="22">
        <f>+B45*Notes!$F81</f>
        <v>6896.193939393939</v>
      </c>
      <c r="G45" s="22">
        <f>+C45*Notes!$F81</f>
        <v>1013.3333333333333</v>
      </c>
      <c r="H45" s="22">
        <f>+D45*Notes!$F81</f>
        <v>0</v>
      </c>
    </row>
    <row r="46" spans="1:8" ht="15.75">
      <c r="A46" s="32">
        <v>1737</v>
      </c>
      <c r="B46" s="22">
        <v>1871.5</v>
      </c>
      <c r="C46" s="22">
        <v>275</v>
      </c>
      <c r="F46" s="22">
        <f>+B46*Notes!$F82</f>
        <v>6871.207729468599</v>
      </c>
      <c r="G46" s="22">
        <f>+C46*Notes!$F82</f>
        <v>1009.6618357487922</v>
      </c>
      <c r="H46" s="22">
        <f>+D46*Notes!$F82</f>
        <v>0</v>
      </c>
    </row>
    <row r="47" spans="1:8" ht="15.75">
      <c r="A47" s="32">
        <v>1738</v>
      </c>
      <c r="B47" s="22">
        <v>1871.5</v>
      </c>
      <c r="C47" s="22">
        <v>275</v>
      </c>
      <c r="F47" s="22">
        <f>+B47*Notes!$F83</f>
        <v>6789.212410501192</v>
      </c>
      <c r="G47" s="22">
        <f>+C47*Notes!$F83</f>
        <v>997.6133651551311</v>
      </c>
      <c r="H47" s="22">
        <f>+D47*Notes!$F83</f>
        <v>0</v>
      </c>
    </row>
    <row r="48" spans="1:8" ht="15.75">
      <c r="A48" s="32">
        <v>1739</v>
      </c>
      <c r="B48" s="22">
        <v>1871.5</v>
      </c>
      <c r="C48" s="22">
        <v>275</v>
      </c>
      <c r="F48" s="22">
        <f>+B48*Notes!$F84</f>
        <v>6789.212410501192</v>
      </c>
      <c r="G48" s="22">
        <f>+C48*Notes!$F84</f>
        <v>997.613365155131</v>
      </c>
      <c r="H48" s="22">
        <f>+D48*Notes!$F84</f>
        <v>0</v>
      </c>
    </row>
    <row r="49" spans="1:8" ht="15.75">
      <c r="A49" s="32">
        <v>1740</v>
      </c>
      <c r="B49" s="22">
        <v>1871.5</v>
      </c>
      <c r="C49" s="22">
        <v>275</v>
      </c>
      <c r="F49" s="22">
        <f>+B49*Notes!$F85</f>
        <v>6789.212410501192</v>
      </c>
      <c r="G49" s="22">
        <f>+C49*Notes!$F85</f>
        <v>997.6133651551311</v>
      </c>
      <c r="H49" s="22">
        <f>+D49*Notes!$F85</f>
        <v>0</v>
      </c>
    </row>
    <row r="50" spans="1:8" ht="15.75">
      <c r="A50" s="32">
        <v>1741</v>
      </c>
      <c r="B50" s="22">
        <v>1871.5</v>
      </c>
      <c r="C50" s="22">
        <v>275</v>
      </c>
      <c r="F50" s="22">
        <f>+B50*Notes!$F86</f>
        <v>6789.212410501192</v>
      </c>
      <c r="G50" s="22">
        <f>+C50*Notes!$F86</f>
        <v>997.6133651551311</v>
      </c>
      <c r="H50" s="22">
        <f>+D50*Notes!$F86</f>
        <v>0</v>
      </c>
    </row>
    <row r="51" spans="1:8" ht="15.75">
      <c r="A51" s="32">
        <v>1742</v>
      </c>
      <c r="B51" s="22">
        <v>1871.5</v>
      </c>
      <c r="C51" s="22">
        <v>275</v>
      </c>
      <c r="F51" s="22">
        <f>+B51*Notes!$F87</f>
        <v>6789.212410501192</v>
      </c>
      <c r="G51" s="22">
        <f>+C51*Notes!$F87</f>
        <v>997.6133651551311</v>
      </c>
      <c r="H51" s="22">
        <f>+D51*Notes!$F87</f>
        <v>0</v>
      </c>
    </row>
    <row r="52" spans="1:8" ht="15.75">
      <c r="A52" s="32">
        <v>1743</v>
      </c>
      <c r="B52" s="22">
        <v>1871.5</v>
      </c>
      <c r="C52" s="22">
        <v>275</v>
      </c>
      <c r="F52" s="22">
        <f>+B52*Notes!$F88</f>
        <v>6789.212410501192</v>
      </c>
      <c r="G52" s="22">
        <f>+C52*Notes!$F88</f>
        <v>997.6133651551311</v>
      </c>
      <c r="H52" s="22">
        <f>+D52*Notes!$F88</f>
        <v>0</v>
      </c>
    </row>
    <row r="53" spans="1:8" ht="15.75">
      <c r="A53" s="32">
        <v>1744</v>
      </c>
      <c r="B53" s="22">
        <v>1871.5</v>
      </c>
      <c r="C53" s="22">
        <v>275</v>
      </c>
      <c r="F53" s="22">
        <f>+B53*Notes!$F89</f>
        <v>6789.212410501192</v>
      </c>
      <c r="G53" s="22">
        <f>+C53*Notes!$F89</f>
        <v>997.6133651551311</v>
      </c>
      <c r="H53" s="22">
        <f>+D53*Notes!$F89</f>
        <v>0</v>
      </c>
    </row>
    <row r="54" spans="1:8" ht="15.75">
      <c r="A54" s="32">
        <v>1745</v>
      </c>
      <c r="B54" s="22">
        <v>1871.5</v>
      </c>
      <c r="C54" s="22">
        <v>275</v>
      </c>
      <c r="F54" s="22">
        <f>+B54*Notes!$F90</f>
        <v>6231.500547645125</v>
      </c>
      <c r="G54" s="22">
        <f>+C54*Notes!$F90</f>
        <v>915.6626506024096</v>
      </c>
      <c r="H54" s="22">
        <f>+D54*Notes!$F90</f>
        <v>0</v>
      </c>
    </row>
    <row r="55" spans="1:8" ht="15.75">
      <c r="A55" s="32">
        <v>1746</v>
      </c>
      <c r="B55" s="22">
        <v>1871.5</v>
      </c>
      <c r="C55" s="22">
        <v>275</v>
      </c>
      <c r="F55" s="22">
        <f>+B55*Notes!$F91</f>
        <v>6539.494252873564</v>
      </c>
      <c r="G55" s="22">
        <f>+C55*Notes!$F91</f>
        <v>960.9195402298851</v>
      </c>
      <c r="H55" s="22">
        <f>+D55*Notes!$F91</f>
        <v>0</v>
      </c>
    </row>
    <row r="56" spans="1:8" ht="15.75">
      <c r="A56" s="32">
        <v>1747</v>
      </c>
      <c r="B56" s="22">
        <v>1871.5</v>
      </c>
      <c r="C56" s="22">
        <v>275</v>
      </c>
      <c r="F56" s="22">
        <f>+B56*Notes!$F92</f>
        <v>6465.181818181817</v>
      </c>
      <c r="G56" s="22">
        <f>+C56*Notes!$F92</f>
        <v>949.9999999999999</v>
      </c>
      <c r="H56" s="22">
        <f>+D56*Notes!$F92</f>
        <v>0</v>
      </c>
    </row>
    <row r="57" spans="1:8" ht="15.75">
      <c r="A57" s="32">
        <v>1748</v>
      </c>
      <c r="B57" s="22">
        <v>1871.5</v>
      </c>
      <c r="C57" s="22">
        <v>275</v>
      </c>
      <c r="F57" s="22">
        <f>+B57*Notes!$F93</f>
        <v>6356.826815642458</v>
      </c>
      <c r="G57" s="22">
        <f>+C57*Notes!$F93</f>
        <v>934.0782122905027</v>
      </c>
      <c r="H57" s="22">
        <f>+D57*Notes!$F93</f>
        <v>0</v>
      </c>
    </row>
    <row r="58" spans="1:8" ht="15.75">
      <c r="A58" s="32">
        <v>1749</v>
      </c>
      <c r="B58" s="22">
        <v>1871.5</v>
      </c>
      <c r="C58" s="22">
        <v>275</v>
      </c>
      <c r="F58" s="22">
        <f>+B58*Notes!$F94</f>
        <v>6428.655367231639</v>
      </c>
      <c r="G58" s="22">
        <f>+C58*Notes!$F94</f>
        <v>944.6327683615821</v>
      </c>
      <c r="H58" s="22">
        <f>+D58*Notes!$F94</f>
        <v>0</v>
      </c>
    </row>
    <row r="59" spans="1:8" ht="15.75">
      <c r="A59" s="32">
        <v>1750</v>
      </c>
      <c r="B59" s="22">
        <v>1871.5</v>
      </c>
      <c r="C59" s="22">
        <v>275</v>
      </c>
      <c r="F59" s="22">
        <f>+B59*Notes!$F95</f>
        <v>6577.29479768786</v>
      </c>
      <c r="G59" s="22">
        <f>+C59*Notes!$F95</f>
        <v>966.4739884393063</v>
      </c>
      <c r="H59" s="22">
        <f>+D59*Notes!$F95</f>
        <v>0</v>
      </c>
    </row>
    <row r="60" spans="1:8" ht="15.75">
      <c r="A60" s="32">
        <v>1751</v>
      </c>
      <c r="B60" s="22">
        <v>1871.5</v>
      </c>
      <c r="C60" s="22">
        <v>275</v>
      </c>
      <c r="F60" s="22">
        <f>+B60*Notes!$F96</f>
        <v>6577.29479768786</v>
      </c>
      <c r="G60" s="22">
        <f>+C60*Notes!$F96</f>
        <v>966.4739884393063</v>
      </c>
      <c r="H60" s="22">
        <f>+D60*Notes!$F96</f>
        <v>0</v>
      </c>
    </row>
    <row r="61" spans="1:8" ht="15.75">
      <c r="A61" s="32">
        <v>1752</v>
      </c>
      <c r="B61" s="22">
        <v>1871.5</v>
      </c>
      <c r="C61" s="22">
        <v>275</v>
      </c>
      <c r="F61" s="22">
        <f>+B61*Notes!$F97</f>
        <v>6577.29479768786</v>
      </c>
      <c r="G61" s="22">
        <f>+C61*Notes!$F97</f>
        <v>966.4739884393063</v>
      </c>
      <c r="H61" s="22">
        <f>+D61*Notes!$F97</f>
        <v>0</v>
      </c>
    </row>
    <row r="62" spans="1:8" ht="15.75">
      <c r="A62" s="32">
        <v>1753</v>
      </c>
      <c r="B62" s="22">
        <v>1871.5</v>
      </c>
      <c r="C62" s="22">
        <v>275</v>
      </c>
      <c r="F62" s="22">
        <f>+B62*Notes!$F98</f>
        <v>6577.294797687861</v>
      </c>
      <c r="G62" s="22">
        <f>+C62*Notes!$F98</f>
        <v>966.4739884393064</v>
      </c>
      <c r="H62" s="22">
        <f>+D62*Notes!$F98</f>
        <v>0</v>
      </c>
    </row>
    <row r="63" spans="1:8" ht="15.75">
      <c r="A63" s="32">
        <v>1754</v>
      </c>
      <c r="B63" s="22">
        <v>1871.5</v>
      </c>
      <c r="C63" s="22">
        <v>275</v>
      </c>
      <c r="F63" s="22">
        <f>+B63*Notes!$F99</f>
        <v>6577.29479768786</v>
      </c>
      <c r="G63" s="22">
        <f>+C63*Notes!$F99</f>
        <v>966.4739884393063</v>
      </c>
      <c r="H63" s="22">
        <f>+D63*Notes!$F99</f>
        <v>0</v>
      </c>
    </row>
    <row r="64" spans="1:8" ht="15.75">
      <c r="A64" s="32">
        <v>1755</v>
      </c>
      <c r="B64" s="22">
        <v>1871.5</v>
      </c>
      <c r="C64" s="22">
        <v>275</v>
      </c>
      <c r="F64" s="22">
        <f>+B64*Notes!$F100</f>
        <v>6577.294797687861</v>
      </c>
      <c r="G64" s="22">
        <f>+C64*Notes!$F100</f>
        <v>966.4739884393064</v>
      </c>
      <c r="H64" s="22">
        <f>+D64*Notes!$F100</f>
        <v>0</v>
      </c>
    </row>
    <row r="65" spans="1:8" ht="15.75">
      <c r="A65" s="32">
        <v>1756</v>
      </c>
      <c r="B65" s="22">
        <v>1871.5</v>
      </c>
      <c r="C65" s="22">
        <v>275</v>
      </c>
      <c r="F65" s="22">
        <f>+B65*Notes!$F101</f>
        <v>6577.29479768786</v>
      </c>
      <c r="G65" s="22">
        <f>+C65*Notes!$F101</f>
        <v>966.4739884393063</v>
      </c>
      <c r="H65" s="22">
        <f>+D65*Notes!$F101</f>
        <v>0</v>
      </c>
    </row>
    <row r="66" spans="1:8" ht="15.75">
      <c r="A66" s="32">
        <v>1757</v>
      </c>
      <c r="B66" s="22">
        <v>1871.5</v>
      </c>
      <c r="C66" s="22">
        <v>275</v>
      </c>
      <c r="F66" s="22">
        <f>+B66*Notes!$F102</f>
        <v>6577.29479768786</v>
      </c>
      <c r="G66" s="22">
        <f>+C66*Notes!$F102</f>
        <v>966.4739884393063</v>
      </c>
      <c r="H66" s="22">
        <f>+D66*Notes!$F102</f>
        <v>0</v>
      </c>
    </row>
    <row r="67" spans="1:8" ht="15.75">
      <c r="A67" s="32">
        <v>1758</v>
      </c>
      <c r="B67" s="22">
        <v>1871.5</v>
      </c>
      <c r="C67" s="22">
        <v>275</v>
      </c>
      <c r="F67" s="22">
        <f>+B67*Notes!$F103</f>
        <v>6577.294797687861</v>
      </c>
      <c r="G67" s="22">
        <f>+C67*Notes!$F103</f>
        <v>966.4739884393064</v>
      </c>
      <c r="H67" s="22">
        <f>+D67*Notes!$F103</f>
        <v>0</v>
      </c>
    </row>
    <row r="68" spans="1:8" ht="15.75">
      <c r="A68" s="32">
        <v>1759</v>
      </c>
      <c r="B68" s="22">
        <v>1871.5</v>
      </c>
      <c r="C68" s="22">
        <v>275</v>
      </c>
      <c r="F68" s="22">
        <f>+B68*Notes!$F104</f>
        <v>6577.2947976878595</v>
      </c>
      <c r="G68" s="22">
        <f>+C68*Notes!$F104</f>
        <v>966.4739884393061</v>
      </c>
      <c r="H68" s="22">
        <f>+D68*Notes!$F104</f>
        <v>0</v>
      </c>
    </row>
    <row r="69" spans="1:8" ht="15.75">
      <c r="A69" s="32">
        <v>1760</v>
      </c>
      <c r="B69" s="22">
        <v>1871.5</v>
      </c>
      <c r="C69" s="22">
        <v>275</v>
      </c>
      <c r="F69" s="22">
        <f>+B69*Notes!$F105</f>
        <v>6577.2947976878595</v>
      </c>
      <c r="G69" s="22">
        <f>+C69*Notes!$F105</f>
        <v>966.4739884393061</v>
      </c>
      <c r="H69" s="22">
        <f>+D69*Notes!$F105</f>
        <v>0</v>
      </c>
    </row>
    <row r="70" spans="1:8" ht="15.75">
      <c r="A70" s="32">
        <v>1761</v>
      </c>
      <c r="B70" s="22">
        <v>1871.5</v>
      </c>
      <c r="C70" s="22">
        <v>275</v>
      </c>
      <c r="F70" s="22">
        <f>+B70*Notes!$F106</f>
        <v>6577.29479768786</v>
      </c>
      <c r="G70" s="22">
        <f>+C70*Notes!$F106</f>
        <v>966.4739884393063</v>
      </c>
      <c r="H70" s="22">
        <f>+D70*Notes!$F106</f>
        <v>0</v>
      </c>
    </row>
    <row r="71" spans="1:8" ht="15.75">
      <c r="A71" s="32">
        <v>1762</v>
      </c>
      <c r="B71" s="22">
        <v>1871.5</v>
      </c>
      <c r="C71" s="22">
        <v>275</v>
      </c>
      <c r="F71" s="22">
        <f>+B71*Notes!$F107</f>
        <v>6681.255</v>
      </c>
      <c r="G71" s="22">
        <f>+C71*Notes!$F107</f>
        <v>981.75</v>
      </c>
      <c r="H71" s="22">
        <f>+D71*Notes!$F107</f>
        <v>0</v>
      </c>
    </row>
    <row r="72" spans="1:8" ht="15.75">
      <c r="A72" s="32">
        <v>1763</v>
      </c>
      <c r="B72" s="22">
        <v>1851.5</v>
      </c>
      <c r="C72" s="22">
        <v>275</v>
      </c>
      <c r="F72" s="22">
        <f>+B72*Notes!$F108</f>
        <v>6609.855</v>
      </c>
      <c r="G72" s="22">
        <f>+C72*Notes!$F108</f>
        <v>981.75</v>
      </c>
      <c r="H72" s="22">
        <f>+D72*Notes!$F108</f>
        <v>0</v>
      </c>
    </row>
    <row r="73" spans="1:8" ht="15.75">
      <c r="A73" s="32">
        <v>1764</v>
      </c>
      <c r="B73" s="22">
        <v>1851.5</v>
      </c>
      <c r="C73" s="22">
        <v>278</v>
      </c>
      <c r="F73" s="22">
        <f>+B73*Notes!$F109</f>
        <v>6609.855</v>
      </c>
      <c r="G73" s="22">
        <f>+C73*Notes!$F109</f>
        <v>992.4599999999999</v>
      </c>
      <c r="H73" s="22">
        <f>+D73*Notes!$F109</f>
        <v>0</v>
      </c>
    </row>
    <row r="74" spans="1:8" ht="15.75">
      <c r="A74" s="32">
        <v>1765</v>
      </c>
      <c r="B74" s="22">
        <v>1851.5</v>
      </c>
      <c r="C74" s="22">
        <v>278</v>
      </c>
      <c r="F74" s="22">
        <f>+B74*Notes!$F110</f>
        <v>6609.855</v>
      </c>
      <c r="G74" s="22">
        <f>+C74*Notes!$F110</f>
        <v>992.4599999999999</v>
      </c>
      <c r="H74" s="22">
        <f>+D74*Notes!$F110</f>
        <v>0</v>
      </c>
    </row>
    <row r="75" spans="1:8" ht="15.75">
      <c r="A75" s="32">
        <v>1766</v>
      </c>
      <c r="B75" s="22">
        <v>1851.5</v>
      </c>
      <c r="C75" s="22">
        <v>278</v>
      </c>
      <c r="F75" s="22">
        <f>+B75*Notes!$F111</f>
        <v>6609.855</v>
      </c>
      <c r="G75" s="22">
        <f>+C75*Notes!$F111</f>
        <v>992.4599999999999</v>
      </c>
      <c r="H75" s="22">
        <f>+D75*Notes!$F111</f>
        <v>0</v>
      </c>
    </row>
    <row r="76" spans="1:8" ht="15.75">
      <c r="A76" s="32">
        <v>1767</v>
      </c>
      <c r="B76" s="22">
        <v>1851.5</v>
      </c>
      <c r="C76" s="22">
        <v>278</v>
      </c>
      <c r="F76" s="22">
        <f>+B76*Notes!$F112</f>
        <v>6609.855</v>
      </c>
      <c r="G76" s="22">
        <f>+C76*Notes!$F112</f>
        <v>992.4599999999999</v>
      </c>
      <c r="H76" s="22">
        <f>+D76*Notes!$F112</f>
        <v>0</v>
      </c>
    </row>
    <row r="77" spans="1:8" ht="15.75">
      <c r="A77" s="32">
        <v>1768</v>
      </c>
      <c r="B77" s="22">
        <v>1851.5</v>
      </c>
      <c r="C77" s="22">
        <v>278</v>
      </c>
      <c r="F77" s="22">
        <f>+B77*Notes!$F113</f>
        <v>6609.855</v>
      </c>
      <c r="G77" s="22">
        <f>+C77*Notes!$F113</f>
        <v>992.4599999999999</v>
      </c>
      <c r="H77" s="22">
        <f>+D77*Notes!$F113</f>
        <v>0</v>
      </c>
    </row>
    <row r="78" spans="1:8" ht="15.75">
      <c r="A78" s="32">
        <v>1769</v>
      </c>
      <c r="B78" s="22">
        <v>1851.5</v>
      </c>
      <c r="C78" s="22">
        <v>278</v>
      </c>
      <c r="F78" s="22">
        <f>+B78*Notes!$F114</f>
        <v>6609.855</v>
      </c>
      <c r="G78" s="22">
        <f>+C78*Notes!$F114</f>
        <v>992.4599999999999</v>
      </c>
      <c r="H78" s="22">
        <f>+D78*Notes!$F114</f>
        <v>0</v>
      </c>
    </row>
    <row r="79" spans="1:8" ht="15.75">
      <c r="A79" s="32">
        <v>1770</v>
      </c>
      <c r="B79" s="22">
        <v>1851.5</v>
      </c>
      <c r="C79" s="22">
        <v>278</v>
      </c>
      <c r="F79" s="22">
        <f>+B79*Notes!$F115</f>
        <v>6609.855</v>
      </c>
      <c r="G79" s="22">
        <f>+C79*Notes!$F115</f>
        <v>992.4599999999999</v>
      </c>
      <c r="H79" s="22">
        <f>+D79*Notes!$F115</f>
        <v>0</v>
      </c>
    </row>
    <row r="80" spans="1:8" ht="15.75">
      <c r="A80" s="32">
        <v>1771</v>
      </c>
      <c r="B80" s="22">
        <v>1851.5</v>
      </c>
      <c r="C80" s="22">
        <v>278</v>
      </c>
      <c r="F80" s="22">
        <f>+B80*Notes!$F116</f>
        <v>6609.855</v>
      </c>
      <c r="G80" s="22">
        <f>+C80*Notes!$F116</f>
        <v>992.4599999999999</v>
      </c>
      <c r="H80" s="22">
        <f>+D80*Notes!$F116</f>
        <v>0</v>
      </c>
    </row>
    <row r="81" spans="1:8" ht="15.75">
      <c r="A81" s="32">
        <v>1772</v>
      </c>
      <c r="B81" s="22">
        <v>1571.5</v>
      </c>
      <c r="C81" s="22">
        <v>278</v>
      </c>
      <c r="F81" s="22">
        <f>+B81*Notes!$F117</f>
        <v>5610.255</v>
      </c>
      <c r="G81" s="22">
        <f>+C81*Notes!$F117</f>
        <v>992.4599999999999</v>
      </c>
      <c r="H81" s="22">
        <f>+D81*Notes!$F117</f>
        <v>0</v>
      </c>
    </row>
    <row r="82" spans="1:8" ht="15.75">
      <c r="A82" s="32">
        <v>1773</v>
      </c>
      <c r="B82" s="22">
        <v>1571.5</v>
      </c>
      <c r="C82" s="22">
        <v>290</v>
      </c>
      <c r="F82" s="22">
        <f>+B82*Notes!$F118</f>
        <v>5610.255</v>
      </c>
      <c r="G82" s="22">
        <f>+C82*Notes!$F118</f>
        <v>1035.3</v>
      </c>
      <c r="H82" s="22">
        <f>+D82*Notes!$F118</f>
        <v>0</v>
      </c>
    </row>
    <row r="83" spans="1:8" ht="15.75">
      <c r="A83" s="32">
        <v>1774</v>
      </c>
      <c r="B83" s="22">
        <v>1571.5</v>
      </c>
      <c r="C83" s="22">
        <v>290</v>
      </c>
      <c r="F83" s="22">
        <f>+B83*Notes!$F119</f>
        <v>5610.255</v>
      </c>
      <c r="G83" s="22">
        <f>+C83*Notes!$F119</f>
        <v>1035.3</v>
      </c>
      <c r="H83" s="22">
        <f>+D83*Notes!$F119</f>
        <v>0</v>
      </c>
    </row>
    <row r="84" spans="1:8" ht="15.75">
      <c r="A84" s="32">
        <v>1775</v>
      </c>
      <c r="B84" s="22">
        <v>1571.5</v>
      </c>
      <c r="C84" s="22">
        <v>290</v>
      </c>
      <c r="F84" s="22">
        <f>+B84*Notes!$F120</f>
        <v>5610.255</v>
      </c>
      <c r="G84" s="22">
        <f>+C84*Notes!$F120</f>
        <v>1035.3</v>
      </c>
      <c r="H84" s="22">
        <f>+D84*Notes!$F120</f>
        <v>0</v>
      </c>
    </row>
    <row r="85" spans="1:8" ht="15.75">
      <c r="A85" s="32">
        <v>1776</v>
      </c>
      <c r="B85" s="22">
        <v>1571.5</v>
      </c>
      <c r="C85" s="22">
        <v>290</v>
      </c>
      <c r="F85" s="22">
        <f>+B85*Notes!$F121</f>
        <v>5610.255</v>
      </c>
      <c r="G85" s="22">
        <f>+C85*Notes!$F121</f>
        <v>1035.3</v>
      </c>
      <c r="H85" s="22">
        <f>+D85*Notes!$F121</f>
        <v>0</v>
      </c>
    </row>
    <row r="86" spans="1:8" ht="15.75">
      <c r="A86" s="32">
        <v>1777</v>
      </c>
      <c r="B86" s="22">
        <v>1571.5</v>
      </c>
      <c r="C86" s="22">
        <v>290</v>
      </c>
      <c r="F86" s="22">
        <f>+B86*Notes!$F122</f>
        <v>5610.255</v>
      </c>
      <c r="G86" s="22">
        <f>+C86*Notes!$F122</f>
        <v>1035.3</v>
      </c>
      <c r="H86" s="22">
        <f>+D86*Notes!$F122</f>
        <v>0</v>
      </c>
    </row>
    <row r="87" spans="1:8" ht="15.75">
      <c r="A87" s="32">
        <v>1778</v>
      </c>
      <c r="B87" s="22">
        <v>1571.5</v>
      </c>
      <c r="C87" s="22">
        <v>290</v>
      </c>
      <c r="F87" s="22">
        <f>+B87*Notes!$F123</f>
        <v>5610.255</v>
      </c>
      <c r="G87" s="22">
        <f>+C87*Notes!$F123</f>
        <v>1035.3</v>
      </c>
      <c r="H87" s="22">
        <f>+D87*Notes!$F123</f>
        <v>0</v>
      </c>
    </row>
    <row r="88" spans="1:8" ht="15.75">
      <c r="A88" s="32">
        <v>1779</v>
      </c>
      <c r="B88" s="22">
        <v>1521.5</v>
      </c>
      <c r="C88" s="22">
        <v>258.78</v>
      </c>
      <c r="F88" s="22">
        <f>+B88*Notes!$F124</f>
        <v>5431.755</v>
      </c>
      <c r="G88" s="22">
        <f>+C88*Notes!$F124</f>
        <v>923.8445999999999</v>
      </c>
      <c r="H88" s="22">
        <f>+D88*Notes!$F124</f>
        <v>0</v>
      </c>
    </row>
    <row r="89" spans="1:8" ht="15.75">
      <c r="A89" s="32">
        <v>1780</v>
      </c>
      <c r="B89" s="22">
        <v>1521.5</v>
      </c>
      <c r="C89" s="22">
        <v>258.78</v>
      </c>
      <c r="F89" s="22">
        <f>+B89*Notes!$F125</f>
        <v>5431.755</v>
      </c>
      <c r="G89" s="22">
        <f>+C89*Notes!$F125</f>
        <v>923.8445999999999</v>
      </c>
      <c r="H89" s="22">
        <f>+D89*Notes!$F125</f>
        <v>0</v>
      </c>
    </row>
    <row r="90" spans="1:8" ht="15.75">
      <c r="A90" s="32">
        <v>1781</v>
      </c>
      <c r="B90" s="22">
        <v>1536.5</v>
      </c>
      <c r="C90" s="22">
        <v>258.78</v>
      </c>
      <c r="D90" s="22">
        <v>1922.5</v>
      </c>
      <c r="F90" s="22">
        <f>+B90*Notes!$F126</f>
        <v>5485.304999999999</v>
      </c>
      <c r="G90" s="22">
        <f>+C90*Notes!$F126</f>
        <v>923.8445999999999</v>
      </c>
      <c r="H90" s="22">
        <f>+D90*Notes!$F126</f>
        <v>6863.325</v>
      </c>
    </row>
    <row r="91" spans="1:8" ht="15.75">
      <c r="A91" s="32">
        <v>1782</v>
      </c>
      <c r="B91" s="22">
        <v>1536.5</v>
      </c>
      <c r="C91" s="22">
        <v>258.78</v>
      </c>
      <c r="D91" s="22">
        <v>1922.5</v>
      </c>
      <c r="F91" s="22">
        <f>+B91*Notes!$F127</f>
        <v>5485.304999999999</v>
      </c>
      <c r="G91" s="22">
        <f>+C91*Notes!$F127</f>
        <v>923.8445999999999</v>
      </c>
      <c r="H91" s="22">
        <f>+D91*Notes!$F127</f>
        <v>6863.325</v>
      </c>
    </row>
    <row r="92" spans="1:8" ht="15.75">
      <c r="A92" s="32">
        <v>1783</v>
      </c>
      <c r="B92" s="22">
        <v>1536.5</v>
      </c>
      <c r="C92" s="22">
        <v>258.78</v>
      </c>
      <c r="D92" s="22">
        <v>1922.5</v>
      </c>
      <c r="F92" s="22">
        <f>+B92*Notes!$F128</f>
        <v>5485.304999999999</v>
      </c>
      <c r="G92" s="22">
        <f>+C92*Notes!$F128</f>
        <v>923.8445999999999</v>
      </c>
      <c r="H92" s="22">
        <f>+D92*Notes!$F128</f>
        <v>6863.325</v>
      </c>
    </row>
    <row r="93" spans="1:8" ht="15.75">
      <c r="A93" s="32">
        <v>1784</v>
      </c>
      <c r="B93" s="22">
        <v>1426.5</v>
      </c>
      <c r="C93" s="22">
        <v>325</v>
      </c>
      <c r="D93" s="22">
        <v>1922.5</v>
      </c>
      <c r="F93" s="22">
        <f>+B93*Notes!$F129</f>
        <v>5092.605</v>
      </c>
      <c r="G93" s="22">
        <f>+C93*Notes!$F129</f>
        <v>1160.25</v>
      </c>
      <c r="H93" s="22">
        <f>+D93*Notes!$F129</f>
        <v>6863.325</v>
      </c>
    </row>
    <row r="94" spans="1:8" ht="15.75">
      <c r="A94" s="32">
        <v>1785</v>
      </c>
      <c r="B94" s="22">
        <v>1426.5</v>
      </c>
      <c r="C94" s="22">
        <v>325</v>
      </c>
      <c r="D94" s="22">
        <v>1922.5</v>
      </c>
      <c r="F94" s="22">
        <f>+B94*Notes!$F130</f>
        <v>5183.081410909091</v>
      </c>
      <c r="G94" s="22">
        <f>+C94*Notes!$F130</f>
        <v>1180.8632727272727</v>
      </c>
      <c r="H94" s="22">
        <f>+D94*Notes!$F130</f>
        <v>6985.2604363636365</v>
      </c>
    </row>
    <row r="95" spans="1:8" ht="15.75">
      <c r="A95" s="32">
        <v>1786</v>
      </c>
      <c r="B95" s="22">
        <v>1426.5</v>
      </c>
      <c r="C95" s="22">
        <v>325</v>
      </c>
      <c r="D95" s="22">
        <v>1922.5</v>
      </c>
      <c r="F95" s="22">
        <f>+B95*Notes!$F131</f>
        <v>5183.081410909091</v>
      </c>
      <c r="G95" s="22">
        <f>+C95*Notes!$F131</f>
        <v>1180.8632727272727</v>
      </c>
      <c r="H95" s="22">
        <f>+D95*Notes!$F131</f>
        <v>6985.2604363636365</v>
      </c>
    </row>
    <row r="96" spans="1:8" ht="15.75">
      <c r="A96" s="32">
        <v>1787</v>
      </c>
      <c r="B96" s="22">
        <v>1426.5</v>
      </c>
      <c r="C96" s="22">
        <v>325</v>
      </c>
      <c r="D96" s="22">
        <v>1922.5</v>
      </c>
      <c r="F96" s="22">
        <f>+B96*Notes!$F132</f>
        <v>5030.63784</v>
      </c>
      <c r="G96" s="22">
        <f>+C96*Notes!$F132</f>
        <v>1146.132</v>
      </c>
      <c r="H96" s="22">
        <f>+D96*Notes!$F132</f>
        <v>6779.8116</v>
      </c>
    </row>
    <row r="97" spans="1:8" ht="15.75">
      <c r="A97" s="32">
        <v>1788</v>
      </c>
      <c r="B97" s="22">
        <v>1426.5</v>
      </c>
      <c r="C97" s="22">
        <v>325</v>
      </c>
      <c r="D97" s="22">
        <v>1922.5</v>
      </c>
      <c r="F97" s="22">
        <f>+B97*Notes!$F133</f>
        <v>5030.63784</v>
      </c>
      <c r="G97" s="22">
        <f>+C97*Notes!$F133</f>
        <v>1146.132</v>
      </c>
      <c r="H97" s="22">
        <f>+D97*Notes!$F133</f>
        <v>6779.811600000001</v>
      </c>
    </row>
    <row r="98" spans="1:8" ht="15.75">
      <c r="A98" s="32">
        <v>1789</v>
      </c>
      <c r="B98" s="22">
        <v>1426.5</v>
      </c>
      <c r="C98" s="22">
        <v>325</v>
      </c>
      <c r="D98" s="22">
        <v>1922.5</v>
      </c>
      <c r="F98" s="22">
        <f>+B98*Notes!$F134</f>
        <v>4909.348064293915</v>
      </c>
      <c r="G98" s="22">
        <f>+C98*Notes!$F134</f>
        <v>1118.4985074626866</v>
      </c>
      <c r="H98" s="22">
        <f>+D98*Notes!$F134</f>
        <v>6616.3488633754305</v>
      </c>
    </row>
    <row r="99" spans="1:8" ht="15.75">
      <c r="A99" s="32">
        <v>1790</v>
      </c>
      <c r="B99" s="22">
        <v>1426.5</v>
      </c>
      <c r="C99" s="22">
        <v>325</v>
      </c>
      <c r="D99" s="22">
        <v>1922.5</v>
      </c>
      <c r="F99" s="22">
        <f>+B99*Notes!$F135</f>
        <v>4642.825368078175</v>
      </c>
      <c r="G99" s="22">
        <f>+C99*Notes!$F135</f>
        <v>1057.7765472312703</v>
      </c>
      <c r="H99" s="22">
        <f>+D99*Notes!$F135</f>
        <v>6257.155114006514</v>
      </c>
    </row>
    <row r="100" spans="1:8" ht="15.75">
      <c r="A100" s="32">
        <v>1791</v>
      </c>
      <c r="B100" s="22">
        <v>1426.5</v>
      </c>
      <c r="C100" s="22">
        <v>325</v>
      </c>
      <c r="D100" s="22">
        <v>1922.5</v>
      </c>
      <c r="F100" s="22">
        <f>+B100*Notes!$F136</f>
        <v>4622.748285405406</v>
      </c>
      <c r="G100" s="22">
        <f>+C100*Notes!$F136</f>
        <v>1053.2023783783786</v>
      </c>
      <c r="H100" s="22">
        <f>+D100*Notes!$F136</f>
        <v>6230.097145945947</v>
      </c>
    </row>
    <row r="101" spans="1:8" ht="15.75">
      <c r="A101" s="32">
        <v>1792</v>
      </c>
      <c r="B101" s="22">
        <v>1426.5</v>
      </c>
      <c r="C101" s="22">
        <v>325</v>
      </c>
      <c r="D101" s="22">
        <v>1922.5</v>
      </c>
      <c r="F101" s="22">
        <f>+B101*Notes!$F137</f>
        <v>4622.748285405405</v>
      </c>
      <c r="G101" s="22">
        <f>+C101*Notes!$F137</f>
        <v>1053.2023783783782</v>
      </c>
      <c r="H101" s="22">
        <f>+D101*Notes!$F137</f>
        <v>6230.097145945945</v>
      </c>
    </row>
    <row r="102" spans="1:8" ht="15.75">
      <c r="A102" s="32">
        <v>1793</v>
      </c>
      <c r="B102" s="22">
        <v>1426.5</v>
      </c>
      <c r="C102" s="22">
        <v>325</v>
      </c>
      <c r="D102" s="22">
        <v>1922.5</v>
      </c>
      <c r="F102" s="22">
        <f>+B102*Notes!$F138</f>
        <v>4622.748285405405</v>
      </c>
      <c r="G102" s="22">
        <f>+C102*Notes!$F138</f>
        <v>1053.2023783783784</v>
      </c>
      <c r="H102" s="22">
        <f>+D102*Notes!$F138</f>
        <v>6230.097145945946</v>
      </c>
    </row>
    <row r="103" spans="1:8" ht="15.75">
      <c r="A103" s="32">
        <v>1794</v>
      </c>
      <c r="B103" s="22">
        <v>1426.5</v>
      </c>
      <c r="D103" s="22">
        <v>1922.5</v>
      </c>
      <c r="F103" s="22">
        <f>+B103*Notes!$F139</f>
        <v>4622.748285405405</v>
      </c>
      <c r="G103" s="22">
        <f>+C103*Notes!$F139</f>
        <v>0</v>
      </c>
      <c r="H103" s="22">
        <f>+D103*Notes!$F139</f>
        <v>6230.097145945946</v>
      </c>
    </row>
    <row r="104" spans="1:8" ht="15.75">
      <c r="A104" s="32">
        <v>1795</v>
      </c>
      <c r="B104" s="22">
        <v>1426.5</v>
      </c>
      <c r="D104" s="22">
        <v>1922.5</v>
      </c>
      <c r="F104" s="22">
        <f>+B104*Notes!$F140</f>
        <v>4622.748285405405</v>
      </c>
      <c r="G104" s="22">
        <f>+C104*Notes!$F140</f>
        <v>0</v>
      </c>
      <c r="H104" s="22">
        <f>+D104*Notes!$F140</f>
        <v>6230.097145945946</v>
      </c>
    </row>
    <row r="105" spans="1:8" ht="15.75">
      <c r="A105" s="32">
        <v>1796</v>
      </c>
      <c r="B105" s="22">
        <v>1426.5</v>
      </c>
      <c r="D105" s="22">
        <v>1922.5</v>
      </c>
      <c r="F105" s="22">
        <f>+B105*Notes!$F141</f>
        <v>4622.748285405405</v>
      </c>
      <c r="G105" s="22">
        <f>+C105*Notes!$F141</f>
        <v>0</v>
      </c>
      <c r="H105" s="22">
        <f>+D105*Notes!$F141</f>
        <v>6230.097145945946</v>
      </c>
    </row>
    <row r="106" spans="1:8" ht="15.75">
      <c r="A106" s="32">
        <v>1797</v>
      </c>
      <c r="B106" s="22">
        <v>1426.5</v>
      </c>
      <c r="D106" s="22">
        <v>1922.5</v>
      </c>
      <c r="F106" s="22">
        <f>+B106*Notes!$F142</f>
        <v>4622.748285405405</v>
      </c>
      <c r="G106" s="22">
        <f>+C106*Notes!$F142</f>
        <v>0</v>
      </c>
      <c r="H106" s="22">
        <f>+D106*Notes!$F142</f>
        <v>6230.097145945946</v>
      </c>
    </row>
    <row r="107" spans="1:8" ht="15.75">
      <c r="A107" s="32">
        <v>1798</v>
      </c>
      <c r="B107" s="22">
        <v>1426.5</v>
      </c>
      <c r="D107" s="22">
        <v>1922.5</v>
      </c>
      <c r="F107" s="22">
        <f>+B107*Notes!$F143</f>
        <v>4622.748285405405</v>
      </c>
      <c r="G107" s="22">
        <f>+C107*Notes!$F143</f>
        <v>0</v>
      </c>
      <c r="H107" s="22">
        <f>+D107*Notes!$F143</f>
        <v>6230.097145945946</v>
      </c>
    </row>
    <row r="108" spans="1:8" ht="15.75">
      <c r="A108" s="32">
        <v>1799</v>
      </c>
      <c r="B108" s="22">
        <v>1426.5</v>
      </c>
      <c r="D108" s="22">
        <v>1922.5</v>
      </c>
      <c r="F108" s="22">
        <f>+B108*Notes!$F144</f>
        <v>4622.748285405405</v>
      </c>
      <c r="G108" s="22">
        <f>+C108*Notes!$F144</f>
        <v>0</v>
      </c>
      <c r="H108" s="22">
        <f>+D108*Notes!$F144</f>
        <v>6230.097145945945</v>
      </c>
    </row>
    <row r="109" spans="1:8" ht="15.75">
      <c r="A109" s="32">
        <v>1800</v>
      </c>
      <c r="B109" s="22">
        <v>1426.5</v>
      </c>
      <c r="D109" s="22">
        <v>1922.5</v>
      </c>
      <c r="F109" s="22">
        <f>+B109*Notes!$F145</f>
        <v>4622.748285405405</v>
      </c>
      <c r="G109" s="22">
        <f>+C109*Notes!$F145</f>
        <v>0</v>
      </c>
      <c r="H109" s="22">
        <f>+D109*Notes!$F145</f>
        <v>6230.097145945946</v>
      </c>
    </row>
    <row r="110" spans="1:8" ht="15.75">
      <c r="A110" s="32">
        <v>1801</v>
      </c>
      <c r="B110" s="22">
        <v>1426.5</v>
      </c>
      <c r="D110" s="22">
        <v>1922.5</v>
      </c>
      <c r="F110" s="22">
        <f>+B110*Notes!$F146</f>
        <v>4622.748285405405</v>
      </c>
      <c r="G110" s="22">
        <f>+C110*Notes!$F146</f>
        <v>0</v>
      </c>
      <c r="H110" s="22">
        <f>+D110*Notes!$F146</f>
        <v>6230.097145945946</v>
      </c>
    </row>
    <row r="111" spans="1:8" ht="15.75">
      <c r="A111" s="32">
        <v>1802</v>
      </c>
      <c r="B111" s="22">
        <v>1501.5</v>
      </c>
      <c r="D111" s="22">
        <v>1922.5</v>
      </c>
      <c r="F111" s="22">
        <f>+B111*Notes!$F147</f>
        <v>4788.1493234042555</v>
      </c>
      <c r="G111" s="22">
        <f>+C111*Notes!$F147</f>
        <v>0</v>
      </c>
      <c r="H111" s="22">
        <f>+D111*Notes!$F147</f>
        <v>6130.680702127659</v>
      </c>
    </row>
    <row r="112" spans="1:8" ht="15.75">
      <c r="A112" s="32">
        <v>1803</v>
      </c>
      <c r="B112" s="22">
        <v>1501.5</v>
      </c>
      <c r="D112" s="22">
        <v>1922.5</v>
      </c>
      <c r="F112" s="22">
        <f>+B112*Notes!$F148</f>
        <v>4737.747751578948</v>
      </c>
      <c r="G112" s="22">
        <f>+C112*Notes!$F148</f>
        <v>0</v>
      </c>
      <c r="H112" s="22">
        <f>+D112*Notes!$F148</f>
        <v>6066.147221052632</v>
      </c>
    </row>
    <row r="113" spans="1:8" ht="15.75">
      <c r="A113" s="32">
        <v>1804</v>
      </c>
      <c r="B113" s="22">
        <v>1501.5</v>
      </c>
      <c r="D113" s="22">
        <v>1922.5</v>
      </c>
      <c r="F113" s="22">
        <f>+B113*Notes!$F149</f>
        <v>4649.649136363636</v>
      </c>
      <c r="G113" s="22">
        <f>+C113*Notes!$F149</f>
        <v>0</v>
      </c>
      <c r="H113" s="22">
        <f>+D113*Notes!$F149</f>
        <v>5953.3469628099165</v>
      </c>
    </row>
    <row r="114" spans="1:8" ht="15.75">
      <c r="A114" s="32">
        <v>1805</v>
      </c>
      <c r="B114" s="22">
        <v>1501.5</v>
      </c>
      <c r="D114" s="22">
        <v>1922.5</v>
      </c>
      <c r="F114" s="22">
        <f>+B114*Notes!$F150</f>
        <v>4649.649136363636</v>
      </c>
      <c r="G114" s="22">
        <f>+C114*Notes!$F150</f>
        <v>0</v>
      </c>
      <c r="H114" s="22">
        <f>+D114*Notes!$F150</f>
        <v>5953.3469628099165</v>
      </c>
    </row>
    <row r="115" spans="1:8" ht="15.75">
      <c r="A115" s="32">
        <v>1806</v>
      </c>
      <c r="B115" s="22">
        <v>1501.5</v>
      </c>
      <c r="D115" s="22">
        <v>1922.5</v>
      </c>
      <c r="F115" s="22">
        <f>+B115*Notes!$F151</f>
        <v>4649.649136363636</v>
      </c>
      <c r="G115" s="22">
        <f>+C115*Notes!$F151</f>
        <v>0</v>
      </c>
      <c r="H115" s="22">
        <f>+D115*Notes!$F151</f>
        <v>5953.3469628099165</v>
      </c>
    </row>
    <row r="116" spans="1:8" ht="15.75">
      <c r="A116" s="32">
        <v>1807</v>
      </c>
      <c r="B116" s="22">
        <v>1501.5</v>
      </c>
      <c r="D116" s="22">
        <v>1922.5</v>
      </c>
      <c r="F116" s="22">
        <f>+B116*Notes!$F152</f>
        <v>4649.649136363636</v>
      </c>
      <c r="G116" s="22">
        <f>+C116*Notes!$F152</f>
        <v>0</v>
      </c>
      <c r="H116" s="22">
        <f>+D116*Notes!$F152</f>
        <v>5953.3469628099165</v>
      </c>
    </row>
    <row r="117" spans="1:8" ht="15.75">
      <c r="A117" s="32">
        <v>1808</v>
      </c>
      <c r="B117" s="22">
        <v>1501.5</v>
      </c>
      <c r="D117" s="22">
        <v>1922.5</v>
      </c>
      <c r="F117" s="22">
        <f>+B117*Notes!$F153</f>
        <v>5189.516129032258</v>
      </c>
      <c r="G117" s="22">
        <f>+C117*Notes!$F153</f>
        <v>0</v>
      </c>
      <c r="H117" s="22">
        <f>+D117*Notes!$F153</f>
        <v>6644.585253456221</v>
      </c>
    </row>
    <row r="118" spans="1:8" ht="15.75">
      <c r="A118" s="32">
        <v>1809</v>
      </c>
      <c r="D118" s="22">
        <v>2075</v>
      </c>
      <c r="F118" s="22">
        <f>+B118*Notes!$F154</f>
        <v>0</v>
      </c>
      <c r="G118" s="22">
        <f>+C118*Notes!$F154</f>
        <v>0</v>
      </c>
      <c r="H118" s="22">
        <f>+D118*Notes!$F154</f>
        <v>7171.6589861751145</v>
      </c>
    </row>
    <row r="119" spans="1:8" ht="15.75">
      <c r="A119" s="32">
        <v>1810</v>
      </c>
      <c r="D119" s="22">
        <v>2075</v>
      </c>
      <c r="F119" s="22">
        <f>+B119*Notes!$F155</f>
        <v>0</v>
      </c>
      <c r="G119" s="22">
        <f>+C119*Notes!$F155</f>
        <v>0</v>
      </c>
      <c r="H119" s="22">
        <f>+D119*Notes!$F155</f>
        <v>7171.658986175115</v>
      </c>
    </row>
    <row r="120" spans="1:8" ht="15.75">
      <c r="A120" s="32">
        <v>1811</v>
      </c>
      <c r="D120" s="22">
        <v>2075</v>
      </c>
      <c r="F120" s="22">
        <f>+B120*Notes!$F156</f>
        <v>0</v>
      </c>
      <c r="G120" s="22">
        <f>+C120*Notes!$F156</f>
        <v>0</v>
      </c>
      <c r="H120" s="22">
        <f>+D120*Notes!$F156</f>
        <v>7171.658986175116</v>
      </c>
    </row>
    <row r="121" spans="1:8" ht="15.75">
      <c r="A121" s="32">
        <v>1812</v>
      </c>
      <c r="D121" s="22">
        <v>2075</v>
      </c>
      <c r="F121" s="22">
        <f>+B121*Notes!$F157</f>
        <v>0</v>
      </c>
      <c r="G121" s="22">
        <f>+C121*Notes!$F157</f>
        <v>0</v>
      </c>
      <c r="H121" s="22">
        <f>+D121*Notes!$F157</f>
        <v>7171.6589861751145</v>
      </c>
    </row>
    <row r="122" spans="1:8" ht="15.75">
      <c r="A122" s="32">
        <v>1813</v>
      </c>
      <c r="D122" s="22">
        <v>2075</v>
      </c>
      <c r="F122" s="22">
        <f>+B122*Notes!$F158</f>
        <v>0</v>
      </c>
      <c r="G122" s="22">
        <f>+C122*Notes!$F158</f>
        <v>0</v>
      </c>
      <c r="H122" s="22">
        <f>+D122*Notes!$F158</f>
        <v>7171.6589861751145</v>
      </c>
    </row>
    <row r="123" spans="1:8" ht="15.75">
      <c r="A123" s="32">
        <v>1814</v>
      </c>
      <c r="D123" s="22">
        <v>2075</v>
      </c>
      <c r="F123" s="22">
        <f>+B123*Notes!$F159</f>
        <v>0</v>
      </c>
      <c r="G123" s="22">
        <f>+C123*Notes!$F159</f>
        <v>0</v>
      </c>
      <c r="H123" s="22">
        <f>+D123*Notes!$F159</f>
        <v>7171.6589861751145</v>
      </c>
    </row>
    <row r="124" spans="1:8" ht="15.75">
      <c r="A124" s="32">
        <v>1815</v>
      </c>
      <c r="D124" s="22">
        <v>2075</v>
      </c>
      <c r="F124" s="22">
        <f>+B124*Notes!$F160</f>
        <v>0</v>
      </c>
      <c r="G124" s="22">
        <f>+C124*Notes!$F160</f>
        <v>0</v>
      </c>
      <c r="H124" s="22">
        <f>+D124*Notes!$F160</f>
        <v>7171.6589861751145</v>
      </c>
    </row>
    <row r="125" spans="1:8" ht="15.75">
      <c r="A125" s="32">
        <v>1816</v>
      </c>
      <c r="D125" s="22">
        <v>2075</v>
      </c>
      <c r="F125" s="22">
        <f>+B125*Notes!$F161</f>
        <v>0</v>
      </c>
      <c r="G125" s="22">
        <f>+C125*Notes!$F161</f>
        <v>0</v>
      </c>
      <c r="H125" s="22">
        <f>+D125*Notes!$F161</f>
        <v>7171.658986175116</v>
      </c>
    </row>
    <row r="126" spans="1:8" ht="15.75">
      <c r="A126" s="32">
        <v>1817</v>
      </c>
      <c r="D126" s="22">
        <v>2075</v>
      </c>
      <c r="F126" s="22">
        <f>+B126*Notes!$F162</f>
        <v>0</v>
      </c>
      <c r="G126" s="22">
        <f>+C126*Notes!$F162</f>
        <v>0</v>
      </c>
      <c r="H126" s="22">
        <f>+D126*Notes!$F162</f>
        <v>7160.6595092024545</v>
      </c>
    </row>
    <row r="127" spans="1:8" ht="15.75">
      <c r="A127" s="32">
        <v>1818</v>
      </c>
      <c r="D127" s="22">
        <v>2084.65</v>
      </c>
      <c r="F127" s="22">
        <f>+B127*Notes!$F163</f>
        <v>0</v>
      </c>
      <c r="G127" s="22">
        <f>+C127*Notes!$F163</f>
        <v>0</v>
      </c>
      <c r="H127" s="22">
        <f>+D127*Notes!$F163</f>
        <v>7193.960889570553</v>
      </c>
    </row>
    <row r="128" spans="1:8" ht="15.75">
      <c r="A128" s="32">
        <v>1819</v>
      </c>
      <c r="D128" s="22">
        <v>2084.65</v>
      </c>
      <c r="F128" s="22">
        <f>+B128*Notes!$F164</f>
        <v>0</v>
      </c>
      <c r="G128" s="22">
        <f>+C128*Notes!$F164</f>
        <v>0</v>
      </c>
      <c r="H128" s="22">
        <f>+D128*Notes!$F164</f>
        <v>7182.944104134763</v>
      </c>
    </row>
    <row r="129" spans="1:8" ht="15.75">
      <c r="A129" s="32">
        <v>1820</v>
      </c>
      <c r="D129" s="22">
        <v>2084.65</v>
      </c>
      <c r="F129" s="22">
        <f>+B129*Notes!$F165</f>
        <v>0</v>
      </c>
      <c r="G129" s="22">
        <f>+C129*Notes!$F165</f>
        <v>0</v>
      </c>
      <c r="H129" s="22">
        <f>+D129*Notes!$F165</f>
        <v>7182.944104134763</v>
      </c>
    </row>
    <row r="130" spans="1:8" ht="15.75">
      <c r="A130" s="32">
        <v>1821</v>
      </c>
      <c r="D130" s="22">
        <v>2084.65</v>
      </c>
      <c r="F130" s="22">
        <f>+B130*Notes!$F166</f>
        <v>0</v>
      </c>
      <c r="G130" s="22">
        <f>+C130*Notes!$F166</f>
        <v>0</v>
      </c>
      <c r="H130" s="22">
        <f>+D130*Notes!$F166</f>
        <v>7182.944104134763</v>
      </c>
    </row>
    <row r="131" spans="1:8" ht="15.75">
      <c r="A131" s="32">
        <v>1822</v>
      </c>
      <c r="D131" s="22">
        <v>2084.65</v>
      </c>
      <c r="F131" s="22">
        <f>+B131*Notes!$F167</f>
        <v>0</v>
      </c>
      <c r="G131" s="22">
        <f>+C131*Notes!$F167</f>
        <v>0</v>
      </c>
      <c r="H131" s="22">
        <f>+D131*Notes!$F167</f>
        <v>7171.9610091743125</v>
      </c>
    </row>
    <row r="132" spans="1:8" ht="15.75">
      <c r="A132" s="32">
        <v>1823</v>
      </c>
      <c r="D132" s="22">
        <v>2084.65</v>
      </c>
      <c r="F132" s="22">
        <f>+B132*Notes!$F168</f>
        <v>0</v>
      </c>
      <c r="G132" s="22">
        <f>+C132*Notes!$F168</f>
        <v>0</v>
      </c>
      <c r="H132" s="22">
        <f>+D132*Notes!$F168</f>
        <v>7171.961009174312</v>
      </c>
    </row>
    <row r="133" spans="1:8" ht="15.75">
      <c r="A133" s="32">
        <v>1824</v>
      </c>
      <c r="D133" s="22">
        <v>2084.65</v>
      </c>
      <c r="F133" s="22">
        <f>+B133*Notes!$F169</f>
        <v>0</v>
      </c>
      <c r="G133" s="22">
        <f>+C133*Notes!$F169</f>
        <v>0</v>
      </c>
      <c r="H133" s="22">
        <f>+D133*Notes!$F169</f>
        <v>7171.9610091743125</v>
      </c>
    </row>
    <row r="134" spans="1:8" ht="15.75">
      <c r="A134" s="32">
        <v>1825</v>
      </c>
      <c r="D134" s="22">
        <v>2084.65</v>
      </c>
      <c r="F134" s="22">
        <f>+B134*Notes!$F170</f>
        <v>0</v>
      </c>
      <c r="G134" s="22">
        <f>+C134*Notes!$F170</f>
        <v>0</v>
      </c>
      <c r="H134" s="22">
        <f>+D134*Notes!$F170</f>
        <v>7171.9610091743125</v>
      </c>
    </row>
    <row r="135" spans="1:8" ht="15.75">
      <c r="A135" s="32">
        <v>1826</v>
      </c>
      <c r="D135" s="22">
        <v>2084.65</v>
      </c>
      <c r="F135" s="22">
        <f>+B135*Notes!$F171</f>
        <v>0</v>
      </c>
      <c r="G135" s="22">
        <f>+C135*Notes!$F171</f>
        <v>0</v>
      </c>
      <c r="H135" s="22">
        <f>+D135*Notes!$F171</f>
        <v>7171.961009174312</v>
      </c>
    </row>
    <row r="136" spans="1:8" ht="15.75">
      <c r="A136" s="32">
        <v>1827</v>
      </c>
      <c r="D136" s="22">
        <v>2424.7</v>
      </c>
      <c r="F136" s="22">
        <f>+B136*Notes!$F172</f>
        <v>0</v>
      </c>
      <c r="G136" s="22">
        <f>+C136*Notes!$F172</f>
        <v>0</v>
      </c>
      <c r="H136" s="22">
        <f>+D136*Notes!$F172</f>
        <v>8341.857798165136</v>
      </c>
    </row>
    <row r="137" spans="1:8" ht="15.75">
      <c r="A137" s="32">
        <v>1828</v>
      </c>
      <c r="D137" s="22">
        <v>2424.7</v>
      </c>
      <c r="F137" s="22">
        <f>+B137*Notes!$F173</f>
        <v>0</v>
      </c>
      <c r="G137" s="22">
        <f>+C137*Notes!$F173</f>
        <v>0</v>
      </c>
      <c r="H137" s="22">
        <f>+D137*Notes!$F173</f>
        <v>8341.857798165138</v>
      </c>
    </row>
    <row r="138" spans="1:8" ht="15.75">
      <c r="A138" s="32">
        <v>1829</v>
      </c>
      <c r="D138" s="22">
        <v>2424.7</v>
      </c>
      <c r="F138" s="22">
        <f>+B138*Notes!$F174</f>
        <v>0</v>
      </c>
      <c r="G138" s="22">
        <f>+C138*Notes!$F174</f>
        <v>0</v>
      </c>
      <c r="H138" s="22">
        <f>+D138*Notes!$F174</f>
        <v>8341.857798165138</v>
      </c>
    </row>
    <row r="139" spans="1:8" ht="15.75">
      <c r="A139" s="32">
        <v>1830</v>
      </c>
      <c r="D139" s="22">
        <v>2424.7</v>
      </c>
      <c r="F139" s="22">
        <f>+B139*Notes!$F175</f>
        <v>0</v>
      </c>
      <c r="G139" s="22">
        <f>+C139*Notes!$F175</f>
        <v>0</v>
      </c>
      <c r="H139" s="22">
        <f>+D139*Notes!$F175</f>
        <v>8341.857798165138</v>
      </c>
    </row>
    <row r="140" spans="1:8" ht="15.75">
      <c r="A140" s="32">
        <v>1831</v>
      </c>
      <c r="D140" s="22">
        <v>2424.7</v>
      </c>
      <c r="F140" s="22">
        <f>+B140*Notes!$F176</f>
        <v>0</v>
      </c>
      <c r="G140" s="22">
        <f>+C140*Notes!$F176</f>
        <v>0</v>
      </c>
      <c r="H140" s="22">
        <f>+D140*Notes!$F176</f>
        <v>8341.857798165138</v>
      </c>
    </row>
    <row r="141" spans="1:8" ht="15.75">
      <c r="A141" s="32">
        <v>1832</v>
      </c>
      <c r="D141" s="22">
        <v>2424.7</v>
      </c>
      <c r="F141" s="22">
        <f>+B141*Notes!$F177</f>
        <v>0</v>
      </c>
      <c r="G141" s="22">
        <f>+C141*Notes!$F177</f>
        <v>0</v>
      </c>
      <c r="H141" s="22">
        <f>+D141*Notes!$F177</f>
        <v>8266.022727272726</v>
      </c>
    </row>
    <row r="142" spans="1:8" ht="15.75">
      <c r="A142" s="32">
        <v>1833</v>
      </c>
      <c r="D142" s="22">
        <v>2424.7</v>
      </c>
      <c r="F142" s="22">
        <f>+B142*Notes!$F178</f>
        <v>0</v>
      </c>
      <c r="G142" s="22">
        <f>+C142*Notes!$F178</f>
        <v>0</v>
      </c>
      <c r="H142" s="22">
        <f>+D142*Notes!$F178</f>
        <v>8203.872180451128</v>
      </c>
    </row>
    <row r="143" spans="1:8" ht="15.75">
      <c r="A143" s="32">
        <v>1834</v>
      </c>
      <c r="D143" s="22">
        <v>2424.7</v>
      </c>
      <c r="F143" s="22">
        <f>+B143*Notes!$F179</f>
        <v>0</v>
      </c>
      <c r="G143" s="22">
        <f>+C143*Notes!$F179</f>
        <v>0</v>
      </c>
      <c r="H143" s="22">
        <f>+D143*Notes!$F179</f>
        <v>8253.517397881995</v>
      </c>
    </row>
    <row r="144" spans="1:8" ht="15.75">
      <c r="A144" s="32">
        <v>1835</v>
      </c>
      <c r="D144" s="22">
        <v>2424.7</v>
      </c>
      <c r="F144" s="22">
        <f>+B144*Notes!$F180</f>
        <v>0</v>
      </c>
      <c r="G144" s="22">
        <f>+C144*Notes!$F180</f>
        <v>0</v>
      </c>
      <c r="H144" s="22">
        <f>+D144*Notes!$F180</f>
        <v>8241.049848942597</v>
      </c>
    </row>
    <row r="145" spans="1:8" ht="15.75">
      <c r="A145" s="32">
        <v>1836</v>
      </c>
      <c r="D145" s="22">
        <v>2504.05</v>
      </c>
      <c r="F145" s="22">
        <f>+B145*Notes!$F181</f>
        <v>0</v>
      </c>
      <c r="G145" s="22">
        <f>+C145*Notes!$F181</f>
        <v>0</v>
      </c>
      <c r="H145" s="22">
        <f>+D145*Notes!$F181</f>
        <v>8446.945277361321</v>
      </c>
    </row>
    <row r="146" spans="1:8" ht="15.75">
      <c r="A146" s="32">
        <v>1837</v>
      </c>
      <c r="D146" s="22">
        <v>2504.05</v>
      </c>
      <c r="F146" s="22">
        <f>+B146*Notes!$F182</f>
        <v>0</v>
      </c>
      <c r="G146" s="22">
        <f>+C146*Notes!$F182</f>
        <v>0</v>
      </c>
      <c r="H146" s="22">
        <f>+D146*Notes!$F182</f>
        <v>8434.300149700599</v>
      </c>
    </row>
    <row r="147" spans="1:8" ht="15.75">
      <c r="A147" s="32">
        <v>1838</v>
      </c>
      <c r="D147" s="22">
        <v>2504.05</v>
      </c>
      <c r="F147" s="22">
        <f>+B147*Notes!$F183</f>
        <v>0</v>
      </c>
      <c r="G147" s="22">
        <f>+C147*Notes!$F183</f>
        <v>0</v>
      </c>
      <c r="H147" s="22">
        <f>+D147*Notes!$F183</f>
        <v>8434.300149700599</v>
      </c>
    </row>
    <row r="148" spans="1:8" ht="15.75">
      <c r="A148" s="32">
        <v>1839</v>
      </c>
      <c r="D148" s="22">
        <v>2504.05</v>
      </c>
      <c r="F148" s="22">
        <f>+B148*Notes!$F184</f>
        <v>0</v>
      </c>
      <c r="G148" s="22">
        <f>+C148*Notes!$F184</f>
        <v>0</v>
      </c>
      <c r="H148" s="22">
        <f>+D148*Notes!$F184</f>
        <v>8446.945277361321</v>
      </c>
    </row>
    <row r="149" spans="1:8" ht="15.75">
      <c r="A149" s="32">
        <v>1840</v>
      </c>
      <c r="D149" s="22">
        <v>2504.05</v>
      </c>
      <c r="F149" s="22">
        <f>+B149*Notes!$F185</f>
        <v>0</v>
      </c>
      <c r="G149" s="22">
        <f>+C149*Notes!$F185</f>
        <v>0</v>
      </c>
      <c r="H149" s="22">
        <f>+D149*Notes!$F185</f>
        <v>8322.175036927623</v>
      </c>
    </row>
    <row r="150" spans="1:8" ht="15.75">
      <c r="A150" s="32">
        <v>1841</v>
      </c>
      <c r="D150" s="22">
        <v>2504.05</v>
      </c>
      <c r="F150" s="22">
        <f>+B150*Notes!$F186</f>
        <v>0</v>
      </c>
      <c r="G150" s="22">
        <f>+C150*Notes!$F186</f>
        <v>0</v>
      </c>
      <c r="H150" s="22">
        <f>+D150*Notes!$F186</f>
        <v>8261.162023460412</v>
      </c>
    </row>
    <row r="151" spans="1:8" ht="15.75">
      <c r="A151" s="32">
        <v>1842</v>
      </c>
      <c r="D151" s="22">
        <v>2504.05</v>
      </c>
      <c r="F151" s="22">
        <f>+B151*Notes!$F187</f>
        <v>0</v>
      </c>
      <c r="G151" s="22">
        <f>+C151*Notes!$F187</f>
        <v>0</v>
      </c>
      <c r="H151" s="22">
        <f>+D151*Notes!$F187</f>
        <v>8224.981751824818</v>
      </c>
    </row>
    <row r="152" spans="1:8" ht="15.75">
      <c r="A152" s="32">
        <v>1843</v>
      </c>
      <c r="D152" s="22">
        <v>2504.05</v>
      </c>
      <c r="F152" s="22">
        <f>+B152*Notes!$F188</f>
        <v>0</v>
      </c>
      <c r="G152" s="22">
        <f>+C152*Notes!$F188</f>
        <v>0</v>
      </c>
      <c r="H152" s="22">
        <f>+D152*Notes!$F188</f>
        <v>8177.231494920174</v>
      </c>
    </row>
    <row r="153" spans="1:8" ht="15.75">
      <c r="A153" s="32">
        <v>1844</v>
      </c>
      <c r="D153" s="22">
        <v>2504.05</v>
      </c>
      <c r="F153" s="22">
        <f>+B153*Notes!$F189</f>
        <v>0</v>
      </c>
      <c r="G153" s="22">
        <f>+C153*Notes!$F189</f>
        <v>0</v>
      </c>
      <c r="H153" s="22">
        <f>+D153*Notes!$F189</f>
        <v>8141.781069364163</v>
      </c>
    </row>
    <row r="154" spans="1:8" ht="15.75">
      <c r="A154" s="32">
        <v>1845</v>
      </c>
      <c r="D154" s="22">
        <v>2663.8</v>
      </c>
      <c r="F154" s="22">
        <f>+B154*Notes!$F190</f>
        <v>0</v>
      </c>
      <c r="G154" s="22">
        <f>+C154*Notes!$F190</f>
        <v>0</v>
      </c>
      <c r="H154" s="22">
        <f>+D154*Notes!$F190</f>
        <v>8574.463519313305</v>
      </c>
    </row>
    <row r="155" spans="1:8" ht="15.75">
      <c r="A155" s="32">
        <v>1846</v>
      </c>
      <c r="D155" s="22">
        <v>2663.8</v>
      </c>
      <c r="F155" s="22">
        <f>+B155*Notes!$F191</f>
        <v>0</v>
      </c>
      <c r="G155" s="22">
        <f>+C155*Notes!$F191</f>
        <v>0</v>
      </c>
      <c r="H155" s="22">
        <f>+D155*Notes!$F191</f>
        <v>8574.463519313304</v>
      </c>
    </row>
    <row r="156" spans="1:8" ht="15.75">
      <c r="A156" s="32">
        <v>1847</v>
      </c>
      <c r="D156" s="22">
        <v>2663.8</v>
      </c>
      <c r="F156" s="22">
        <f>+B156*Notes!$F192</f>
        <v>0</v>
      </c>
      <c r="G156" s="22">
        <f>+C156*Notes!$F192</f>
        <v>0</v>
      </c>
      <c r="H156" s="22">
        <f>+D156*Notes!$F192</f>
        <v>8465.466101694914</v>
      </c>
    </row>
    <row r="157" spans="1:8" ht="15.75">
      <c r="A157" s="32">
        <v>1848</v>
      </c>
      <c r="D157" s="22">
        <v>2663.8</v>
      </c>
      <c r="F157" s="22">
        <f>+B157*Notes!$F193</f>
        <v>0</v>
      </c>
      <c r="G157" s="22">
        <f>+C157*Notes!$F193</f>
        <v>0</v>
      </c>
      <c r="H157" s="22">
        <f>+D157*Notes!$F193</f>
        <v>8501.489361702128</v>
      </c>
    </row>
    <row r="158" spans="1:8" ht="15.75">
      <c r="A158" s="32">
        <v>1849</v>
      </c>
      <c r="D158" s="22">
        <v>2663.8</v>
      </c>
      <c r="F158" s="22">
        <f>+B158*Notes!$F194</f>
        <v>0</v>
      </c>
      <c r="G158" s="22">
        <f>+C158*Notes!$F194</f>
        <v>0</v>
      </c>
      <c r="H158" s="22">
        <f>+D158*Notes!$F194</f>
        <v>8429.74683544304</v>
      </c>
    </row>
    <row r="159" spans="1:8" ht="15.75">
      <c r="A159" s="32">
        <v>1850</v>
      </c>
      <c r="D159" s="22">
        <v>2663.8</v>
      </c>
      <c r="F159" s="22">
        <f>+B159*Notes!$F195</f>
        <v>0</v>
      </c>
      <c r="G159" s="22">
        <f>+C159*Notes!$F195</f>
        <v>0</v>
      </c>
      <c r="H159" s="22">
        <f>+D159*Notes!$F195</f>
        <v>8441.619718309861</v>
      </c>
    </row>
    <row r="160" spans="1:8" ht="15.75">
      <c r="A160" s="32">
        <v>1851</v>
      </c>
      <c r="D160" s="22">
        <v>2663.8</v>
      </c>
      <c r="F160" s="22">
        <f>+B160*Notes!$F196</f>
        <v>0</v>
      </c>
      <c r="G160" s="22">
        <f>+C160*Notes!$F196</f>
        <v>0</v>
      </c>
      <c r="H160" s="22">
        <f>+D160*Notes!$F196</f>
        <v>8537.820512820514</v>
      </c>
    </row>
    <row r="161" spans="1:8" ht="15.75">
      <c r="A161" s="32">
        <v>1852</v>
      </c>
      <c r="D161" s="22">
        <v>2663.8</v>
      </c>
      <c r="F161" s="22">
        <f>+B161*Notes!$F197</f>
        <v>0</v>
      </c>
      <c r="G161" s="22">
        <f>+C161*Notes!$F197</f>
        <v>0</v>
      </c>
      <c r="H161" s="22">
        <f>+D161*Notes!$F197</f>
        <v>8477.439886845828</v>
      </c>
    </row>
    <row r="162" spans="1:8" ht="15.75">
      <c r="A162" s="32">
        <v>1853</v>
      </c>
      <c r="D162" s="22">
        <v>2663.8</v>
      </c>
      <c r="F162" s="22">
        <f>+B162*Notes!$F198</f>
        <v>0</v>
      </c>
      <c r="G162" s="22">
        <f>+C162*Notes!$F198</f>
        <v>0</v>
      </c>
      <c r="H162" s="22">
        <f>+D162*Notes!$F198</f>
        <v>8465.466101694916</v>
      </c>
    </row>
    <row r="163" spans="1:8" ht="15.75">
      <c r="A163" s="32">
        <v>1854</v>
      </c>
      <c r="D163" s="22">
        <v>2663.8</v>
      </c>
      <c r="F163" s="22">
        <f>+B163*Notes!$F199</f>
        <v>0</v>
      </c>
      <c r="G163" s="22">
        <f>+C163*Notes!$F199</f>
        <v>0</v>
      </c>
      <c r="H163" s="22">
        <f>+D163*Notes!$F199</f>
        <v>8465.466101694916</v>
      </c>
    </row>
    <row r="164" spans="1:8" ht="15.75">
      <c r="A164" s="32">
        <v>1855</v>
      </c>
      <c r="F164" s="22">
        <f>+B164*Notes!$F200</f>
        <v>0</v>
      </c>
      <c r="G164" s="22">
        <f>+C164*Notes!$F200</f>
        <v>0</v>
      </c>
      <c r="H164" s="22">
        <f>+D164*Notes!$F200</f>
        <v>0</v>
      </c>
    </row>
    <row r="165" spans="1:8" ht="15.75">
      <c r="A165" s="32">
        <v>1856</v>
      </c>
      <c r="F165" s="22">
        <f>+B165*Notes!$F201</f>
        <v>0</v>
      </c>
      <c r="G165" s="22">
        <f>+C165*Notes!$F201</f>
        <v>0</v>
      </c>
      <c r="H165" s="22">
        <f>+D165*Notes!$F201</f>
        <v>0</v>
      </c>
    </row>
    <row r="166" spans="1:8" ht="15.75">
      <c r="A166" s="32">
        <v>1857</v>
      </c>
      <c r="F166" s="22">
        <f>+B166*Notes!$F202</f>
        <v>0</v>
      </c>
      <c r="G166" s="22">
        <f>+C166*Notes!$F202</f>
        <v>0</v>
      </c>
      <c r="H166" s="22">
        <f>+D166*Notes!$F202</f>
        <v>0</v>
      </c>
    </row>
    <row r="167" spans="1:8" ht="15.75">
      <c r="A167" s="32">
        <v>1858</v>
      </c>
      <c r="F167" s="22">
        <f>+B167*Notes!$F203</f>
        <v>0</v>
      </c>
      <c r="G167" s="22">
        <f>+C167*Notes!$F203</f>
        <v>0</v>
      </c>
      <c r="H167" s="22">
        <f>+D167*Notes!$F203</f>
        <v>0</v>
      </c>
    </row>
    <row r="168" spans="1:8" ht="15.75">
      <c r="A168" s="32">
        <v>1859</v>
      </c>
      <c r="F168" s="22">
        <f>+B168*Notes!$F204</f>
        <v>0</v>
      </c>
      <c r="G168" s="22">
        <f>+C168*Notes!$F204</f>
        <v>0</v>
      </c>
      <c r="H168" s="22">
        <f>+D168*Notes!$F204</f>
        <v>0</v>
      </c>
    </row>
    <row r="169" spans="1:8" ht="15.75">
      <c r="A169" s="32">
        <v>1860</v>
      </c>
      <c r="F169" s="22">
        <f>+B169*Notes!$F205</f>
        <v>0</v>
      </c>
      <c r="G169" s="22">
        <f>+C169*Notes!$F205</f>
        <v>0</v>
      </c>
      <c r="H169" s="22">
        <f>+D169*Notes!$F205</f>
        <v>0</v>
      </c>
    </row>
    <row r="170" ht="15.75">
      <c r="A170" s="33"/>
    </row>
    <row r="171" ht="15.75">
      <c r="A171" s="34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77"/>
  <sheetViews>
    <sheetView workbookViewId="0" topLeftCell="A1">
      <selection activeCell="C6" sqref="C6"/>
    </sheetView>
  </sheetViews>
  <sheetFormatPr defaultColWidth="9.140625" defaultRowHeight="12.75"/>
  <cols>
    <col min="1" max="2" width="14.7109375" style="47" customWidth="1"/>
    <col min="3" max="3" width="26.140625" style="47" customWidth="1"/>
    <col min="4" max="4" width="14.7109375" style="46" customWidth="1"/>
    <col min="5" max="5" width="14.7109375" style="47" customWidth="1"/>
    <col min="6" max="6" width="26.140625" style="47" customWidth="1"/>
    <col min="7" max="16384" width="9.140625" style="46" customWidth="1"/>
  </cols>
  <sheetData>
    <row r="1" spans="1:6" ht="15.75">
      <c r="A1" s="19" t="s">
        <v>44</v>
      </c>
      <c r="B1" s="20"/>
      <c r="C1" s="45" t="s">
        <v>112</v>
      </c>
      <c r="E1" s="44"/>
      <c r="F1" s="45"/>
    </row>
    <row r="2" spans="1:6" ht="15.75">
      <c r="A2" s="23" t="s">
        <v>45</v>
      </c>
      <c r="B2" s="24"/>
      <c r="C2" s="45"/>
      <c r="E2" s="44"/>
      <c r="F2" s="45"/>
    </row>
    <row r="3" spans="1:5" ht="15.75">
      <c r="A3" s="19" t="s">
        <v>46</v>
      </c>
      <c r="B3" s="20"/>
      <c r="E3" s="44"/>
    </row>
    <row r="4" spans="1:5" ht="15.75">
      <c r="A4" s="23" t="s">
        <v>47</v>
      </c>
      <c r="B4" s="24"/>
      <c r="E4" s="44"/>
    </row>
    <row r="5" spans="1:5" ht="15.75">
      <c r="A5" s="43"/>
      <c r="B5" s="44"/>
      <c r="E5" s="44"/>
    </row>
    <row r="6" spans="1:6" ht="15.75">
      <c r="A6" s="43"/>
      <c r="B6" s="64" t="s">
        <v>115</v>
      </c>
      <c r="C6" s="22"/>
      <c r="D6" s="22"/>
      <c r="E6" s="28" t="s">
        <v>114</v>
      </c>
      <c r="F6" s="46"/>
    </row>
    <row r="7" spans="1:6" ht="15.75">
      <c r="A7" s="41" t="s">
        <v>55</v>
      </c>
      <c r="B7" s="59" t="s">
        <v>83</v>
      </c>
      <c r="C7" s="48"/>
      <c r="E7" s="59"/>
      <c r="F7" s="48"/>
    </row>
    <row r="8" spans="1:6" ht="15.75">
      <c r="A8" s="49" t="s">
        <v>52</v>
      </c>
      <c r="B8" s="50" t="s">
        <v>84</v>
      </c>
      <c r="C8" s="50" t="s">
        <v>31</v>
      </c>
      <c r="E8" s="50" t="s">
        <v>84</v>
      </c>
      <c r="F8" s="50" t="s">
        <v>31</v>
      </c>
    </row>
    <row r="9" spans="1:6" ht="15.75">
      <c r="A9" s="49" t="s">
        <v>54</v>
      </c>
      <c r="B9" s="51" t="s">
        <v>18</v>
      </c>
      <c r="C9" s="51" t="s">
        <v>18</v>
      </c>
      <c r="E9" s="51" t="s">
        <v>113</v>
      </c>
      <c r="F9" s="51" t="s">
        <v>113</v>
      </c>
    </row>
    <row r="10" spans="1:6" ht="15.75">
      <c r="A10" s="49" t="s">
        <v>53</v>
      </c>
      <c r="B10" s="51" t="s">
        <v>26</v>
      </c>
      <c r="C10" s="51" t="s">
        <v>26</v>
      </c>
      <c r="E10" s="51" t="s">
        <v>26</v>
      </c>
      <c r="F10" s="51" t="s">
        <v>26</v>
      </c>
    </row>
    <row r="11" spans="1:6" ht="15.75">
      <c r="A11" s="52">
        <v>1701</v>
      </c>
      <c r="B11" s="47">
        <v>1.75</v>
      </c>
      <c r="C11" s="47">
        <v>0.95</v>
      </c>
      <c r="E11" s="47">
        <f>+B11*Notes!$F46</f>
        <v>6.6499999999999995</v>
      </c>
      <c r="F11" s="47">
        <f>+C11*Notes!$F46</f>
        <v>3.61</v>
      </c>
    </row>
    <row r="12" spans="1:6" ht="15.75">
      <c r="A12" s="52">
        <v>1702</v>
      </c>
      <c r="B12" s="47">
        <v>1.75</v>
      </c>
      <c r="C12" s="47">
        <v>0.95</v>
      </c>
      <c r="E12" s="47">
        <f>+B12*Notes!$F47</f>
        <v>6.6499999999999995</v>
      </c>
      <c r="F12" s="47">
        <f>+C12*Notes!$F47</f>
        <v>3.61</v>
      </c>
    </row>
    <row r="13" spans="1:6" ht="15.75">
      <c r="A13" s="52">
        <v>1703</v>
      </c>
      <c r="B13" s="47">
        <v>1.75</v>
      </c>
      <c r="C13" s="47">
        <v>0.95</v>
      </c>
      <c r="E13" s="47">
        <f>+B13*Notes!$F48</f>
        <v>6.6499999999999995</v>
      </c>
      <c r="F13" s="47">
        <f>+C13*Notes!$F48</f>
        <v>3.61</v>
      </c>
    </row>
    <row r="14" spans="1:6" ht="15.75">
      <c r="A14" s="52">
        <v>1704</v>
      </c>
      <c r="B14" s="47">
        <v>1.75</v>
      </c>
      <c r="C14" s="47">
        <v>0.95</v>
      </c>
      <c r="E14" s="47">
        <f>+B14*Notes!$F49</f>
        <v>6.6499999999999995</v>
      </c>
      <c r="F14" s="47">
        <f>+C14*Notes!$F49</f>
        <v>3.61</v>
      </c>
    </row>
    <row r="15" spans="1:6" ht="15.75">
      <c r="A15" s="52">
        <v>1705</v>
      </c>
      <c r="B15" s="47">
        <v>1.75</v>
      </c>
      <c r="C15" s="47">
        <v>0.95</v>
      </c>
      <c r="E15" s="47">
        <f>+B15*Notes!$F50</f>
        <v>6.6499999999999995</v>
      </c>
      <c r="F15" s="47">
        <f>+C15*Notes!$F50</f>
        <v>3.61</v>
      </c>
    </row>
    <row r="16" spans="1:6" ht="15.75">
      <c r="A16" s="52">
        <v>1706</v>
      </c>
      <c r="B16" s="47">
        <v>1.75</v>
      </c>
      <c r="C16" s="47">
        <v>0.95</v>
      </c>
      <c r="E16" s="47">
        <f>+B16*Notes!$F51</f>
        <v>6.6499999999999995</v>
      </c>
      <c r="F16" s="47">
        <f>+C16*Notes!$F51</f>
        <v>3.61</v>
      </c>
    </row>
    <row r="17" spans="1:6" ht="15.75">
      <c r="A17" s="52">
        <v>1707</v>
      </c>
      <c r="B17" s="47">
        <v>1.75</v>
      </c>
      <c r="C17" s="47">
        <v>0.88</v>
      </c>
      <c r="E17" s="47">
        <f>+B17*Notes!$F52</f>
        <v>6.6499999999999995</v>
      </c>
      <c r="F17" s="47">
        <f>+C17*Notes!$F52</f>
        <v>3.344</v>
      </c>
    </row>
    <row r="18" spans="1:6" ht="15.75">
      <c r="A18" s="52">
        <v>1708</v>
      </c>
      <c r="B18" s="47">
        <v>1.75</v>
      </c>
      <c r="C18" s="47">
        <v>0.88</v>
      </c>
      <c r="E18" s="47">
        <f>+B18*Notes!$F53</f>
        <v>6.6499999999999995</v>
      </c>
      <c r="F18" s="47">
        <f>+C18*Notes!$F53</f>
        <v>3.344</v>
      </c>
    </row>
    <row r="19" spans="1:6" ht="15.75">
      <c r="A19" s="52">
        <v>1709</v>
      </c>
      <c r="B19" s="47">
        <v>1.63</v>
      </c>
      <c r="C19" s="47">
        <v>0.85</v>
      </c>
      <c r="E19" s="47">
        <f>+B19*Notes!$F54</f>
        <v>6.193999999999999</v>
      </c>
      <c r="F19" s="47">
        <f>+C19*Notes!$F54</f>
        <v>3.23</v>
      </c>
    </row>
    <row r="20" spans="1:6" ht="15.75">
      <c r="A20" s="52">
        <v>1710</v>
      </c>
      <c r="B20" s="47">
        <v>1.63</v>
      </c>
      <c r="C20" s="47">
        <v>0.85</v>
      </c>
      <c r="E20" s="47">
        <f>+B20*Notes!$F55</f>
        <v>6.193999999999999</v>
      </c>
      <c r="F20" s="47">
        <f>+C20*Notes!$F55</f>
        <v>3.23</v>
      </c>
    </row>
    <row r="21" spans="1:6" ht="15.75">
      <c r="A21" s="52">
        <v>1711</v>
      </c>
      <c r="B21" s="47">
        <v>1.63</v>
      </c>
      <c r="C21" s="47">
        <v>0.85</v>
      </c>
      <c r="E21" s="47">
        <f>+B21*Notes!$F56</f>
        <v>6.193999999999999</v>
      </c>
      <c r="F21" s="47">
        <f>+C21*Notes!$F56</f>
        <v>3.23</v>
      </c>
    </row>
    <row r="22" spans="1:6" ht="15.75">
      <c r="A22" s="52">
        <v>1712</v>
      </c>
      <c r="B22" s="47">
        <v>1.63</v>
      </c>
      <c r="C22" s="47">
        <v>0.85</v>
      </c>
      <c r="E22" s="47">
        <f>+B22*Notes!$F57</f>
        <v>6.193999999999999</v>
      </c>
      <c r="F22" s="47">
        <f>+C22*Notes!$F57</f>
        <v>3.23</v>
      </c>
    </row>
    <row r="23" spans="1:6" ht="15.75">
      <c r="A23" s="52">
        <v>1713</v>
      </c>
      <c r="B23" s="47">
        <v>1.63</v>
      </c>
      <c r="C23" s="47">
        <v>0.85</v>
      </c>
      <c r="E23" s="47">
        <f>+B23*Notes!$F58</f>
        <v>6.193999999999999</v>
      </c>
      <c r="F23" s="47">
        <f>+C23*Notes!$F58</f>
        <v>3.23</v>
      </c>
    </row>
    <row r="24" spans="1:6" ht="15.75">
      <c r="A24" s="52">
        <v>1714</v>
      </c>
      <c r="B24" s="47">
        <v>1.63</v>
      </c>
      <c r="C24" s="47">
        <v>0.85</v>
      </c>
      <c r="E24" s="47">
        <f>+B24*Notes!$F59</f>
        <v>6.193999999999999</v>
      </c>
      <c r="F24" s="47">
        <f>+C24*Notes!$F59</f>
        <v>3.23</v>
      </c>
    </row>
    <row r="25" spans="1:6" ht="15.75">
      <c r="A25" s="52">
        <v>1715</v>
      </c>
      <c r="B25" s="47">
        <v>1.63</v>
      </c>
      <c r="C25" s="47">
        <v>0.85</v>
      </c>
      <c r="E25" s="47">
        <f>+B25*Notes!$F60</f>
        <v>6.193999999999999</v>
      </c>
      <c r="F25" s="47">
        <f>+C25*Notes!$F60</f>
        <v>3.23</v>
      </c>
    </row>
    <row r="26" spans="1:6" ht="15.75">
      <c r="A26" s="52">
        <v>1716</v>
      </c>
      <c r="B26" s="47">
        <v>1.63</v>
      </c>
      <c r="C26" s="47">
        <v>0.85</v>
      </c>
      <c r="E26" s="47">
        <f>+B26*Notes!$F61</f>
        <v>6.193999999999999</v>
      </c>
      <c r="F26" s="47">
        <f>+C26*Notes!$F61</f>
        <v>3.23</v>
      </c>
    </row>
    <row r="27" spans="1:6" ht="15.75">
      <c r="A27" s="52">
        <v>1717</v>
      </c>
      <c r="B27" s="47">
        <v>1.63</v>
      </c>
      <c r="C27" s="47">
        <v>0.85</v>
      </c>
      <c r="E27" s="47">
        <f>+B27*Notes!$F62</f>
        <v>6.193999999999999</v>
      </c>
      <c r="F27" s="47">
        <f>+C27*Notes!$F62</f>
        <v>3.23</v>
      </c>
    </row>
    <row r="28" spans="1:6" ht="15.75">
      <c r="A28" s="52">
        <v>1718</v>
      </c>
      <c r="B28" s="47">
        <v>1.63</v>
      </c>
      <c r="C28" s="47">
        <v>0.85</v>
      </c>
      <c r="E28" s="47">
        <f>+B28*Notes!$F63</f>
        <v>6.193999999999999</v>
      </c>
      <c r="F28" s="47">
        <f>+C28*Notes!$F63</f>
        <v>3.23</v>
      </c>
    </row>
    <row r="29" spans="1:6" ht="15.75">
      <c r="A29" s="52">
        <v>1719</v>
      </c>
      <c r="B29" s="47">
        <v>1.63</v>
      </c>
      <c r="C29" s="47">
        <v>0.85</v>
      </c>
      <c r="E29" s="47">
        <f>+B29*Notes!$F64</f>
        <v>6.193999999999999</v>
      </c>
      <c r="F29" s="47">
        <f>+C29*Notes!$F64</f>
        <v>3.23</v>
      </c>
    </row>
    <row r="30" spans="1:6" ht="15.75">
      <c r="A30" s="52">
        <v>1720</v>
      </c>
      <c r="B30" s="47">
        <v>1.63</v>
      </c>
      <c r="C30" s="47">
        <v>0.85</v>
      </c>
      <c r="E30" s="47">
        <f>+B30*Notes!$F65</f>
        <v>6.193999999999999</v>
      </c>
      <c r="F30" s="47">
        <f>+C30*Notes!$F65</f>
        <v>3.23</v>
      </c>
    </row>
    <row r="31" spans="1:6" ht="15.75">
      <c r="A31" s="52">
        <v>1721</v>
      </c>
      <c r="B31" s="47">
        <v>1.63</v>
      </c>
      <c r="C31" s="47">
        <v>0.85</v>
      </c>
      <c r="E31" s="47">
        <f>+B31*Notes!$F66</f>
        <v>6.193999999999999</v>
      </c>
      <c r="F31" s="47">
        <f>+C31*Notes!$F66</f>
        <v>3.23</v>
      </c>
    </row>
    <row r="32" spans="1:6" ht="15.75">
      <c r="A32" s="52">
        <v>1722</v>
      </c>
      <c r="B32" s="47">
        <v>1.63</v>
      </c>
      <c r="C32" s="47">
        <v>0.85</v>
      </c>
      <c r="E32" s="47">
        <f>+B32*Notes!$F67</f>
        <v>6.193999999999999</v>
      </c>
      <c r="F32" s="47">
        <f>+C32*Notes!$F67</f>
        <v>3.23</v>
      </c>
    </row>
    <row r="33" spans="1:6" ht="15.75">
      <c r="A33" s="52">
        <v>1723</v>
      </c>
      <c r="B33" s="47">
        <v>1.63</v>
      </c>
      <c r="C33" s="47">
        <v>0.85</v>
      </c>
      <c r="E33" s="47">
        <f>+B33*Notes!$F68</f>
        <v>6.193999999999999</v>
      </c>
      <c r="F33" s="47">
        <f>+C33*Notes!$F68</f>
        <v>3.23</v>
      </c>
    </row>
    <row r="34" spans="1:6" ht="15.75">
      <c r="A34" s="52">
        <v>1724</v>
      </c>
      <c r="B34" s="47">
        <v>1.63</v>
      </c>
      <c r="C34" s="47">
        <v>0.85</v>
      </c>
      <c r="E34" s="47">
        <f>+B34*Notes!$F69</f>
        <v>6.193999999999999</v>
      </c>
      <c r="F34" s="47">
        <f>+C34*Notes!$F69</f>
        <v>3.23</v>
      </c>
    </row>
    <row r="35" spans="1:6" ht="15.75">
      <c r="A35" s="52">
        <v>1725</v>
      </c>
      <c r="B35" s="47">
        <v>1.63</v>
      </c>
      <c r="C35" s="47">
        <v>0.85</v>
      </c>
      <c r="E35" s="47">
        <f>+B35*Notes!$F70</f>
        <v>6.193999999999999</v>
      </c>
      <c r="F35" s="47">
        <f>+C35*Notes!$F70</f>
        <v>3.23</v>
      </c>
    </row>
    <row r="36" spans="1:6" ht="15.75">
      <c r="A36" s="52">
        <v>1726</v>
      </c>
      <c r="B36" s="47">
        <v>1.63</v>
      </c>
      <c r="C36" s="47">
        <v>0.85</v>
      </c>
      <c r="E36" s="47">
        <f>+B36*Notes!$F71</f>
        <v>6.193999999999999</v>
      </c>
      <c r="F36" s="47">
        <f>+C36*Notes!$F71</f>
        <v>3.23</v>
      </c>
    </row>
    <row r="37" spans="1:6" ht="15.75">
      <c r="A37" s="52">
        <v>1727</v>
      </c>
      <c r="B37" s="47">
        <v>1.63</v>
      </c>
      <c r="C37" s="47">
        <v>0.85</v>
      </c>
      <c r="E37" s="47">
        <f>+B37*Notes!$F72</f>
        <v>6.193999999999999</v>
      </c>
      <c r="F37" s="47">
        <f>+C37*Notes!$F72</f>
        <v>3.23</v>
      </c>
    </row>
    <row r="38" spans="1:6" ht="15.75">
      <c r="A38" s="52">
        <v>1728</v>
      </c>
      <c r="B38" s="47">
        <v>1.63</v>
      </c>
      <c r="C38" s="47">
        <v>0.85</v>
      </c>
      <c r="E38" s="47">
        <f>+B38*Notes!$F73</f>
        <v>6.193999999999999</v>
      </c>
      <c r="F38" s="47">
        <f>+C38*Notes!$F73</f>
        <v>3.23</v>
      </c>
    </row>
    <row r="39" spans="1:6" ht="15.75">
      <c r="A39" s="52">
        <v>1729</v>
      </c>
      <c r="B39" s="47">
        <v>1.63</v>
      </c>
      <c r="C39" s="47">
        <v>0.85</v>
      </c>
      <c r="E39" s="47">
        <f>+B39*Notes!$F74</f>
        <v>6.006303030303029</v>
      </c>
      <c r="F39" s="47">
        <f>+C39*Notes!$F74</f>
        <v>3.132121212121212</v>
      </c>
    </row>
    <row r="40" spans="1:6" ht="15.75">
      <c r="A40" s="52">
        <v>1730</v>
      </c>
      <c r="B40" s="47">
        <v>1.63</v>
      </c>
      <c r="C40" s="47">
        <v>0.85</v>
      </c>
      <c r="E40" s="47">
        <f>+B40*Notes!$F75</f>
        <v>6.006303030303029</v>
      </c>
      <c r="F40" s="47">
        <f>+C40*Notes!$F75</f>
        <v>3.132121212121212</v>
      </c>
    </row>
    <row r="41" spans="1:6" ht="15.75">
      <c r="A41" s="52">
        <v>1731</v>
      </c>
      <c r="B41" s="47">
        <v>1.63</v>
      </c>
      <c r="C41" s="47">
        <v>0.85</v>
      </c>
      <c r="E41" s="47">
        <f>+B41*Notes!$F76</f>
        <v>6.006303030303029</v>
      </c>
      <c r="F41" s="47">
        <f>+C41*Notes!$F76</f>
        <v>3.132121212121212</v>
      </c>
    </row>
    <row r="42" spans="1:6" ht="15.75">
      <c r="A42" s="52">
        <v>1732</v>
      </c>
      <c r="B42" s="47">
        <v>1.63</v>
      </c>
      <c r="C42" s="47">
        <v>0.85</v>
      </c>
      <c r="E42" s="47">
        <f>+B42*Notes!$F77</f>
        <v>6.006303030303029</v>
      </c>
      <c r="F42" s="47">
        <f>+C42*Notes!$F77</f>
        <v>3.132121212121212</v>
      </c>
    </row>
    <row r="43" spans="1:6" ht="15.75">
      <c r="A43" s="52">
        <v>1733</v>
      </c>
      <c r="B43" s="47">
        <v>1.63</v>
      </c>
      <c r="C43" s="47">
        <v>0.85</v>
      </c>
      <c r="E43" s="47">
        <f>+B43*Notes!$F78</f>
        <v>6.006303030303029</v>
      </c>
      <c r="F43" s="47">
        <f>+C43*Notes!$F78</f>
        <v>3.132121212121212</v>
      </c>
    </row>
    <row r="44" spans="1:6" ht="15.75">
      <c r="A44" s="52">
        <v>1734</v>
      </c>
      <c r="B44" s="47">
        <v>1.63</v>
      </c>
      <c r="C44" s="47">
        <v>0.85</v>
      </c>
      <c r="E44" s="47">
        <f>+B44*Notes!$F79</f>
        <v>6.006303030303029</v>
      </c>
      <c r="F44" s="47">
        <f>+C44*Notes!$F79</f>
        <v>3.132121212121212</v>
      </c>
    </row>
    <row r="45" spans="1:6" ht="15.75">
      <c r="A45" s="52">
        <v>1735</v>
      </c>
      <c r="B45" s="47">
        <v>1.63</v>
      </c>
      <c r="C45" s="47">
        <v>0.85</v>
      </c>
      <c r="E45" s="47">
        <f>+B45*Notes!$F80</f>
        <v>6.006303030303029</v>
      </c>
      <c r="F45" s="47">
        <f>+C45*Notes!$F80</f>
        <v>3.132121212121212</v>
      </c>
    </row>
    <row r="46" spans="1:6" ht="15.75">
      <c r="A46" s="52">
        <v>1736</v>
      </c>
      <c r="B46" s="47">
        <v>1.63</v>
      </c>
      <c r="C46" s="47">
        <v>0.85</v>
      </c>
      <c r="E46" s="47">
        <f>+B46*Notes!$F81</f>
        <v>6.006303030303029</v>
      </c>
      <c r="F46" s="47">
        <f>+C46*Notes!$F81</f>
        <v>3.132121212121212</v>
      </c>
    </row>
    <row r="47" spans="1:6" ht="15.75">
      <c r="A47" s="52">
        <v>1737</v>
      </c>
      <c r="B47" s="47">
        <v>1.63</v>
      </c>
      <c r="C47" s="47">
        <v>0.85</v>
      </c>
      <c r="E47" s="47">
        <f>+B47*Notes!$F82</f>
        <v>5.984541062801932</v>
      </c>
      <c r="F47" s="47">
        <f>+C47*Notes!$F82</f>
        <v>3.120772946859903</v>
      </c>
    </row>
    <row r="48" spans="1:6" ht="15.75">
      <c r="A48" s="52">
        <v>1738</v>
      </c>
      <c r="B48" s="47">
        <v>1.63</v>
      </c>
      <c r="C48" s="47">
        <v>0.85</v>
      </c>
      <c r="E48" s="47">
        <f>+B48*Notes!$F83</f>
        <v>5.913126491646777</v>
      </c>
      <c r="F48" s="47">
        <f>+C48*Notes!$F83</f>
        <v>3.083532219570405</v>
      </c>
    </row>
    <row r="49" spans="1:6" ht="15.75">
      <c r="A49" s="52">
        <v>1739</v>
      </c>
      <c r="B49" s="47">
        <v>1.63</v>
      </c>
      <c r="C49" s="47">
        <v>0.85</v>
      </c>
      <c r="E49" s="47">
        <f>+B49*Notes!$F84</f>
        <v>5.913126491646776</v>
      </c>
      <c r="F49" s="47">
        <f>+C49*Notes!$F84</f>
        <v>3.083532219570405</v>
      </c>
    </row>
    <row r="50" spans="1:6" ht="15.75">
      <c r="A50" s="52">
        <v>1740</v>
      </c>
      <c r="B50" s="47">
        <v>1.63</v>
      </c>
      <c r="C50" s="47">
        <v>0.85</v>
      </c>
      <c r="E50" s="47">
        <f>+B50*Notes!$F85</f>
        <v>5.913126491646777</v>
      </c>
      <c r="F50" s="47">
        <f>+C50*Notes!$F85</f>
        <v>3.083532219570405</v>
      </c>
    </row>
    <row r="51" spans="1:6" ht="15.75">
      <c r="A51" s="52">
        <v>1741</v>
      </c>
      <c r="B51" s="47">
        <v>1.63</v>
      </c>
      <c r="C51" s="47">
        <v>0.85</v>
      </c>
      <c r="E51" s="47">
        <f>+B51*Notes!$F86</f>
        <v>5.913126491646777</v>
      </c>
      <c r="F51" s="47">
        <f>+C51*Notes!$F86</f>
        <v>3.083532219570405</v>
      </c>
    </row>
    <row r="52" spans="1:6" ht="15.75">
      <c r="A52" s="52">
        <v>1742</v>
      </c>
      <c r="B52" s="47">
        <v>1.63</v>
      </c>
      <c r="C52" s="47">
        <v>0.85</v>
      </c>
      <c r="E52" s="47">
        <f>+B52*Notes!$F87</f>
        <v>5.913126491646777</v>
      </c>
      <c r="F52" s="47">
        <f>+C52*Notes!$F87</f>
        <v>3.083532219570405</v>
      </c>
    </row>
    <row r="53" spans="1:6" ht="15.75">
      <c r="A53" s="52">
        <v>1743</v>
      </c>
      <c r="B53" s="47">
        <v>1.63</v>
      </c>
      <c r="C53" s="47">
        <v>0.85</v>
      </c>
      <c r="E53" s="47">
        <f>+B53*Notes!$F88</f>
        <v>5.913126491646777</v>
      </c>
      <c r="F53" s="47">
        <f>+C53*Notes!$F88</f>
        <v>3.083532219570405</v>
      </c>
    </row>
    <row r="54" spans="1:6" ht="15.75">
      <c r="A54" s="52">
        <v>1744</v>
      </c>
      <c r="B54" s="47">
        <v>1.63</v>
      </c>
      <c r="C54" s="47">
        <v>0.85</v>
      </c>
      <c r="E54" s="47">
        <f>+B54*Notes!$F89</f>
        <v>5.913126491646777</v>
      </c>
      <c r="F54" s="47">
        <f>+C54*Notes!$F89</f>
        <v>3.083532219570405</v>
      </c>
    </row>
    <row r="55" spans="1:6" ht="15.75">
      <c r="A55" s="52">
        <v>1745</v>
      </c>
      <c r="B55" s="47">
        <v>1.63</v>
      </c>
      <c r="C55" s="47">
        <v>0.85</v>
      </c>
      <c r="E55" s="47">
        <f>+B55*Notes!$F90</f>
        <v>5.427382256297919</v>
      </c>
      <c r="F55" s="47">
        <f>+C55*Notes!$F90</f>
        <v>2.8302300109529024</v>
      </c>
    </row>
    <row r="56" spans="1:6" ht="15.75">
      <c r="A56" s="52">
        <v>1746</v>
      </c>
      <c r="B56" s="47">
        <v>1.63</v>
      </c>
      <c r="C56" s="47">
        <v>0.85</v>
      </c>
      <c r="E56" s="47">
        <f>+B56*Notes!$F91</f>
        <v>5.695632183908046</v>
      </c>
      <c r="F56" s="47">
        <f>+C56*Notes!$F91</f>
        <v>2.9701149425287356</v>
      </c>
    </row>
    <row r="57" spans="1:6" ht="15.75">
      <c r="A57" s="52">
        <v>1747</v>
      </c>
      <c r="B57" s="47">
        <v>1.63</v>
      </c>
      <c r="C57" s="47">
        <v>0.85</v>
      </c>
      <c r="E57" s="47">
        <f>+B57*Notes!$F92</f>
        <v>5.63090909090909</v>
      </c>
      <c r="F57" s="47">
        <f>+C57*Notes!$F92</f>
        <v>2.936363636363636</v>
      </c>
    </row>
    <row r="58" spans="1:6" ht="15.75">
      <c r="A58" s="52">
        <v>1748</v>
      </c>
      <c r="B58" s="47">
        <v>1.63</v>
      </c>
      <c r="C58" s="47">
        <v>0.85</v>
      </c>
      <c r="E58" s="47">
        <f>+B58*Notes!$F93</f>
        <v>5.536536312849162</v>
      </c>
      <c r="F58" s="47">
        <f>+C58*Notes!$F93</f>
        <v>2.887150837988827</v>
      </c>
    </row>
    <row r="59" spans="1:6" ht="15.75">
      <c r="A59" s="52">
        <v>1749</v>
      </c>
      <c r="B59" s="47">
        <v>1.63</v>
      </c>
      <c r="C59" s="47">
        <v>0.85</v>
      </c>
      <c r="E59" s="47">
        <f>+B59*Notes!$F94</f>
        <v>5.59909604519774</v>
      </c>
      <c r="F59" s="47">
        <f>+C59*Notes!$F94</f>
        <v>2.919774011299435</v>
      </c>
    </row>
    <row r="60" spans="1:6" ht="15.75">
      <c r="A60" s="52">
        <v>1750</v>
      </c>
      <c r="B60" s="47">
        <v>1.63</v>
      </c>
      <c r="C60" s="47">
        <v>0.85</v>
      </c>
      <c r="E60" s="47">
        <f>+B60*Notes!$F95</f>
        <v>5.728554913294797</v>
      </c>
      <c r="F60" s="47">
        <f>+C60*Notes!$F95</f>
        <v>2.987283236994219</v>
      </c>
    </row>
    <row r="61" spans="1:6" ht="15.75">
      <c r="A61" s="52">
        <v>1751</v>
      </c>
      <c r="B61" s="47">
        <v>1.63</v>
      </c>
      <c r="C61" s="47">
        <v>0.85</v>
      </c>
      <c r="E61" s="47">
        <f>+B61*Notes!$F96</f>
        <v>5.728554913294797</v>
      </c>
      <c r="F61" s="47">
        <f>+C61*Notes!$F96</f>
        <v>2.987283236994219</v>
      </c>
    </row>
    <row r="62" spans="1:6" ht="15.75">
      <c r="A62" s="52">
        <v>1752</v>
      </c>
      <c r="B62" s="47">
        <v>1.63</v>
      </c>
      <c r="C62" s="47">
        <v>0.85</v>
      </c>
      <c r="E62" s="47">
        <f>+B62*Notes!$F97</f>
        <v>5.728554913294797</v>
      </c>
      <c r="F62" s="47">
        <f>+C62*Notes!$F97</f>
        <v>2.987283236994219</v>
      </c>
    </row>
    <row r="63" spans="1:6" ht="15.75">
      <c r="A63" s="52">
        <v>1753</v>
      </c>
      <c r="B63" s="47">
        <v>1.63</v>
      </c>
      <c r="C63" s="47">
        <v>0.85</v>
      </c>
      <c r="E63" s="47">
        <f>+B63*Notes!$F98</f>
        <v>5.728554913294797</v>
      </c>
      <c r="F63" s="47">
        <f>+C63*Notes!$F98</f>
        <v>2.9872832369942195</v>
      </c>
    </row>
    <row r="64" spans="1:6" ht="15.75">
      <c r="A64" s="52">
        <v>1754</v>
      </c>
      <c r="B64" s="47">
        <v>1.63</v>
      </c>
      <c r="C64" s="47">
        <v>0.85</v>
      </c>
      <c r="E64" s="47">
        <f>+B64*Notes!$F99</f>
        <v>5.728554913294797</v>
      </c>
      <c r="F64" s="47">
        <f>+C64*Notes!$F99</f>
        <v>2.987283236994219</v>
      </c>
    </row>
    <row r="65" spans="1:6" ht="15.75">
      <c r="A65" s="52">
        <v>1755</v>
      </c>
      <c r="B65" s="47">
        <v>1.63</v>
      </c>
      <c r="C65" s="47">
        <v>0.85</v>
      </c>
      <c r="E65" s="47">
        <f>+B65*Notes!$F100</f>
        <v>5.728554913294797</v>
      </c>
      <c r="F65" s="47">
        <f>+C65*Notes!$F100</f>
        <v>2.9872832369942195</v>
      </c>
    </row>
    <row r="66" spans="1:6" ht="15.75">
      <c r="A66" s="52">
        <v>1756</v>
      </c>
      <c r="B66" s="47">
        <v>1.63</v>
      </c>
      <c r="C66" s="47">
        <v>0.85</v>
      </c>
      <c r="E66" s="47">
        <f>+B66*Notes!$F101</f>
        <v>5.728554913294797</v>
      </c>
      <c r="F66" s="47">
        <f>+C66*Notes!$F101</f>
        <v>2.987283236994219</v>
      </c>
    </row>
    <row r="67" spans="1:6" ht="15.75">
      <c r="A67" s="52">
        <v>1757</v>
      </c>
      <c r="B67" s="47">
        <v>1.63</v>
      </c>
      <c r="C67" s="47">
        <v>0.85</v>
      </c>
      <c r="E67" s="47">
        <f>+B67*Notes!$F102</f>
        <v>5.728554913294797</v>
      </c>
      <c r="F67" s="47">
        <f>+C67*Notes!$F102</f>
        <v>2.987283236994219</v>
      </c>
    </row>
    <row r="68" spans="1:6" ht="15.75">
      <c r="A68" s="52">
        <v>1758</v>
      </c>
      <c r="B68" s="47">
        <v>1.63</v>
      </c>
      <c r="C68" s="47">
        <v>0.85</v>
      </c>
      <c r="E68" s="47">
        <f>+B68*Notes!$F103</f>
        <v>5.728554913294797</v>
      </c>
      <c r="F68" s="47">
        <f>+C68*Notes!$F103</f>
        <v>2.9872832369942195</v>
      </c>
    </row>
    <row r="69" spans="1:6" ht="15.75">
      <c r="A69" s="52">
        <v>1759</v>
      </c>
      <c r="B69" s="47">
        <v>1.63</v>
      </c>
      <c r="C69" s="47">
        <v>0.85</v>
      </c>
      <c r="E69" s="47">
        <f>+B69*Notes!$F104</f>
        <v>5.728554913294796</v>
      </c>
      <c r="F69" s="47">
        <f>+C69*Notes!$F104</f>
        <v>2.987283236994219</v>
      </c>
    </row>
    <row r="70" spans="1:6" ht="15.75">
      <c r="A70" s="52">
        <v>1760</v>
      </c>
      <c r="B70" s="47">
        <v>1.63</v>
      </c>
      <c r="C70" s="47">
        <v>0.85</v>
      </c>
      <c r="E70" s="47">
        <f>+B70*Notes!$F105</f>
        <v>5.728554913294796</v>
      </c>
      <c r="F70" s="47">
        <f>+C70*Notes!$F105</f>
        <v>2.987283236994219</v>
      </c>
    </row>
    <row r="71" spans="1:6" ht="15.75">
      <c r="A71" s="52">
        <v>1761</v>
      </c>
      <c r="B71" s="47">
        <v>1.63</v>
      </c>
      <c r="C71" s="47">
        <v>0.85</v>
      </c>
      <c r="E71" s="47">
        <f>+B71*Notes!$F106</f>
        <v>5.728554913294797</v>
      </c>
      <c r="F71" s="47">
        <f>+C71*Notes!$F106</f>
        <v>2.987283236994219</v>
      </c>
    </row>
    <row r="72" spans="1:6" ht="15.75">
      <c r="A72" s="52">
        <v>1762</v>
      </c>
      <c r="B72" s="47">
        <v>1.63</v>
      </c>
      <c r="C72" s="47">
        <v>0.85</v>
      </c>
      <c r="E72" s="47">
        <f>+B72*Notes!$F107</f>
        <v>5.8191</v>
      </c>
      <c r="F72" s="47">
        <f>+C72*Notes!$F107</f>
        <v>3.0345</v>
      </c>
    </row>
    <row r="73" spans="1:6" ht="15.75">
      <c r="A73" s="52">
        <v>1763</v>
      </c>
      <c r="B73" s="47">
        <v>1.63</v>
      </c>
      <c r="C73" s="47">
        <v>0.85</v>
      </c>
      <c r="E73" s="47">
        <f>+B73*Notes!$F108</f>
        <v>5.8191</v>
      </c>
      <c r="F73" s="47">
        <f>+C73*Notes!$F108</f>
        <v>3.0345</v>
      </c>
    </row>
    <row r="74" spans="1:6" ht="15.75">
      <c r="A74" s="52">
        <v>1764</v>
      </c>
      <c r="B74" s="47">
        <v>1.63</v>
      </c>
      <c r="C74" s="47">
        <v>0.85</v>
      </c>
      <c r="E74" s="47">
        <f>+B74*Notes!$F109</f>
        <v>5.8191</v>
      </c>
      <c r="F74" s="47">
        <f>+C74*Notes!$F109</f>
        <v>3.0345</v>
      </c>
    </row>
    <row r="75" spans="1:6" ht="15.75">
      <c r="A75" s="52">
        <v>1765</v>
      </c>
      <c r="B75" s="47">
        <v>1.63</v>
      </c>
      <c r="C75" s="47">
        <v>0.85</v>
      </c>
      <c r="E75" s="47">
        <f>+B75*Notes!$F110</f>
        <v>5.8191</v>
      </c>
      <c r="F75" s="47">
        <f>+C75*Notes!$F110</f>
        <v>3.0345</v>
      </c>
    </row>
    <row r="76" spans="1:6" ht="15.75">
      <c r="A76" s="52">
        <v>1766</v>
      </c>
      <c r="B76" s="47">
        <v>1.63</v>
      </c>
      <c r="C76" s="47">
        <v>0.85</v>
      </c>
      <c r="E76" s="47">
        <f>+B76*Notes!$F111</f>
        <v>5.8191</v>
      </c>
      <c r="F76" s="47">
        <f>+C76*Notes!$F111</f>
        <v>3.0345</v>
      </c>
    </row>
    <row r="77" spans="1:6" ht="15.75">
      <c r="A77" s="52">
        <v>1767</v>
      </c>
      <c r="B77" s="47">
        <v>1.63</v>
      </c>
      <c r="C77" s="47">
        <v>0.85</v>
      </c>
      <c r="E77" s="47">
        <f>+B77*Notes!$F112</f>
        <v>5.8191</v>
      </c>
      <c r="F77" s="47">
        <f>+C77*Notes!$F112</f>
        <v>3.0345</v>
      </c>
    </row>
    <row r="78" spans="1:6" ht="15.75">
      <c r="A78" s="52">
        <v>1768</v>
      </c>
      <c r="B78" s="47">
        <v>1.63</v>
      </c>
      <c r="C78" s="47">
        <v>0.85</v>
      </c>
      <c r="E78" s="47">
        <f>+B78*Notes!$F113</f>
        <v>5.8191</v>
      </c>
      <c r="F78" s="47">
        <f>+C78*Notes!$F113</f>
        <v>3.0345</v>
      </c>
    </row>
    <row r="79" spans="1:6" ht="15.75">
      <c r="A79" s="52">
        <v>1769</v>
      </c>
      <c r="B79" s="47">
        <v>1.63</v>
      </c>
      <c r="C79" s="47">
        <v>0.85</v>
      </c>
      <c r="E79" s="47">
        <f>+B79*Notes!$F114</f>
        <v>5.8191</v>
      </c>
      <c r="F79" s="47">
        <f>+C79*Notes!$F114</f>
        <v>3.0345</v>
      </c>
    </row>
    <row r="80" spans="1:6" ht="15.75">
      <c r="A80" s="52">
        <v>1770</v>
      </c>
      <c r="B80" s="47">
        <v>1.63</v>
      </c>
      <c r="C80" s="47">
        <v>0.85</v>
      </c>
      <c r="E80" s="47">
        <f>+B80*Notes!$F115</f>
        <v>5.8191</v>
      </c>
      <c r="F80" s="47">
        <f>+C80*Notes!$F115</f>
        <v>3.0345</v>
      </c>
    </row>
    <row r="81" spans="1:6" ht="15.75">
      <c r="A81" s="52">
        <v>1771</v>
      </c>
      <c r="B81" s="47">
        <v>1.63</v>
      </c>
      <c r="C81" s="47">
        <v>0.85</v>
      </c>
      <c r="E81" s="47">
        <f>+B81*Notes!$F116</f>
        <v>5.8191</v>
      </c>
      <c r="F81" s="47">
        <f>+C81*Notes!$F116</f>
        <v>3.0345</v>
      </c>
    </row>
    <row r="82" spans="1:6" ht="15.75">
      <c r="A82" s="52">
        <v>1772</v>
      </c>
      <c r="B82" s="47">
        <v>1.63</v>
      </c>
      <c r="C82" s="47">
        <v>0.85</v>
      </c>
      <c r="E82" s="47">
        <f>+B82*Notes!$F117</f>
        <v>5.8191</v>
      </c>
      <c r="F82" s="47">
        <f>+C82*Notes!$F117</f>
        <v>3.0345</v>
      </c>
    </row>
    <row r="83" spans="1:6" ht="15.75">
      <c r="A83" s="52">
        <v>1773</v>
      </c>
      <c r="B83" s="47">
        <v>1.63</v>
      </c>
      <c r="C83" s="47">
        <v>0.85</v>
      </c>
      <c r="E83" s="47">
        <f>+B83*Notes!$F118</f>
        <v>5.8191</v>
      </c>
      <c r="F83" s="47">
        <f>+C83*Notes!$F118</f>
        <v>3.0345</v>
      </c>
    </row>
    <row r="84" spans="1:6" ht="15.75">
      <c r="A84" s="52">
        <v>1774</v>
      </c>
      <c r="B84" s="47">
        <v>1.63</v>
      </c>
      <c r="C84" s="47">
        <v>0.85</v>
      </c>
      <c r="E84" s="47">
        <f>+B84*Notes!$F119</f>
        <v>5.8191</v>
      </c>
      <c r="F84" s="47">
        <f>+C84*Notes!$F119</f>
        <v>3.0345</v>
      </c>
    </row>
    <row r="85" spans="1:6" ht="15.75">
      <c r="A85" s="52">
        <v>1775</v>
      </c>
      <c r="B85" s="47">
        <v>1.63</v>
      </c>
      <c r="C85" s="47">
        <v>0.85</v>
      </c>
      <c r="E85" s="47">
        <f>+B85*Notes!$F120</f>
        <v>5.8191</v>
      </c>
      <c r="F85" s="47">
        <f>+C85*Notes!$F120</f>
        <v>3.0345</v>
      </c>
    </row>
    <row r="86" spans="1:6" ht="15.75">
      <c r="A86" s="52">
        <v>1776</v>
      </c>
      <c r="B86" s="47">
        <v>1.63</v>
      </c>
      <c r="C86" s="47">
        <v>0.85</v>
      </c>
      <c r="E86" s="47">
        <f>+B86*Notes!$F121</f>
        <v>5.8191</v>
      </c>
      <c r="F86" s="47">
        <f>+C86*Notes!$F121</f>
        <v>3.0345</v>
      </c>
    </row>
    <row r="87" spans="1:6" ht="15.75">
      <c r="A87" s="52">
        <v>1777</v>
      </c>
      <c r="B87" s="47">
        <v>1.63</v>
      </c>
      <c r="C87" s="47">
        <v>0.85</v>
      </c>
      <c r="E87" s="47">
        <f>+B87*Notes!$F122</f>
        <v>5.8191</v>
      </c>
      <c r="F87" s="47">
        <f>+C87*Notes!$F122</f>
        <v>3.0345</v>
      </c>
    </row>
    <row r="88" spans="1:6" ht="15.75">
      <c r="A88" s="52">
        <v>1778</v>
      </c>
      <c r="B88" s="47">
        <v>1.63</v>
      </c>
      <c r="C88" s="47">
        <v>0.85</v>
      </c>
      <c r="E88" s="47">
        <f>+B88*Notes!$F123</f>
        <v>5.8191</v>
      </c>
      <c r="F88" s="47">
        <f>+C88*Notes!$F123</f>
        <v>3.0345</v>
      </c>
    </row>
    <row r="89" spans="1:6" ht="15.75">
      <c r="A89" s="52">
        <v>1779</v>
      </c>
      <c r="B89" s="47">
        <v>1.46</v>
      </c>
      <c r="C89" s="47">
        <v>0.78</v>
      </c>
      <c r="E89" s="47">
        <f>+B89*Notes!$F124</f>
        <v>5.212199999999999</v>
      </c>
      <c r="F89" s="47">
        <f>+C89*Notes!$F124</f>
        <v>2.7846</v>
      </c>
    </row>
    <row r="90" spans="1:6" ht="15.75">
      <c r="A90" s="52">
        <v>1780</v>
      </c>
      <c r="B90" s="47">
        <v>1.46</v>
      </c>
      <c r="C90" s="47">
        <v>0.78</v>
      </c>
      <c r="E90" s="47">
        <f>+B90*Notes!$F125</f>
        <v>5.212199999999999</v>
      </c>
      <c r="F90" s="47">
        <f>+C90*Notes!$F125</f>
        <v>2.7846</v>
      </c>
    </row>
    <row r="91" spans="1:6" ht="15.75">
      <c r="A91" s="52">
        <v>1781</v>
      </c>
      <c r="B91" s="47">
        <v>1.46</v>
      </c>
      <c r="C91" s="47">
        <v>0.78</v>
      </c>
      <c r="E91" s="47">
        <f>+B91*Notes!$F126</f>
        <v>5.212199999999999</v>
      </c>
      <c r="F91" s="47">
        <f>+C91*Notes!$F126</f>
        <v>2.7846</v>
      </c>
    </row>
    <row r="92" spans="1:6" ht="15.75">
      <c r="A92" s="52">
        <v>1782</v>
      </c>
      <c r="B92" s="47">
        <v>1.46</v>
      </c>
      <c r="C92" s="47">
        <v>0.78</v>
      </c>
      <c r="E92" s="47">
        <f>+B92*Notes!$F127</f>
        <v>5.212199999999999</v>
      </c>
      <c r="F92" s="47">
        <f>+C92*Notes!$F127</f>
        <v>2.7846</v>
      </c>
    </row>
    <row r="93" spans="1:6" ht="15.75">
      <c r="A93" s="52">
        <v>1783</v>
      </c>
      <c r="B93" s="47">
        <v>1.46</v>
      </c>
      <c r="C93" s="47">
        <v>0.78</v>
      </c>
      <c r="E93" s="47">
        <f>+B93*Notes!$F128</f>
        <v>5.212199999999999</v>
      </c>
      <c r="F93" s="47">
        <f>+C93*Notes!$F128</f>
        <v>2.7846</v>
      </c>
    </row>
    <row r="94" spans="1:6" ht="15.75">
      <c r="A94" s="52">
        <v>1784</v>
      </c>
      <c r="B94" s="47">
        <v>1.46</v>
      </c>
      <c r="C94" s="47">
        <v>0.78</v>
      </c>
      <c r="E94" s="47">
        <f>+B94*Notes!$F129</f>
        <v>5.212199999999999</v>
      </c>
      <c r="F94" s="47">
        <f>+C94*Notes!$F129</f>
        <v>2.7846</v>
      </c>
    </row>
    <row r="95" spans="1:6" ht="15.75">
      <c r="A95" s="52">
        <v>1785</v>
      </c>
      <c r="B95" s="47">
        <v>1.46</v>
      </c>
      <c r="C95" s="47">
        <v>0.78</v>
      </c>
      <c r="E95" s="47">
        <f>+B95*Notes!$F130</f>
        <v>5.3048011636363634</v>
      </c>
      <c r="F95" s="47">
        <f>+C95*Notes!$F130</f>
        <v>2.8340718545454546</v>
      </c>
    </row>
    <row r="96" spans="1:6" ht="15.75">
      <c r="A96" s="52">
        <v>1786</v>
      </c>
      <c r="B96" s="47">
        <v>1.46</v>
      </c>
      <c r="C96" s="47">
        <v>0.78</v>
      </c>
      <c r="E96" s="47">
        <f>+B96*Notes!$F131</f>
        <v>5.3048011636363634</v>
      </c>
      <c r="F96" s="47">
        <f>+C96*Notes!$F131</f>
        <v>2.8340718545454546</v>
      </c>
    </row>
    <row r="97" spans="1:6" ht="15.75">
      <c r="A97" s="52">
        <v>1787</v>
      </c>
      <c r="B97" s="47">
        <v>1.46</v>
      </c>
      <c r="C97" s="47">
        <v>0.78</v>
      </c>
      <c r="E97" s="47">
        <f>+B97*Notes!$F132</f>
        <v>5.1487776</v>
      </c>
      <c r="F97" s="47">
        <f>+C97*Notes!$F132</f>
        <v>2.7507168</v>
      </c>
    </row>
    <row r="98" spans="1:6" ht="15.75">
      <c r="A98" s="52">
        <v>1788</v>
      </c>
      <c r="B98" s="47">
        <v>1.46</v>
      </c>
      <c r="C98" s="47">
        <v>0.78</v>
      </c>
      <c r="E98" s="47">
        <f>+B98*Notes!$F133</f>
        <v>5.148777600000001</v>
      </c>
      <c r="F98" s="47">
        <f>+C98*Notes!$F133</f>
        <v>2.7507168</v>
      </c>
    </row>
    <row r="99" spans="1:6" ht="15.75">
      <c r="A99" s="52">
        <v>1789</v>
      </c>
      <c r="B99" s="47">
        <v>1.46</v>
      </c>
      <c r="C99" s="47">
        <v>0.78</v>
      </c>
      <c r="E99" s="47">
        <f>+B99*Notes!$F134</f>
        <v>5.0246394489093</v>
      </c>
      <c r="F99" s="47">
        <f>+C99*Notes!$F134</f>
        <v>2.6843964179104476</v>
      </c>
    </row>
    <row r="100" spans="1:6" ht="15.75">
      <c r="A100" s="52">
        <v>1790</v>
      </c>
      <c r="B100" s="47">
        <v>1.46</v>
      </c>
      <c r="C100" s="47">
        <v>0.78</v>
      </c>
      <c r="E100" s="47">
        <f>+B100*Notes!$F135</f>
        <v>4.751857719869706</v>
      </c>
      <c r="F100" s="47">
        <f>+C100*Notes!$F135</f>
        <v>2.538663713355049</v>
      </c>
    </row>
    <row r="101" spans="1:6" ht="15.75">
      <c r="A101" s="52">
        <v>1791</v>
      </c>
      <c r="B101" s="47">
        <v>1.46</v>
      </c>
      <c r="C101" s="47">
        <v>0.78</v>
      </c>
      <c r="E101" s="47">
        <f>+B101*Notes!$F136</f>
        <v>4.731309145945946</v>
      </c>
      <c r="F101" s="47">
        <f>+C101*Notes!$F136</f>
        <v>2.5276857081081086</v>
      </c>
    </row>
    <row r="102" spans="1:6" ht="15.75">
      <c r="A102" s="52">
        <v>1792</v>
      </c>
      <c r="B102" s="47">
        <v>1.46</v>
      </c>
      <c r="C102" s="47">
        <v>0.78</v>
      </c>
      <c r="E102" s="47">
        <f>+B102*Notes!$F137</f>
        <v>4.7313091459459455</v>
      </c>
      <c r="F102" s="47">
        <f>+C102*Notes!$F137</f>
        <v>2.527685708108108</v>
      </c>
    </row>
    <row r="103" spans="1:6" ht="15.75">
      <c r="A103" s="52">
        <v>1793</v>
      </c>
      <c r="B103" s="47">
        <v>1.46</v>
      </c>
      <c r="C103" s="47">
        <v>0.78</v>
      </c>
      <c r="E103" s="47">
        <f>+B103*Notes!$F138</f>
        <v>4.731309145945946</v>
      </c>
      <c r="F103" s="47">
        <f>+C103*Notes!$F138</f>
        <v>2.527685708108108</v>
      </c>
    </row>
    <row r="104" spans="1:6" ht="15.75">
      <c r="A104" s="52">
        <v>1794</v>
      </c>
      <c r="B104" s="47">
        <v>1.46</v>
      </c>
      <c r="C104" s="47">
        <v>0.78</v>
      </c>
      <c r="E104" s="47">
        <f>+B104*Notes!$F139</f>
        <v>4.731309145945946</v>
      </c>
      <c r="F104" s="47">
        <f>+C104*Notes!$F139</f>
        <v>2.527685708108108</v>
      </c>
    </row>
    <row r="105" spans="1:6" ht="15.75">
      <c r="A105" s="52">
        <v>1795</v>
      </c>
      <c r="B105" s="47">
        <v>1.46</v>
      </c>
      <c r="C105" s="47">
        <v>0.78</v>
      </c>
      <c r="E105" s="47">
        <f>+B105*Notes!$F140</f>
        <v>4.731309145945946</v>
      </c>
      <c r="F105" s="47">
        <f>+C105*Notes!$F140</f>
        <v>2.527685708108108</v>
      </c>
    </row>
    <row r="106" spans="1:6" ht="15.75">
      <c r="A106" s="52">
        <v>1796</v>
      </c>
      <c r="B106" s="47">
        <v>1.46</v>
      </c>
      <c r="C106" s="47">
        <v>0.78</v>
      </c>
      <c r="E106" s="47">
        <f>+B106*Notes!$F141</f>
        <v>4.731309145945946</v>
      </c>
      <c r="F106" s="47">
        <f>+C106*Notes!$F141</f>
        <v>2.527685708108108</v>
      </c>
    </row>
    <row r="107" spans="1:6" ht="15.75">
      <c r="A107" s="52">
        <v>1797</v>
      </c>
      <c r="B107" s="47">
        <v>1.46</v>
      </c>
      <c r="C107" s="47">
        <v>0.78</v>
      </c>
      <c r="E107" s="47">
        <f>+B107*Notes!$F142</f>
        <v>4.731309145945946</v>
      </c>
      <c r="F107" s="47">
        <f>+C107*Notes!$F142</f>
        <v>2.527685708108108</v>
      </c>
    </row>
    <row r="108" spans="1:6" ht="15.75">
      <c r="A108" s="52">
        <v>1798</v>
      </c>
      <c r="B108" s="47">
        <v>1.46</v>
      </c>
      <c r="C108" s="47">
        <v>0.78</v>
      </c>
      <c r="E108" s="47">
        <f>+B108*Notes!$F143</f>
        <v>4.731309145945946</v>
      </c>
      <c r="F108" s="47">
        <f>+C108*Notes!$F143</f>
        <v>2.527685708108108</v>
      </c>
    </row>
    <row r="109" spans="1:6" ht="15.75">
      <c r="A109" s="52">
        <v>1799</v>
      </c>
      <c r="B109" s="47">
        <v>1.46</v>
      </c>
      <c r="C109" s="47">
        <v>0.78</v>
      </c>
      <c r="E109" s="47">
        <f>+B109*Notes!$F144</f>
        <v>4.7313091459459455</v>
      </c>
      <c r="F109" s="47">
        <f>+C109*Notes!$F144</f>
        <v>2.527685708108108</v>
      </c>
    </row>
    <row r="110" spans="1:6" ht="15.75">
      <c r="A110" s="52">
        <v>1800</v>
      </c>
      <c r="B110" s="47">
        <v>1.46</v>
      </c>
      <c r="C110" s="47">
        <v>0.78</v>
      </c>
      <c r="E110" s="47">
        <f>+B110*Notes!$F145</f>
        <v>4.731309145945946</v>
      </c>
      <c r="F110" s="47">
        <f>+C110*Notes!$F145</f>
        <v>2.527685708108108</v>
      </c>
    </row>
    <row r="111" spans="1:6" ht="15.75">
      <c r="A111" s="52">
        <v>1801</v>
      </c>
      <c r="B111" s="47">
        <v>1.56</v>
      </c>
      <c r="C111" s="47">
        <v>0.8</v>
      </c>
      <c r="E111" s="47">
        <f>+B111*Notes!$F146</f>
        <v>5.055371416216216</v>
      </c>
      <c r="F111" s="47">
        <f>+C111*Notes!$F146</f>
        <v>2.5924981621621623</v>
      </c>
    </row>
    <row r="112" spans="1:6" ht="15.75">
      <c r="A112" s="52">
        <v>1802</v>
      </c>
      <c r="B112" s="47">
        <v>1.63</v>
      </c>
      <c r="C112" s="47">
        <v>0.81</v>
      </c>
      <c r="E112" s="47">
        <f>+B112*Notes!$F147</f>
        <v>5.197924340425532</v>
      </c>
      <c r="F112" s="47">
        <f>+C112*Notes!$F147</f>
        <v>2.5830176170212766</v>
      </c>
    </row>
    <row r="113" spans="1:6" ht="15.75">
      <c r="A113" s="52">
        <v>1803</v>
      </c>
      <c r="B113" s="47">
        <v>1.63</v>
      </c>
      <c r="C113" s="47">
        <v>0.81</v>
      </c>
      <c r="E113" s="47">
        <f>+B113*Notes!$F148</f>
        <v>5.143209347368421</v>
      </c>
      <c r="F113" s="47">
        <f>+C113*Notes!$F148</f>
        <v>2.555827957894737</v>
      </c>
    </row>
    <row r="114" spans="1:6" ht="15.75">
      <c r="A114" s="52">
        <v>1804</v>
      </c>
      <c r="B114" s="47">
        <v>1.63</v>
      </c>
      <c r="C114" s="47">
        <v>0.81</v>
      </c>
      <c r="E114" s="47">
        <f>+B114*Notes!$F149</f>
        <v>5.047571157024793</v>
      </c>
      <c r="F114" s="47">
        <f>+C114*Notes!$F149</f>
        <v>2.5083022314049583</v>
      </c>
    </row>
    <row r="115" spans="1:6" ht="15.75">
      <c r="A115" s="52">
        <v>1805</v>
      </c>
      <c r="B115" s="47">
        <v>1.63</v>
      </c>
      <c r="C115" s="47">
        <v>0.81</v>
      </c>
      <c r="E115" s="47">
        <f>+B115*Notes!$F150</f>
        <v>5.047571157024793</v>
      </c>
      <c r="F115" s="47">
        <f>+C115*Notes!$F150</f>
        <v>2.5083022314049583</v>
      </c>
    </row>
    <row r="116" spans="1:6" ht="15.75">
      <c r="A116" s="52">
        <v>1806</v>
      </c>
      <c r="B116" s="47">
        <v>1.63</v>
      </c>
      <c r="C116" s="47">
        <v>0.81</v>
      </c>
      <c r="E116" s="47">
        <f>+B116*Notes!$F151</f>
        <v>5.047571157024793</v>
      </c>
      <c r="F116" s="47">
        <f>+C116*Notes!$F151</f>
        <v>2.5083022314049583</v>
      </c>
    </row>
    <row r="117" spans="1:6" ht="15.75">
      <c r="A117" s="52">
        <v>1807</v>
      </c>
      <c r="B117" s="47">
        <v>1.63</v>
      </c>
      <c r="C117" s="47">
        <v>0.81</v>
      </c>
      <c r="E117" s="47">
        <f>+B117*Notes!$F152</f>
        <v>5.047571157024793</v>
      </c>
      <c r="F117" s="47">
        <f>+C117*Notes!$F152</f>
        <v>2.5083022314049583</v>
      </c>
    </row>
    <row r="118" spans="1:6" ht="15.75">
      <c r="A118" s="52">
        <v>1808</v>
      </c>
      <c r="B118" s="47">
        <v>1.63</v>
      </c>
      <c r="C118" s="47">
        <v>0.81</v>
      </c>
      <c r="E118" s="47">
        <f>+B118*Notes!$F153</f>
        <v>5.6336405529953915</v>
      </c>
      <c r="F118" s="47">
        <f>+C118*Notes!$F153</f>
        <v>2.7995391705069124</v>
      </c>
    </row>
    <row r="119" spans="1:6" ht="15.75">
      <c r="A119" s="52">
        <v>1809</v>
      </c>
      <c r="B119" s="47">
        <v>1.63</v>
      </c>
      <c r="C119" s="47">
        <v>0.81</v>
      </c>
      <c r="E119" s="47">
        <f>+B119*Notes!$F154</f>
        <v>5.633640552995391</v>
      </c>
      <c r="F119" s="47">
        <f>+C119*Notes!$F154</f>
        <v>2.7995391705069124</v>
      </c>
    </row>
    <row r="120" spans="1:6" ht="15.75">
      <c r="A120" s="52">
        <v>1810</v>
      </c>
      <c r="B120" s="47">
        <v>1.63</v>
      </c>
      <c r="C120" s="47">
        <v>0.81</v>
      </c>
      <c r="E120" s="47">
        <f>+B120*Notes!$F155</f>
        <v>5.6336405529953915</v>
      </c>
      <c r="F120" s="47">
        <f>+C120*Notes!$F155</f>
        <v>2.7995391705069124</v>
      </c>
    </row>
    <row r="121" spans="1:6" ht="15.75">
      <c r="A121" s="52">
        <v>1811</v>
      </c>
      <c r="B121" s="47">
        <v>1.63</v>
      </c>
      <c r="C121" s="47">
        <v>0.81</v>
      </c>
      <c r="E121" s="47">
        <f>+B121*Notes!$F156</f>
        <v>5.633640552995392</v>
      </c>
      <c r="F121" s="47">
        <f>+C121*Notes!$F156</f>
        <v>2.799539170506913</v>
      </c>
    </row>
    <row r="122" spans="1:6" ht="15.75">
      <c r="A122" s="52">
        <v>1812</v>
      </c>
      <c r="B122" s="47">
        <v>1.63</v>
      </c>
      <c r="C122" s="47">
        <v>0.81</v>
      </c>
      <c r="E122" s="47">
        <f>+B122*Notes!$F157</f>
        <v>5.633640552995391</v>
      </c>
      <c r="F122" s="47">
        <f>+C122*Notes!$F157</f>
        <v>2.7995391705069124</v>
      </c>
    </row>
    <row r="123" spans="1:6" ht="15.75">
      <c r="A123" s="52">
        <v>1813</v>
      </c>
      <c r="B123" s="47">
        <v>1.63</v>
      </c>
      <c r="C123" s="47">
        <v>0.81</v>
      </c>
      <c r="E123" s="47">
        <f>+B123*Notes!$F158</f>
        <v>5.633640552995391</v>
      </c>
      <c r="F123" s="47">
        <f>+C123*Notes!$F158</f>
        <v>2.7995391705069124</v>
      </c>
    </row>
    <row r="124" spans="1:6" ht="15.75">
      <c r="A124" s="52">
        <v>1814</v>
      </c>
      <c r="B124" s="47">
        <v>1.63</v>
      </c>
      <c r="C124" s="47">
        <v>0.81</v>
      </c>
      <c r="E124" s="47">
        <f>+B124*Notes!$F159</f>
        <v>5.633640552995391</v>
      </c>
      <c r="F124" s="47">
        <f>+C124*Notes!$F159</f>
        <v>2.7995391705069124</v>
      </c>
    </row>
    <row r="125" spans="1:6" ht="15.75">
      <c r="A125" s="52">
        <v>1815</v>
      </c>
      <c r="B125" s="47">
        <v>1.63</v>
      </c>
      <c r="C125" s="47">
        <v>0.81</v>
      </c>
      <c r="E125" s="47">
        <f>+B125*Notes!$F160</f>
        <v>5.633640552995391</v>
      </c>
      <c r="F125" s="47">
        <f>+C125*Notes!$F160</f>
        <v>2.7995391705069124</v>
      </c>
    </row>
    <row r="126" spans="1:6" ht="15.75">
      <c r="A126" s="52">
        <v>1816</v>
      </c>
      <c r="B126" s="47">
        <v>1.63</v>
      </c>
      <c r="C126" s="47">
        <v>0.81</v>
      </c>
      <c r="E126" s="47">
        <f>+B126*Notes!$F161</f>
        <v>5.633640552995392</v>
      </c>
      <c r="F126" s="47">
        <f>+C126*Notes!$F161</f>
        <v>2.799539170506913</v>
      </c>
    </row>
    <row r="127" spans="1:6" ht="15.75">
      <c r="A127" s="52">
        <v>1817</v>
      </c>
      <c r="B127" s="47">
        <v>1.63</v>
      </c>
      <c r="C127" s="47">
        <v>0.81</v>
      </c>
      <c r="E127" s="47">
        <f>+B127*Notes!$F162</f>
        <v>5.625</v>
      </c>
      <c r="F127" s="47">
        <f>+C127*Notes!$F162</f>
        <v>2.7952453987730066</v>
      </c>
    </row>
    <row r="128" spans="1:6" ht="15.75">
      <c r="A128" s="52">
        <v>1818</v>
      </c>
      <c r="B128" s="47">
        <v>1.63</v>
      </c>
      <c r="C128" s="47">
        <v>0.81</v>
      </c>
      <c r="E128" s="47">
        <f>+B128*Notes!$F163</f>
        <v>5.625</v>
      </c>
      <c r="F128" s="47">
        <f>+C128*Notes!$F163</f>
        <v>2.7952453987730066</v>
      </c>
    </row>
    <row r="129" spans="1:6" ht="15.75">
      <c r="A129" s="52">
        <v>1819</v>
      </c>
      <c r="B129" s="47">
        <v>1.63</v>
      </c>
      <c r="C129" s="47">
        <v>0.81</v>
      </c>
      <c r="E129" s="47">
        <f>+B129*Notes!$F164</f>
        <v>5.616385911179172</v>
      </c>
      <c r="F129" s="47">
        <f>+C129*Notes!$F164</f>
        <v>2.7909647779479325</v>
      </c>
    </row>
    <row r="130" spans="1:6" ht="15.75">
      <c r="A130" s="52">
        <v>1820</v>
      </c>
      <c r="B130" s="47">
        <v>1.63</v>
      </c>
      <c r="C130" s="47">
        <v>0.81</v>
      </c>
      <c r="E130" s="47">
        <f>+B130*Notes!$F165</f>
        <v>5.616385911179172</v>
      </c>
      <c r="F130" s="47">
        <f>+C130*Notes!$F165</f>
        <v>2.7909647779479325</v>
      </c>
    </row>
    <row r="131" spans="1:6" ht="15.75">
      <c r="A131" s="52">
        <v>1821</v>
      </c>
      <c r="B131" s="47">
        <v>1.63</v>
      </c>
      <c r="C131" s="47">
        <v>0.81</v>
      </c>
      <c r="E131" s="47">
        <f>+B131*Notes!$F166</f>
        <v>5.616385911179172</v>
      </c>
      <c r="F131" s="47">
        <f>+C131*Notes!$F166</f>
        <v>2.7909647779479325</v>
      </c>
    </row>
    <row r="132" spans="1:6" ht="15.75">
      <c r="A132" s="52">
        <v>1822</v>
      </c>
      <c r="B132" s="47">
        <v>1.96</v>
      </c>
      <c r="C132" s="47">
        <v>0.98</v>
      </c>
      <c r="E132" s="47">
        <f>+B132*Notes!$F167</f>
        <v>6.743119266055046</v>
      </c>
      <c r="F132" s="47">
        <f>+C132*Notes!$F167</f>
        <v>3.371559633027523</v>
      </c>
    </row>
    <row r="133" spans="1:6" ht="15.75">
      <c r="A133" s="52">
        <v>1823</v>
      </c>
      <c r="B133" s="47">
        <v>2</v>
      </c>
      <c r="C133" s="47">
        <v>1</v>
      </c>
      <c r="E133" s="47">
        <f>+B133*Notes!$F168</f>
        <v>6.880733944954128</v>
      </c>
      <c r="F133" s="47">
        <f>+C133*Notes!$F168</f>
        <v>3.440366972477064</v>
      </c>
    </row>
    <row r="134" spans="1:6" ht="15.75">
      <c r="A134" s="52">
        <v>1824</v>
      </c>
      <c r="B134" s="47">
        <v>2</v>
      </c>
      <c r="C134" s="47">
        <v>1</v>
      </c>
      <c r="E134" s="47">
        <f>+B134*Notes!$F169</f>
        <v>6.8807339449541285</v>
      </c>
      <c r="F134" s="47">
        <f>+C134*Notes!$F169</f>
        <v>3.4403669724770642</v>
      </c>
    </row>
    <row r="135" spans="1:6" ht="15.75">
      <c r="A135" s="52">
        <v>1825</v>
      </c>
      <c r="B135" s="47">
        <v>2</v>
      </c>
      <c r="C135" s="47">
        <v>1</v>
      </c>
      <c r="E135" s="47">
        <f>+B135*Notes!$F170</f>
        <v>6.8807339449541285</v>
      </c>
      <c r="F135" s="47">
        <f>+C135*Notes!$F170</f>
        <v>3.4403669724770642</v>
      </c>
    </row>
    <row r="136" spans="1:6" ht="15.75">
      <c r="A136" s="52">
        <v>1826</v>
      </c>
      <c r="B136" s="47">
        <v>2</v>
      </c>
      <c r="C136" s="47">
        <v>1</v>
      </c>
      <c r="E136" s="47">
        <f>+B136*Notes!$F171</f>
        <v>6.880733944954128</v>
      </c>
      <c r="F136" s="47">
        <f>+C136*Notes!$F171</f>
        <v>3.440366972477064</v>
      </c>
    </row>
    <row r="137" spans="1:6" ht="15.75">
      <c r="A137" s="52">
        <v>1827</v>
      </c>
      <c r="B137" s="47">
        <v>2</v>
      </c>
      <c r="C137" s="47">
        <v>1</v>
      </c>
      <c r="E137" s="47">
        <f>+B137*Notes!$F172</f>
        <v>6.880733944954128</v>
      </c>
      <c r="F137" s="47">
        <f>+C137*Notes!$F172</f>
        <v>3.440366972477064</v>
      </c>
    </row>
    <row r="138" spans="1:6" ht="15.75">
      <c r="A138" s="52">
        <v>1828</v>
      </c>
      <c r="B138" s="47">
        <v>2</v>
      </c>
      <c r="C138" s="47">
        <v>1</v>
      </c>
      <c r="E138" s="47">
        <f>+B138*Notes!$F173</f>
        <v>6.8807339449541285</v>
      </c>
      <c r="F138" s="47">
        <f>+C138*Notes!$F173</f>
        <v>3.4403669724770642</v>
      </c>
    </row>
    <row r="139" spans="1:6" ht="15.75">
      <c r="A139" s="52">
        <v>1829</v>
      </c>
      <c r="B139" s="47">
        <v>2</v>
      </c>
      <c r="C139" s="47">
        <v>1</v>
      </c>
      <c r="E139" s="47">
        <f>+B139*Notes!$F174</f>
        <v>6.8807339449541285</v>
      </c>
      <c r="F139" s="47">
        <f>+C139*Notes!$F174</f>
        <v>3.4403669724770642</v>
      </c>
    </row>
    <row r="140" spans="1:6" ht="15.75">
      <c r="A140" s="52">
        <v>1830</v>
      </c>
      <c r="B140" s="47">
        <v>2</v>
      </c>
      <c r="C140" s="47">
        <v>1</v>
      </c>
      <c r="E140" s="47">
        <f>+B140*Notes!$F175</f>
        <v>6.8807339449541285</v>
      </c>
      <c r="F140" s="47">
        <f>+C140*Notes!$F175</f>
        <v>3.4403669724770642</v>
      </c>
    </row>
    <row r="141" spans="1:6" ht="15.75">
      <c r="A141" s="52">
        <v>1831</v>
      </c>
      <c r="B141" s="47">
        <v>2</v>
      </c>
      <c r="C141" s="47">
        <v>1</v>
      </c>
      <c r="E141" s="47">
        <f>+B141*Notes!$F176</f>
        <v>6.8807339449541285</v>
      </c>
      <c r="F141" s="47">
        <f>+C141*Notes!$F176</f>
        <v>3.4403669724770642</v>
      </c>
    </row>
    <row r="142" spans="1:6" ht="15.75">
      <c r="A142" s="52">
        <v>1832</v>
      </c>
      <c r="B142" s="47">
        <v>2</v>
      </c>
      <c r="C142" s="47">
        <v>1</v>
      </c>
      <c r="E142" s="47">
        <f>+B142*Notes!$F177</f>
        <v>6.8181818181818175</v>
      </c>
      <c r="F142" s="47">
        <f>+C142*Notes!$F177</f>
        <v>3.4090909090909087</v>
      </c>
    </row>
    <row r="143" spans="1:6" ht="15.75">
      <c r="A143" s="52">
        <v>1833</v>
      </c>
      <c r="B143" s="47">
        <v>2</v>
      </c>
      <c r="C143" s="47">
        <v>1</v>
      </c>
      <c r="E143" s="47">
        <f>+B143*Notes!$F178</f>
        <v>6.7669172932330826</v>
      </c>
      <c r="F143" s="47">
        <f>+C143*Notes!$F178</f>
        <v>3.3834586466165413</v>
      </c>
    </row>
    <row r="144" spans="1:6" ht="15.75">
      <c r="A144" s="52">
        <v>1834</v>
      </c>
      <c r="B144" s="47">
        <v>2</v>
      </c>
      <c r="C144" s="47">
        <v>1</v>
      </c>
      <c r="E144" s="47">
        <f>+B144*Notes!$F179</f>
        <v>6.8078668683812396</v>
      </c>
      <c r="F144" s="47">
        <f>+C144*Notes!$F179</f>
        <v>3.4039334341906198</v>
      </c>
    </row>
    <row r="145" spans="1:6" ht="15.75">
      <c r="A145" s="52">
        <v>1835</v>
      </c>
      <c r="B145" s="47">
        <v>2</v>
      </c>
      <c r="C145" s="47">
        <v>1</v>
      </c>
      <c r="E145" s="47">
        <f>+B145*Notes!$F180</f>
        <v>6.7975830815709966</v>
      </c>
      <c r="F145" s="47">
        <f>+C145*Notes!$F180</f>
        <v>3.3987915407854983</v>
      </c>
    </row>
    <row r="146" spans="1:6" ht="15.75">
      <c r="A146" s="52">
        <v>1836</v>
      </c>
      <c r="B146" s="47">
        <v>2</v>
      </c>
      <c r="C146" s="47">
        <v>1</v>
      </c>
      <c r="E146" s="47">
        <f>+B146*Notes!$F181</f>
        <v>6.746626686656672</v>
      </c>
      <c r="F146" s="47">
        <f>+C146*Notes!$F181</f>
        <v>3.373313343328336</v>
      </c>
    </row>
    <row r="147" spans="1:6" ht="15.75">
      <c r="A147" s="52">
        <v>1837</v>
      </c>
      <c r="B147" s="47">
        <v>2</v>
      </c>
      <c r="C147" s="47">
        <v>1</v>
      </c>
      <c r="E147" s="47">
        <f>+B147*Notes!$F182</f>
        <v>6.736526946107785</v>
      </c>
      <c r="F147" s="47">
        <f>+C147*Notes!$F182</f>
        <v>3.3682634730538923</v>
      </c>
    </row>
    <row r="148" spans="1:6" ht="15.75">
      <c r="A148" s="52">
        <v>1838</v>
      </c>
      <c r="B148" s="47">
        <v>2</v>
      </c>
      <c r="C148" s="47">
        <v>1</v>
      </c>
      <c r="E148" s="47">
        <f>+B148*Notes!$F183</f>
        <v>6.736526946107785</v>
      </c>
      <c r="F148" s="47">
        <f>+C148*Notes!$F183</f>
        <v>3.3682634730538923</v>
      </c>
    </row>
    <row r="149" spans="1:6" ht="15.75">
      <c r="A149" s="52">
        <v>1839</v>
      </c>
      <c r="B149" s="47">
        <v>2</v>
      </c>
      <c r="C149" s="47">
        <v>1</v>
      </c>
      <c r="E149" s="47">
        <f>+B149*Notes!$F184</f>
        <v>6.746626686656672</v>
      </c>
      <c r="F149" s="47">
        <f>+C149*Notes!$F184</f>
        <v>3.373313343328336</v>
      </c>
    </row>
    <row r="150" spans="1:6" ht="15.75">
      <c r="A150" s="52">
        <v>1840</v>
      </c>
      <c r="B150" s="47">
        <v>2</v>
      </c>
      <c r="C150" s="47">
        <v>1</v>
      </c>
      <c r="E150" s="47">
        <f>+B150*Notes!$F185</f>
        <v>6.646971935007386</v>
      </c>
      <c r="F150" s="47">
        <f>+C150*Notes!$F185</f>
        <v>3.323485967503693</v>
      </c>
    </row>
    <row r="151" spans="1:6" ht="15.75">
      <c r="A151" s="52">
        <v>1841</v>
      </c>
      <c r="B151" s="47">
        <v>2</v>
      </c>
      <c r="C151" s="47">
        <v>1</v>
      </c>
      <c r="E151" s="47">
        <f>+B151*Notes!$F186</f>
        <v>6.5982404692082115</v>
      </c>
      <c r="F151" s="47">
        <f>+C151*Notes!$F186</f>
        <v>3.2991202346041058</v>
      </c>
    </row>
    <row r="152" spans="1:6" ht="15.75">
      <c r="A152" s="52">
        <v>1842</v>
      </c>
      <c r="B152" s="47">
        <v>2</v>
      </c>
      <c r="C152" s="47">
        <v>1</v>
      </c>
      <c r="E152" s="47">
        <f>+B152*Notes!$F187</f>
        <v>6.569343065693431</v>
      </c>
      <c r="F152" s="47">
        <f>+C152*Notes!$F187</f>
        <v>3.2846715328467155</v>
      </c>
    </row>
    <row r="153" spans="1:6" ht="15.75">
      <c r="A153" s="52">
        <v>1843</v>
      </c>
      <c r="B153" s="47">
        <v>2</v>
      </c>
      <c r="C153" s="47">
        <v>1</v>
      </c>
      <c r="E153" s="47">
        <f>+B153*Notes!$F188</f>
        <v>6.531204644412191</v>
      </c>
      <c r="F153" s="47">
        <f>+C153*Notes!$F188</f>
        <v>3.2656023222060955</v>
      </c>
    </row>
    <row r="154" spans="1:6" ht="15.75">
      <c r="A154" s="52">
        <v>1844</v>
      </c>
      <c r="B154" s="47">
        <v>2</v>
      </c>
      <c r="C154" s="47">
        <v>1</v>
      </c>
      <c r="E154" s="47">
        <f>+B154*Notes!$F189</f>
        <v>6.502890173410405</v>
      </c>
      <c r="F154" s="47">
        <f>+C154*Notes!$F189</f>
        <v>3.2514450867052025</v>
      </c>
    </row>
    <row r="155" spans="1:6" ht="15.75">
      <c r="A155" s="52">
        <v>1845</v>
      </c>
      <c r="B155" s="47">
        <v>2</v>
      </c>
      <c r="C155" s="47">
        <v>1</v>
      </c>
      <c r="E155" s="47">
        <f>+B155*Notes!$F190</f>
        <v>6.437768240343347</v>
      </c>
      <c r="F155" s="47">
        <f>+C155*Notes!$F190</f>
        <v>3.2188841201716736</v>
      </c>
    </row>
    <row r="156" spans="1:6" ht="15.75">
      <c r="A156" s="52">
        <v>1846</v>
      </c>
      <c r="B156" s="47">
        <v>2</v>
      </c>
      <c r="C156" s="47">
        <v>1</v>
      </c>
      <c r="E156" s="47">
        <f>+B156*Notes!$F191</f>
        <v>6.437768240343346</v>
      </c>
      <c r="F156" s="47">
        <f>+C156*Notes!$F191</f>
        <v>3.218884120171673</v>
      </c>
    </row>
    <row r="157" spans="1:6" ht="15.75">
      <c r="A157" s="52">
        <v>1847</v>
      </c>
      <c r="B157" s="47">
        <v>2</v>
      </c>
      <c r="C157" s="47">
        <v>1</v>
      </c>
      <c r="E157" s="47">
        <f>+B157*Notes!$F192</f>
        <v>6.35593220338983</v>
      </c>
      <c r="F157" s="47">
        <f>+C157*Notes!$F192</f>
        <v>3.177966101694915</v>
      </c>
    </row>
    <row r="158" spans="1:6" ht="15.75">
      <c r="A158" s="52">
        <v>1848</v>
      </c>
      <c r="B158" s="47">
        <v>2</v>
      </c>
      <c r="C158" s="47">
        <v>1</v>
      </c>
      <c r="E158" s="47">
        <f>+B158*Notes!$F193</f>
        <v>6.382978723404255</v>
      </c>
      <c r="F158" s="47">
        <f>+C158*Notes!$F193</f>
        <v>3.1914893617021276</v>
      </c>
    </row>
    <row r="159" spans="1:6" ht="15.75">
      <c r="A159" s="52">
        <v>1849</v>
      </c>
      <c r="B159" s="47">
        <v>2</v>
      </c>
      <c r="C159" s="47">
        <v>1</v>
      </c>
      <c r="E159" s="47">
        <f>+B159*Notes!$F194</f>
        <v>6.329113924050634</v>
      </c>
      <c r="F159" s="47">
        <f>+C159*Notes!$F194</f>
        <v>3.164556962025317</v>
      </c>
    </row>
    <row r="160" spans="1:6" ht="15.75">
      <c r="A160" s="52">
        <v>1850</v>
      </c>
      <c r="B160" s="47">
        <v>2</v>
      </c>
      <c r="C160" s="47">
        <v>1</v>
      </c>
      <c r="E160" s="47">
        <f>+B160*Notes!$F195</f>
        <v>6.338028169014085</v>
      </c>
      <c r="F160" s="47">
        <f>+C160*Notes!$F195</f>
        <v>3.1690140845070425</v>
      </c>
    </row>
    <row r="161" spans="1:6" ht="15.75">
      <c r="A161" s="52">
        <v>1851</v>
      </c>
      <c r="B161" s="47">
        <v>2</v>
      </c>
      <c r="C161" s="47">
        <v>1</v>
      </c>
      <c r="E161" s="47">
        <f>+B161*Notes!$F196</f>
        <v>6.410256410256411</v>
      </c>
      <c r="F161" s="47">
        <f>+C161*Notes!$F196</f>
        <v>3.2051282051282053</v>
      </c>
    </row>
    <row r="162" spans="1:6" ht="15.75">
      <c r="A162" s="52">
        <v>1852</v>
      </c>
      <c r="B162" s="47">
        <v>2</v>
      </c>
      <c r="C162" s="47">
        <v>1</v>
      </c>
      <c r="E162" s="47">
        <f>+B162*Notes!$F197</f>
        <v>6.364922206506365</v>
      </c>
      <c r="F162" s="47">
        <f>+C162*Notes!$F197</f>
        <v>3.1824611032531824</v>
      </c>
    </row>
    <row r="163" spans="1:6" ht="15.75">
      <c r="A163" s="52">
        <v>1853</v>
      </c>
      <c r="B163" s="47">
        <v>2</v>
      </c>
      <c r="C163" s="47">
        <v>1</v>
      </c>
      <c r="E163" s="47">
        <f>+B163*Notes!$F198</f>
        <v>6.3559322033898304</v>
      </c>
      <c r="F163" s="47">
        <f>+C163*Notes!$F198</f>
        <v>3.1779661016949152</v>
      </c>
    </row>
    <row r="164" spans="1:6" ht="15.75">
      <c r="A164" s="52">
        <v>1854</v>
      </c>
      <c r="B164" s="47">
        <v>2</v>
      </c>
      <c r="C164" s="47">
        <v>1</v>
      </c>
      <c r="E164" s="47">
        <f>+B164*Notes!$F199</f>
        <v>6.3559322033898304</v>
      </c>
      <c r="F164" s="47">
        <f>+C164*Notes!$F199</f>
        <v>3.1779661016949152</v>
      </c>
    </row>
    <row r="165" spans="1:6" ht="15.75">
      <c r="A165" s="52">
        <v>1855</v>
      </c>
      <c r="B165" s="47">
        <v>2</v>
      </c>
      <c r="C165" s="47">
        <v>1</v>
      </c>
      <c r="E165" s="47">
        <f>+B165*Notes!$F200</f>
        <v>6.410256410256411</v>
      </c>
      <c r="F165" s="47">
        <f>+C165*Notes!$F200</f>
        <v>3.2051282051282053</v>
      </c>
    </row>
    <row r="166" spans="1:6" ht="15.75">
      <c r="A166" s="52">
        <v>1856</v>
      </c>
      <c r="B166" s="47">
        <v>2</v>
      </c>
      <c r="C166" s="47">
        <v>1</v>
      </c>
      <c r="E166" s="47">
        <f>+B166*Notes!$F201</f>
        <v>6.456241032998565</v>
      </c>
      <c r="F166" s="47">
        <f>+C166*Notes!$F201</f>
        <v>3.2281205164992826</v>
      </c>
    </row>
    <row r="167" spans="1:6" ht="15.75">
      <c r="A167" s="52">
        <v>1857</v>
      </c>
      <c r="B167" s="47">
        <v>2</v>
      </c>
      <c r="C167" s="47">
        <v>1</v>
      </c>
      <c r="E167" s="47">
        <f>+B167*Notes!$F202</f>
        <v>6.410256410256411</v>
      </c>
      <c r="F167" s="47">
        <f>+C167*Notes!$F202</f>
        <v>3.2051282051282053</v>
      </c>
    </row>
    <row r="168" spans="1:6" ht="15.75">
      <c r="A168" s="52">
        <v>1858</v>
      </c>
      <c r="B168" s="47">
        <v>2</v>
      </c>
      <c r="C168" s="47">
        <v>1</v>
      </c>
      <c r="E168" s="47">
        <f>+B168*Notes!$F203</f>
        <v>6.401137980085348</v>
      </c>
      <c r="F168" s="47">
        <f>+C168*Notes!$F203</f>
        <v>3.200568990042674</v>
      </c>
    </row>
    <row r="169" spans="1:6" ht="15.75">
      <c r="A169" s="52">
        <v>1859</v>
      </c>
      <c r="B169" s="47">
        <v>1.96</v>
      </c>
      <c r="C169" s="47">
        <v>0.98</v>
      </c>
      <c r="E169" s="47">
        <f>+B169*Notes!$F204</f>
        <v>6.185133239831697</v>
      </c>
      <c r="F169" s="47">
        <f>+C169*Notes!$F204</f>
        <v>3.0925666199158486</v>
      </c>
    </row>
    <row r="170" spans="1:6" ht="15.75">
      <c r="A170" s="52">
        <v>1860</v>
      </c>
      <c r="B170" s="47">
        <v>2.09</v>
      </c>
      <c r="C170" s="47">
        <v>1.05</v>
      </c>
      <c r="E170" s="47">
        <f>+B170*Notes!$F205</f>
        <v>6.737106017191976</v>
      </c>
      <c r="F170" s="47">
        <f>+C170*Notes!$F205</f>
        <v>3.3846704871060167</v>
      </c>
    </row>
    <row r="171" ht="15.75">
      <c r="A171" s="48"/>
    </row>
    <row r="172" ht="15.75">
      <c r="A172" s="53"/>
    </row>
    <row r="173" ht="15.75">
      <c r="A173" s="53"/>
    </row>
    <row r="177" ht="15.75">
      <c r="A177" s="45" t="s">
        <v>2</v>
      </c>
    </row>
    <row r="178" spans="1:3" ht="15.75">
      <c r="A178" s="54">
        <v>1703</v>
      </c>
      <c r="B178" s="47">
        <f>AVERAGE(B11:B15)</f>
        <v>1.75</v>
      </c>
      <c r="C178" s="47">
        <f>AVERAGE(C11:C15)</f>
        <v>0.95</v>
      </c>
    </row>
    <row r="179" spans="1:3" ht="15.75">
      <c r="A179" s="54">
        <v>1710</v>
      </c>
      <c r="B179" s="47">
        <f>AVERAGE(B18:B22)</f>
        <v>1.654</v>
      </c>
      <c r="C179" s="47">
        <f>AVERAGE(C18:C22)</f>
        <v>0.8560000000000001</v>
      </c>
    </row>
    <row r="180" spans="1:3" ht="15.75">
      <c r="A180" s="54" t="s">
        <v>3</v>
      </c>
      <c r="B180" s="47">
        <f>AVERAGE(B28:B32)</f>
        <v>1.6299999999999997</v>
      </c>
      <c r="C180" s="47">
        <f>AVERAGE(C28:C32)</f>
        <v>0.85</v>
      </c>
    </row>
    <row r="181" spans="1:3" ht="15.75">
      <c r="A181" s="54" t="s">
        <v>4</v>
      </c>
      <c r="B181" s="47">
        <f>AVERAGE(B38:B42)</f>
        <v>1.6299999999999997</v>
      </c>
      <c r="C181" s="47">
        <f>AVERAGE(C38:C42)</f>
        <v>0.85</v>
      </c>
    </row>
    <row r="182" spans="1:3" ht="15.75">
      <c r="A182" s="54" t="s">
        <v>5</v>
      </c>
      <c r="B182" s="47">
        <f>AVERAGE(B48:B52)</f>
        <v>1.6299999999999997</v>
      </c>
      <c r="C182" s="47">
        <f>AVERAGE(C48:C52)</f>
        <v>0.85</v>
      </c>
    </row>
    <row r="183" spans="1:3" ht="15.75">
      <c r="A183" s="54" t="s">
        <v>6</v>
      </c>
      <c r="B183" s="47">
        <f>AVERAGE(B58:B62)</f>
        <v>1.6299999999999997</v>
      </c>
      <c r="C183" s="47">
        <f>AVERAGE(C58:C62)</f>
        <v>0.85</v>
      </c>
    </row>
    <row r="184" spans="1:3" ht="15.75">
      <c r="A184" s="54" t="s">
        <v>7</v>
      </c>
      <c r="B184" s="47">
        <f>AVERAGE(B68:B72)</f>
        <v>1.6299999999999997</v>
      </c>
      <c r="C184" s="47">
        <f>AVERAGE(C68:C72)</f>
        <v>0.85</v>
      </c>
    </row>
    <row r="185" spans="1:3" ht="15.75">
      <c r="A185" s="54" t="s">
        <v>8</v>
      </c>
      <c r="B185" s="47">
        <f>AVERAGE(B78:B82)</f>
        <v>1.6299999999999997</v>
      </c>
      <c r="C185" s="47">
        <f>AVERAGE(C78:C82)</f>
        <v>0.85</v>
      </c>
    </row>
    <row r="186" spans="1:3" ht="15.75">
      <c r="A186" s="54" t="s">
        <v>9</v>
      </c>
      <c r="B186" s="47">
        <f>AVERAGE(B88:B92)</f>
        <v>1.494</v>
      </c>
      <c r="C186" s="47">
        <f>AVERAGE(C88:C92)</f>
        <v>0.7940000000000002</v>
      </c>
    </row>
    <row r="187" spans="1:3" ht="15.75">
      <c r="A187" s="54" t="s">
        <v>10</v>
      </c>
      <c r="B187" s="47">
        <f>AVERAGE(B98:B102)</f>
        <v>1.46</v>
      </c>
      <c r="C187" s="47">
        <f>AVERAGE(C98:C102)</f>
        <v>0.78</v>
      </c>
    </row>
    <row r="188" spans="1:3" ht="15.75">
      <c r="A188" s="54" t="s">
        <v>11</v>
      </c>
      <c r="B188" s="47">
        <f>AVERAGE(B108:B112)</f>
        <v>1.5139999999999998</v>
      </c>
      <c r="C188" s="47">
        <f>AVERAGE(C108:C112)</f>
        <v>0.7899999999999999</v>
      </c>
    </row>
    <row r="189" spans="1:3" ht="15.75">
      <c r="A189" s="54" t="s">
        <v>12</v>
      </c>
      <c r="B189" s="47">
        <f>AVERAGE(B118:B122)</f>
        <v>1.6299999999999997</v>
      </c>
      <c r="C189" s="47">
        <f>AVERAGE(C118:C122)</f>
        <v>0.8100000000000002</v>
      </c>
    </row>
    <row r="190" spans="1:3" ht="15.75">
      <c r="A190" s="54" t="s">
        <v>13</v>
      </c>
      <c r="B190" s="47">
        <f>AVERAGE(B128:B132)</f>
        <v>1.6960000000000002</v>
      </c>
      <c r="C190" s="47">
        <f>AVERAGE(C128:C132)</f>
        <v>0.8440000000000001</v>
      </c>
    </row>
    <row r="191" spans="1:3" ht="15.75">
      <c r="A191" s="54" t="s">
        <v>14</v>
      </c>
      <c r="B191" s="47">
        <f>AVERAGE(B138:B142)</f>
        <v>2</v>
      </c>
      <c r="C191" s="47">
        <f>AVERAGE(C138:C142)</f>
        <v>1</v>
      </c>
    </row>
    <row r="192" spans="1:3" ht="15.75">
      <c r="A192" s="54" t="s">
        <v>15</v>
      </c>
      <c r="B192" s="47">
        <f>AVERAGE(B148:B152)</f>
        <v>2</v>
      </c>
      <c r="C192" s="47">
        <f>AVERAGE(C148:C152)</f>
        <v>1</v>
      </c>
    </row>
    <row r="193" spans="1:3" ht="15.75">
      <c r="A193" s="54" t="s">
        <v>16</v>
      </c>
      <c r="B193" s="47">
        <f>AVERAGE(B158:B162)</f>
        <v>2</v>
      </c>
      <c r="C193" s="47">
        <f>AVERAGE(C158:C162)</f>
        <v>1</v>
      </c>
    </row>
    <row r="194" spans="1:3" ht="15.75">
      <c r="A194" s="54" t="s">
        <v>17</v>
      </c>
      <c r="B194" s="47">
        <f>AVERAGE(B168:B170)</f>
        <v>2.0166666666666666</v>
      </c>
      <c r="C194" s="47">
        <f>AVERAGE(C168:C170)</f>
        <v>1.01</v>
      </c>
    </row>
    <row r="195" ht="15.75">
      <c r="A195" s="54"/>
    </row>
    <row r="196" ht="15.75">
      <c r="A196" s="47" t="s">
        <v>34</v>
      </c>
    </row>
    <row r="197" spans="1:6" ht="15.75">
      <c r="A197" s="55" t="s">
        <v>32</v>
      </c>
      <c r="B197" s="55"/>
      <c r="C197" s="55" t="e">
        <f>100*(EXP(LN((C183/C178)/(Prices!K183/Prices!K178))/4.7)-1)</f>
        <v>#DIV/0!</v>
      </c>
      <c r="E197" s="55"/>
      <c r="F197" s="55"/>
    </row>
    <row r="198" spans="1:6" ht="15.75">
      <c r="A198" s="55" t="s">
        <v>33</v>
      </c>
      <c r="B198" s="55"/>
      <c r="C198" s="55" t="e">
        <f>100*(EXP(LN((C187/C183)/(Prices!$C187/Prices!$C183))/4)-1)</f>
        <v>#DIV/0!</v>
      </c>
      <c r="E198" s="55"/>
      <c r="F198" s="55"/>
    </row>
    <row r="199" ht="15.75">
      <c r="A199" s="56"/>
    </row>
    <row r="200" ht="15.75">
      <c r="A200" s="57" t="s">
        <v>23</v>
      </c>
    </row>
    <row r="201" spans="1:3" ht="15.75">
      <c r="A201" s="54">
        <v>1700</v>
      </c>
      <c r="B201" s="47">
        <f>+B178/B$178</f>
        <v>1</v>
      </c>
      <c r="C201" s="47">
        <f>+C178/C$178</f>
        <v>1</v>
      </c>
    </row>
    <row r="202" spans="1:3" ht="15.75">
      <c r="A202" s="54">
        <v>1710</v>
      </c>
      <c r="B202" s="47">
        <f>+B179/B$178</f>
        <v>0.9451428571428571</v>
      </c>
      <c r="C202" s="47">
        <f>+C179/C$178</f>
        <v>0.9010526315789475</v>
      </c>
    </row>
    <row r="203" spans="1:3" ht="15.75">
      <c r="A203" s="54" t="s">
        <v>3</v>
      </c>
      <c r="B203" s="47">
        <f>+B180/B$178</f>
        <v>0.9314285714285713</v>
      </c>
      <c r="C203" s="47">
        <f>+C180/C$178</f>
        <v>0.8947368421052632</v>
      </c>
    </row>
    <row r="204" spans="1:3" ht="15.75">
      <c r="A204" s="54" t="s">
        <v>4</v>
      </c>
      <c r="B204" s="47">
        <f>+B181/B$178</f>
        <v>0.9314285714285713</v>
      </c>
      <c r="C204" s="47">
        <f>+C181/C$178</f>
        <v>0.8947368421052632</v>
      </c>
    </row>
    <row r="205" spans="1:3" ht="15.75">
      <c r="A205" s="54" t="s">
        <v>5</v>
      </c>
      <c r="B205" s="47">
        <f>+B182/B$178</f>
        <v>0.9314285714285713</v>
      </c>
      <c r="C205" s="47">
        <f>+C182/C$178</f>
        <v>0.8947368421052632</v>
      </c>
    </row>
    <row r="206" spans="1:3" ht="15.75">
      <c r="A206" s="54" t="s">
        <v>6</v>
      </c>
      <c r="B206" s="47">
        <f>+B183/B$178</f>
        <v>0.9314285714285713</v>
      </c>
      <c r="C206" s="47">
        <f>+C183/C$178</f>
        <v>0.8947368421052632</v>
      </c>
    </row>
    <row r="207" spans="1:3" ht="15.75">
      <c r="A207" s="54" t="s">
        <v>7</v>
      </c>
      <c r="B207" s="47">
        <f>+B184/B$178</f>
        <v>0.9314285714285713</v>
      </c>
      <c r="C207" s="47">
        <f>+C184/C$178</f>
        <v>0.8947368421052632</v>
      </c>
    </row>
    <row r="208" spans="1:3" ht="15.75">
      <c r="A208" s="54" t="s">
        <v>8</v>
      </c>
      <c r="B208" s="47">
        <f>+B185/B$178</f>
        <v>0.9314285714285713</v>
      </c>
      <c r="C208" s="47">
        <f>+C185/C$178</f>
        <v>0.8947368421052632</v>
      </c>
    </row>
    <row r="209" spans="1:3" ht="15.75">
      <c r="A209" s="54" t="s">
        <v>9</v>
      </c>
      <c r="B209" s="47">
        <f>+B186/B$178</f>
        <v>0.8537142857142858</v>
      </c>
      <c r="C209" s="47">
        <f>+C186/C$178</f>
        <v>0.8357894736842107</v>
      </c>
    </row>
    <row r="210" spans="1:3" ht="15.75">
      <c r="A210" s="54" t="s">
        <v>10</v>
      </c>
      <c r="B210" s="47">
        <f>+B187/B$178</f>
        <v>0.8342857142857143</v>
      </c>
      <c r="C210" s="47">
        <f>+C187/C$178</f>
        <v>0.8210526315789475</v>
      </c>
    </row>
    <row r="211" spans="1:3" ht="15.75">
      <c r="A211" s="54" t="s">
        <v>11</v>
      </c>
      <c r="B211" s="47">
        <f>+B188/B$178</f>
        <v>0.865142857142857</v>
      </c>
      <c r="C211" s="47">
        <f>+C188/C$178</f>
        <v>0.831578947368421</v>
      </c>
    </row>
    <row r="212" spans="1:3" ht="15.75">
      <c r="A212" s="54" t="s">
        <v>12</v>
      </c>
      <c r="B212" s="47">
        <f>+B189/B$178</f>
        <v>0.9314285714285713</v>
      </c>
      <c r="C212" s="47">
        <f>+C189/C$178</f>
        <v>0.8526315789473686</v>
      </c>
    </row>
    <row r="213" spans="1:3" ht="15.75">
      <c r="A213" s="54" t="s">
        <v>13</v>
      </c>
      <c r="B213" s="47">
        <f>+B190/B$178</f>
        <v>0.9691428571428572</v>
      </c>
      <c r="C213" s="47">
        <f>+C190/C$178</f>
        <v>0.8884210526315791</v>
      </c>
    </row>
    <row r="214" spans="1:3" ht="15.75">
      <c r="A214" s="54" t="s">
        <v>14</v>
      </c>
      <c r="B214" s="47">
        <f>+B191/B$178</f>
        <v>1.1428571428571428</v>
      </c>
      <c r="C214" s="47">
        <f>+C191/C$178</f>
        <v>1.0526315789473684</v>
      </c>
    </row>
    <row r="215" spans="1:3" ht="15.75">
      <c r="A215" s="54" t="s">
        <v>15</v>
      </c>
      <c r="B215" s="47">
        <f>+B192/B$178</f>
        <v>1.1428571428571428</v>
      </c>
      <c r="C215" s="47">
        <f>+C192/C$178</f>
        <v>1.0526315789473684</v>
      </c>
    </row>
    <row r="216" spans="1:3" ht="15.75">
      <c r="A216" s="54" t="s">
        <v>16</v>
      </c>
      <c r="B216" s="47">
        <f>+B193/B$178</f>
        <v>1.1428571428571428</v>
      </c>
      <c r="C216" s="47">
        <f>+C193/C$178</f>
        <v>1.0526315789473684</v>
      </c>
    </row>
    <row r="217" spans="1:3" ht="15.75">
      <c r="A217" s="54" t="s">
        <v>17</v>
      </c>
      <c r="B217" s="47">
        <f>+B194/B$178</f>
        <v>1.1523809523809523</v>
      </c>
      <c r="C217" s="47">
        <f>+C194/C$178</f>
        <v>1.063157894736842</v>
      </c>
    </row>
    <row r="218" ht="15.75">
      <c r="A218" s="56"/>
    </row>
    <row r="219" ht="15.75">
      <c r="A219" s="56"/>
    </row>
    <row r="220" ht="15.75">
      <c r="A220" s="58" t="s">
        <v>28</v>
      </c>
    </row>
    <row r="221" ht="15.75">
      <c r="A221" s="54">
        <v>1700</v>
      </c>
    </row>
    <row r="222" ht="15.75">
      <c r="A222" s="54">
        <v>1710</v>
      </c>
    </row>
    <row r="223" ht="15.75">
      <c r="A223" s="54" t="s">
        <v>3</v>
      </c>
    </row>
    <row r="224" ht="15.75">
      <c r="A224" s="54" t="s">
        <v>4</v>
      </c>
    </row>
    <row r="225" ht="15.75">
      <c r="A225" s="54" t="s">
        <v>5</v>
      </c>
    </row>
    <row r="226" ht="15.75">
      <c r="A226" s="54" t="s">
        <v>6</v>
      </c>
    </row>
    <row r="227" ht="15.75">
      <c r="A227" s="54" t="s">
        <v>7</v>
      </c>
    </row>
    <row r="228" ht="15.75">
      <c r="A228" s="54" t="s">
        <v>8</v>
      </c>
    </row>
    <row r="229" ht="15.75">
      <c r="A229" s="54" t="s">
        <v>9</v>
      </c>
    </row>
    <row r="230" ht="15.75">
      <c r="A230" s="54" t="s">
        <v>10</v>
      </c>
    </row>
    <row r="231" ht="15.75">
      <c r="A231" s="54" t="s">
        <v>11</v>
      </c>
    </row>
    <row r="232" ht="15.75">
      <c r="A232" s="54" t="s">
        <v>12</v>
      </c>
    </row>
    <row r="233" ht="15.75">
      <c r="A233" s="54" t="s">
        <v>13</v>
      </c>
    </row>
    <row r="234" ht="15.75">
      <c r="A234" s="54" t="s">
        <v>14</v>
      </c>
    </row>
    <row r="235" ht="15.75">
      <c r="A235" s="54" t="s">
        <v>15</v>
      </c>
    </row>
    <row r="236" ht="15.75">
      <c r="A236" s="54" t="s">
        <v>16</v>
      </c>
    </row>
    <row r="237" ht="15.75">
      <c r="A237" s="54" t="s">
        <v>17</v>
      </c>
    </row>
    <row r="238" ht="15.75">
      <c r="A238" s="56"/>
    </row>
    <row r="239" ht="15.75">
      <c r="A239" s="56"/>
    </row>
    <row r="240" ht="15.75">
      <c r="A240" s="56"/>
    </row>
    <row r="241" ht="15.75">
      <c r="A241" s="56"/>
    </row>
    <row r="242" ht="15.75">
      <c r="A242" s="56"/>
    </row>
    <row r="243" ht="15.75">
      <c r="A243" s="56"/>
    </row>
    <row r="244" ht="15.75">
      <c r="A244" s="56"/>
    </row>
    <row r="245" ht="15.75">
      <c r="A245" s="56"/>
    </row>
    <row r="246" ht="15.75">
      <c r="A246" s="56"/>
    </row>
    <row r="247" ht="15.75">
      <c r="A247" s="56"/>
    </row>
    <row r="248" ht="15.75">
      <c r="A248" s="56"/>
    </row>
    <row r="249" ht="15.75">
      <c r="A249" s="56"/>
    </row>
    <row r="250" ht="15.75">
      <c r="A250" s="56"/>
    </row>
    <row r="251" ht="15.75">
      <c r="A251" s="56"/>
    </row>
    <row r="252" ht="15.75">
      <c r="A252" s="56"/>
    </row>
    <row r="253" ht="15.75">
      <c r="A253" s="56"/>
    </row>
    <row r="254" ht="15.75">
      <c r="A254" s="56"/>
    </row>
    <row r="255" ht="15.75">
      <c r="A255" s="56"/>
    </row>
    <row r="256" ht="15.75">
      <c r="A256" s="56"/>
    </row>
    <row r="257" ht="15.75">
      <c r="A257" s="56"/>
    </row>
    <row r="258" ht="15.75">
      <c r="A258" s="56"/>
    </row>
    <row r="259" ht="15.75">
      <c r="A259" s="56"/>
    </row>
    <row r="260" ht="15.75">
      <c r="A260" s="56"/>
    </row>
    <row r="261" ht="15.75">
      <c r="A261" s="56"/>
    </row>
    <row r="262" ht="15.75">
      <c r="A262" s="56"/>
    </row>
    <row r="263" ht="15.75">
      <c r="A263" s="56"/>
    </row>
    <row r="264" ht="15.75">
      <c r="A264" s="56"/>
    </row>
    <row r="265" ht="15.75">
      <c r="A265" s="56"/>
    </row>
    <row r="266" ht="15.75">
      <c r="A266" s="56"/>
    </row>
    <row r="267" ht="15.75">
      <c r="A267" s="56"/>
    </row>
    <row r="268" ht="15.75">
      <c r="A268" s="56"/>
    </row>
    <row r="269" ht="15.75">
      <c r="A269" s="56"/>
    </row>
    <row r="270" ht="15.75">
      <c r="A270" s="56"/>
    </row>
    <row r="271" ht="15.75">
      <c r="A271" s="56"/>
    </row>
    <row r="272" ht="15.75">
      <c r="A272" s="56"/>
    </row>
    <row r="273" ht="15.75">
      <c r="A273" s="56"/>
    </row>
    <row r="274" ht="15.75">
      <c r="A274" s="56"/>
    </row>
    <row r="275" ht="15.75">
      <c r="A275" s="56"/>
    </row>
    <row r="276" ht="15.75">
      <c r="A276" s="56"/>
    </row>
    <row r="277" ht="15.75">
      <c r="A277" s="56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</dc:creator>
  <cp:keywords/>
  <dc:description/>
  <cp:lastModifiedBy>Adriana Leticia Arroyo Abad</cp:lastModifiedBy>
  <cp:lastPrinted>2000-08-09T14:57:01Z</cp:lastPrinted>
  <dcterms:created xsi:type="dcterms:W3CDTF">2000-08-07T01:46:42Z</dcterms:created>
  <dcterms:modified xsi:type="dcterms:W3CDTF">2005-04-08T04:49:29Z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-706658562</vt:i4>
  </property>
  <property fmtid="{D5CDD505-2E9C-101B-9397-08002B2CF9AE}" pid="4" name="_EmailSubje">
    <vt:lpwstr>Milan, 1701-1860</vt:lpwstr>
  </property>
  <property fmtid="{D5CDD505-2E9C-101B-9397-08002B2CF9AE}" pid="5" name="_AuthorEma">
    <vt:lpwstr>alarroyo@ucdavis.edu</vt:lpwstr>
  </property>
  <property fmtid="{D5CDD505-2E9C-101B-9397-08002B2CF9AE}" pid="6" name="_AuthorEmailDisplayNa">
    <vt:lpwstr>A. Leticia Arroyo-Abad</vt:lpwstr>
  </property>
</Properties>
</file>