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Notes" sheetId="1" r:id="rId1"/>
    <sheet name="Silver Conversions" sheetId="2" r:id="rId2"/>
    <sheet name="Food" sheetId="3" r:id="rId3"/>
    <sheet name="Misc" sheetId="4" r:id="rId4"/>
    <sheet name="Wages" sheetId="5" r:id="rId5"/>
  </sheets>
  <definedNames/>
  <calcPr fullCalcOnLoad="1"/>
</workbook>
</file>

<file path=xl/sharedStrings.xml><?xml version="1.0" encoding="utf-8"?>
<sst xmlns="http://schemas.openxmlformats.org/spreadsheetml/2006/main" count="267" uniqueCount="93">
  <si>
    <t>Last revision date:</t>
  </si>
  <si>
    <t>Sources:</t>
  </si>
  <si>
    <t>Types of transactions:</t>
  </si>
  <si>
    <t>Underlying frequency:</t>
  </si>
  <si>
    <t>Special caveats:</t>
  </si>
  <si>
    <t>Conversions:</t>
  </si>
  <si>
    <t>Physical Conversions to metric system</t>
  </si>
  <si>
    <t>Monetary Conversions to silver</t>
  </si>
  <si>
    <t>File preparers: Leticia Arroyo Abad, 2005</t>
  </si>
  <si>
    <r>
      <t xml:space="preserve">Feliu, Gaspar. 1991. </t>
    </r>
    <r>
      <rPr>
        <i/>
        <sz val="12"/>
        <rFont val="Times New Roman"/>
        <family val="1"/>
      </rPr>
      <t>Precios y Salarios en la Cataluña Moderna.</t>
    </r>
    <r>
      <rPr>
        <sz val="12"/>
        <rFont val="Times New Roman"/>
        <family val="1"/>
      </rPr>
      <t xml:space="preserve"> Banco de España.</t>
    </r>
  </si>
  <si>
    <t>Municipal records</t>
  </si>
  <si>
    <t>Ecclesiastical records (churches, nuneries)</t>
  </si>
  <si>
    <t>same source as above</t>
  </si>
  <si>
    <r>
      <t xml:space="preserve">1 </t>
    </r>
    <r>
      <rPr>
        <i/>
        <sz val="12"/>
        <rFont val="Times New Roman"/>
        <family val="1"/>
      </rPr>
      <t xml:space="preserve">cuartera </t>
    </r>
    <r>
      <rPr>
        <sz val="12"/>
        <rFont val="Times New Roman"/>
        <family val="1"/>
      </rPr>
      <t>= 69.518 liters; used for grains</t>
    </r>
  </si>
  <si>
    <r>
      <t xml:space="preserve">1 </t>
    </r>
    <r>
      <rPr>
        <i/>
        <sz val="12"/>
        <rFont val="Times New Roman"/>
        <family val="1"/>
      </rPr>
      <t>cuartera</t>
    </r>
    <r>
      <rPr>
        <sz val="12"/>
        <rFont val="Times New Roman"/>
        <family val="1"/>
      </rPr>
      <t xml:space="preserve"> = 12 </t>
    </r>
    <r>
      <rPr>
        <i/>
        <sz val="12"/>
        <rFont val="Times New Roman"/>
        <family val="1"/>
      </rPr>
      <t>cuartanes</t>
    </r>
  </si>
  <si>
    <r>
      <t xml:space="preserve">1 </t>
    </r>
    <r>
      <rPr>
        <i/>
        <sz val="12"/>
        <rFont val="Times New Roman"/>
        <family val="1"/>
      </rPr>
      <t>carga</t>
    </r>
    <r>
      <rPr>
        <sz val="12"/>
        <rFont val="Times New Roman"/>
        <family val="1"/>
      </rPr>
      <t xml:space="preserve"> = 121.4 liters; used for wine</t>
    </r>
  </si>
  <si>
    <r>
      <t xml:space="preserve">1 </t>
    </r>
    <r>
      <rPr>
        <i/>
        <sz val="12"/>
        <rFont val="Times New Roman"/>
        <family val="1"/>
      </rPr>
      <t>carga</t>
    </r>
    <r>
      <rPr>
        <sz val="12"/>
        <rFont val="Times New Roman"/>
        <family val="1"/>
      </rPr>
      <t xml:space="preserve"> = 124.5 liters; used for oil</t>
    </r>
  </si>
  <si>
    <r>
      <t xml:space="preserve">1 </t>
    </r>
    <r>
      <rPr>
        <i/>
        <sz val="12"/>
        <rFont val="Times New Roman"/>
        <family val="1"/>
      </rPr>
      <t>libra carnicera</t>
    </r>
    <r>
      <rPr>
        <sz val="12"/>
        <rFont val="Times New Roman"/>
        <family val="1"/>
      </rPr>
      <t xml:space="preserve"> = 1.2 kilograms; used for meat</t>
    </r>
  </si>
  <si>
    <t>same source as above, see worksheet "Silver Conversions"</t>
  </si>
  <si>
    <t>Leticia Arroyo Abad, 2005</t>
  </si>
  <si>
    <t>grams</t>
  </si>
  <si>
    <t>Vellón de Andalucía</t>
  </si>
  <si>
    <t>Real - Theoretical Content</t>
  </si>
  <si>
    <t>Currency:</t>
  </si>
  <si>
    <t>Silver:</t>
  </si>
  <si>
    <t>Vellón de Castilla la Nueva</t>
  </si>
  <si>
    <t>Vellón de Castilla la Vieja</t>
  </si>
  <si>
    <t>Sueldo de Valencia</t>
  </si>
  <si>
    <t>Sueldo de Mallorca</t>
  </si>
  <si>
    <t>Silver Conversions, 1491-1800</t>
  </si>
  <si>
    <t>Commodity:</t>
  </si>
  <si>
    <t>Physical Unit:</t>
  </si>
  <si>
    <t>Monetary Unit:</t>
  </si>
  <si>
    <t>cuartera</t>
  </si>
  <si>
    <t>sueldos</t>
  </si>
  <si>
    <t>Silver grams</t>
  </si>
  <si>
    <t>Location:</t>
  </si>
  <si>
    <t>Barcelona</t>
  </si>
  <si>
    <t>Gerona</t>
  </si>
  <si>
    <t>Cervera</t>
  </si>
  <si>
    <t>NB: Wheat: Barcelona: Series I &amp; III, p. 41; Gerona: Series I, p. 45; Cervera: Series I, p. 47</t>
  </si>
  <si>
    <t>Flour</t>
  </si>
  <si>
    <t>quintal</t>
  </si>
  <si>
    <t>Rice</t>
  </si>
  <si>
    <t>arroba</t>
  </si>
  <si>
    <t>Also available:</t>
  </si>
  <si>
    <t>Barcelona, Andalucía, Castilla la Nueva, Castilla la Vieja, and Valencia quinquenial averages for selected commodities in metric and silver units</t>
  </si>
  <si>
    <t>Beef</t>
  </si>
  <si>
    <t>libra carnicera</t>
  </si>
  <si>
    <t>Wine</t>
  </si>
  <si>
    <t>carga</t>
  </si>
  <si>
    <t>Oil</t>
  </si>
  <si>
    <t>Sugar</t>
  </si>
  <si>
    <t xml:space="preserve">Other commodities: </t>
  </si>
  <si>
    <t>Eggs</t>
  </si>
  <si>
    <t>dozen</t>
  </si>
  <si>
    <t>Rice: Series III, p 60, Series I, p. 63. Meat: Series I, p. 75. Oil: Series VI, p. 106. Sugar: Series I, p. 138. Eggs: Series I, p. 153</t>
  </si>
  <si>
    <t>Cod Fish, Honey, Barley, Oats, Fish, Chocolate, Salt</t>
  </si>
  <si>
    <t>Wheat</t>
  </si>
  <si>
    <t>Charcoal</t>
  </si>
  <si>
    <t>Paper</t>
  </si>
  <si>
    <t>resma</t>
  </si>
  <si>
    <t>Soap</t>
  </si>
  <si>
    <t>NB: Charcoal, Series VII, p. 16 (vol 2). Paper, Series IV, p. 47 (vol. 2). Soap: Series IV, p. 57</t>
  </si>
  <si>
    <t>Occupation:</t>
  </si>
  <si>
    <t>Bricklayer</t>
  </si>
  <si>
    <t>Bricklayer - Master</t>
  </si>
  <si>
    <t>Unit:</t>
  </si>
  <si>
    <t>day</t>
  </si>
  <si>
    <t xml:space="preserve">day </t>
  </si>
  <si>
    <t>NB: Master bricklayer: Series V, p. 88 (vol 2). Bricklayer: Series V, p. 98 (vol 2). Unskilled laborer: Series I, p. 122</t>
  </si>
  <si>
    <t>Vol 2: Wages: Carpenters, mule rents, shepherds, and miners</t>
  </si>
  <si>
    <t>liters</t>
  </si>
  <si>
    <r>
      <t>Metric</t>
    </r>
    <r>
      <rPr>
        <b/>
        <sz val="12"/>
        <rFont val="Times New Roman"/>
        <family val="1"/>
      </rPr>
      <t xml:space="preserve"> Physical Units &amp; Silver</t>
    </r>
  </si>
  <si>
    <r>
      <t>Local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1"/>
      </rPr>
      <t>Local</t>
    </r>
    <r>
      <rPr>
        <sz val="12"/>
        <rFont val="Times New Roman"/>
        <family val="1"/>
      </rPr>
      <t xml:space="preserve"> Monetary Units</t>
    </r>
  </si>
  <si>
    <r>
      <t>Metric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1"/>
      </rPr>
      <t>Local</t>
    </r>
    <r>
      <rPr>
        <sz val="12"/>
        <rFont val="Times New Roman"/>
        <family val="1"/>
      </rPr>
      <t xml:space="preserve"> Monetary Units</t>
    </r>
  </si>
  <si>
    <t>1 pound</t>
  </si>
  <si>
    <t>104 pounds</t>
  </si>
  <si>
    <t>kilograms</t>
  </si>
  <si>
    <t>26 pounds</t>
  </si>
  <si>
    <r>
      <t xml:space="preserve">1 </t>
    </r>
    <r>
      <rPr>
        <i/>
        <sz val="12"/>
        <rFont val="Times New Roman"/>
        <family val="1"/>
      </rPr>
      <t>quintal de 4 arrobas</t>
    </r>
    <r>
      <rPr>
        <sz val="12"/>
        <rFont val="Times New Roman"/>
        <family val="1"/>
      </rPr>
      <t xml:space="preserve"> = 26 pounds * 4; used for weight= 104 pounds</t>
    </r>
  </si>
  <si>
    <t>hectoliters</t>
  </si>
  <si>
    <t>Wheat *</t>
  </si>
  <si>
    <t>(*) Series provided by the author</t>
  </si>
  <si>
    <t>Sueldo de Cataluña*</t>
  </si>
  <si>
    <t>(*) 1801-1808: Calculated from Wheat price in Silver grams given by the author.</t>
  </si>
  <si>
    <t>ream</t>
  </si>
  <si>
    <t>Unskilled laborer</t>
  </si>
  <si>
    <r>
      <t>Local</t>
    </r>
    <r>
      <rPr>
        <sz val="12"/>
        <rFont val="Times New Roman"/>
        <family val="1"/>
      </rPr>
      <t xml:space="preserve"> Monetary Units</t>
    </r>
  </si>
  <si>
    <t>Silver</t>
  </si>
  <si>
    <t>Cataluña, 1494-1808</t>
  </si>
  <si>
    <t>Notes on Cataluña, 1494-1808</t>
  </si>
  <si>
    <t>Vol 2: Candles, Wood, Shoes, Lime, Plaster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</si>
</sst>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"/>
    <numFmt numFmtId="168" formatCode="\(0\)"/>
    <numFmt numFmtId="169" formatCode="0.0"/>
    <numFmt numFmtId="170" formatCode="dd\-mmm\-yy"/>
    <numFmt numFmtId="171" formatCode="[$-409]dddd\,\ mmmm\ dd\,\ yyyy"/>
    <numFmt numFmtId="172" formatCode="[$-409]d\-mmm\-yy;@"/>
    <numFmt numFmtId="173" formatCode="0.00000"/>
    <numFmt numFmtId="174" formatCode="0.00000000"/>
    <numFmt numFmtId="175" formatCode="0.0000000"/>
    <numFmt numFmtId="176" formatCode="0.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64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172" fontId="6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6" fillId="0" borderId="0" xfId="0" applyFont="1" applyAlignment="1">
      <alignment/>
    </xf>
    <xf numFmtId="2" fontId="6" fillId="0" borderId="0" xfId="21" applyNumberFormat="1" applyFont="1" applyAlignment="1">
      <alignment horizontal="center"/>
      <protection/>
    </xf>
    <xf numFmtId="164" fontId="7" fillId="0" borderId="0" xfId="22" applyFont="1" applyBorder="1">
      <alignment/>
      <protection/>
    </xf>
    <xf numFmtId="164" fontId="6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Alignment="1">
      <alignment horizontal="left"/>
      <protection/>
    </xf>
    <xf numFmtId="0" fontId="6" fillId="0" borderId="0" xfId="21" applyFont="1" applyAlignment="1">
      <alignment vertical="justify"/>
      <protection/>
    </xf>
    <xf numFmtId="0" fontId="8" fillId="0" borderId="0" xfId="21" applyFont="1">
      <alignment/>
      <protection/>
    </xf>
    <xf numFmtId="164" fontId="8" fillId="0" borderId="0" xfId="22" applyFont="1" applyFill="1" applyAlignment="1">
      <alignment horizontal="left"/>
      <protection/>
    </xf>
    <xf numFmtId="164" fontId="6" fillId="0" borderId="0" xfId="22" applyFont="1" applyAlignment="1">
      <alignment horizontal="center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166" fontId="8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00-183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6"/>
  <sheetViews>
    <sheetView workbookViewId="0" topLeftCell="A1">
      <selection activeCell="A23" sqref="A23"/>
    </sheetView>
  </sheetViews>
  <sheetFormatPr defaultColWidth="9.140625" defaultRowHeight="12.75"/>
  <cols>
    <col min="1" max="1" width="28.140625" style="2" customWidth="1"/>
    <col min="2" max="2" width="21.140625" style="2" customWidth="1"/>
    <col min="3" max="3" width="30.140625" style="2" customWidth="1"/>
    <col min="4" max="4" width="22.421875" style="2" customWidth="1"/>
    <col min="5" max="5" width="10.00390625" style="2" bestFit="1" customWidth="1"/>
    <col min="6" max="16384" width="9.421875" style="2" customWidth="1"/>
  </cols>
  <sheetData>
    <row r="1" ht="15.75">
      <c r="A1" s="1" t="s">
        <v>91</v>
      </c>
    </row>
    <row r="2" ht="15.75">
      <c r="A2" s="2" t="s">
        <v>8</v>
      </c>
    </row>
    <row r="3" spans="1:3" ht="15.75">
      <c r="A3" s="2" t="s">
        <v>0</v>
      </c>
      <c r="C3" s="3">
        <v>38458</v>
      </c>
    </row>
    <row r="6" ht="15.75">
      <c r="A6" s="4" t="s">
        <v>1</v>
      </c>
    </row>
    <row r="7" ht="15.75">
      <c r="A7" s="5" t="s">
        <v>9</v>
      </c>
    </row>
    <row r="8" spans="2:9" ht="15.75">
      <c r="B8" s="6"/>
      <c r="C8" s="6"/>
      <c r="D8" s="6"/>
      <c r="E8" s="6"/>
      <c r="F8" s="6"/>
      <c r="G8" s="6"/>
      <c r="H8" s="6"/>
      <c r="I8" s="6"/>
    </row>
    <row r="9" spans="2:9" ht="15.75">
      <c r="B9" s="6"/>
      <c r="C9" s="6"/>
      <c r="D9" s="6"/>
      <c r="E9" s="6"/>
      <c r="F9" s="6"/>
      <c r="G9" s="6"/>
      <c r="H9" s="6"/>
      <c r="I9" s="6"/>
    </row>
    <row r="10" ht="15.75">
      <c r="A10" s="4" t="s">
        <v>2</v>
      </c>
    </row>
    <row r="11" ht="15.75">
      <c r="A11" s="2" t="s">
        <v>10</v>
      </c>
    </row>
    <row r="12" spans="1:13" ht="15.75">
      <c r="A12" s="2" t="s">
        <v>11</v>
      </c>
      <c r="I12" s="7"/>
      <c r="J12" s="8"/>
      <c r="K12" s="8"/>
      <c r="L12" s="8"/>
      <c r="M12" s="8"/>
    </row>
    <row r="13" spans="9:13" ht="15.75">
      <c r="I13" s="7"/>
      <c r="J13" s="8"/>
      <c r="K13" s="8"/>
      <c r="L13" s="8"/>
      <c r="M13" s="8"/>
    </row>
    <row r="14" spans="1:13" ht="15.75">
      <c r="A14" s="4" t="s">
        <v>3</v>
      </c>
      <c r="I14" s="8"/>
      <c r="J14" s="8"/>
      <c r="K14" s="8"/>
      <c r="L14" s="8"/>
      <c r="M14" s="8"/>
    </row>
    <row r="15" spans="9:13" ht="15.75">
      <c r="I15" s="8"/>
      <c r="J15" s="8"/>
      <c r="K15" s="9"/>
      <c r="L15" s="8"/>
      <c r="M15" s="8"/>
    </row>
    <row r="16" spans="9:13" ht="15.75">
      <c r="I16" s="8"/>
      <c r="J16" s="8"/>
      <c r="K16" s="7"/>
      <c r="L16" s="8"/>
      <c r="M16" s="8"/>
    </row>
    <row r="17" spans="1:13" ht="15.75">
      <c r="A17" s="4" t="s">
        <v>4</v>
      </c>
      <c r="I17" s="8"/>
      <c r="J17" s="8"/>
      <c r="K17" s="8"/>
      <c r="L17" s="8"/>
      <c r="M17" s="8"/>
    </row>
    <row r="18" spans="1:13" ht="15.75">
      <c r="A18" s="2" t="s">
        <v>45</v>
      </c>
      <c r="I18" s="8"/>
      <c r="J18" s="8"/>
      <c r="K18" s="8"/>
      <c r="L18" s="8"/>
      <c r="M18" s="8"/>
    </row>
    <row r="19" spans="1:13" ht="15.75">
      <c r="A19" s="2" t="s">
        <v>46</v>
      </c>
      <c r="I19" s="8"/>
      <c r="J19" s="8"/>
      <c r="K19" s="8"/>
      <c r="L19" s="8"/>
      <c r="M19" s="8"/>
    </row>
    <row r="20" spans="1:13" ht="15.75">
      <c r="A20" s="2" t="s">
        <v>53</v>
      </c>
      <c r="I20" s="8"/>
      <c r="J20" s="8"/>
      <c r="K20" s="8"/>
      <c r="L20" s="8"/>
      <c r="M20" s="8"/>
    </row>
    <row r="21" spans="1:13" ht="15.75">
      <c r="A21" s="2" t="s">
        <v>57</v>
      </c>
      <c r="I21" s="8"/>
      <c r="J21" s="8"/>
      <c r="K21" s="8"/>
      <c r="L21" s="8"/>
      <c r="M21" s="8"/>
    </row>
    <row r="22" spans="1:13" ht="15.75">
      <c r="A22" s="2" t="s">
        <v>92</v>
      </c>
      <c r="I22" s="8"/>
      <c r="J22" s="8"/>
      <c r="K22" s="8"/>
      <c r="L22" s="8"/>
      <c r="M22" s="8"/>
    </row>
    <row r="23" spans="1:8" s="11" customFormat="1" ht="15.75">
      <c r="A23" s="10" t="s">
        <v>71</v>
      </c>
      <c r="B23" s="8"/>
      <c r="C23" s="8"/>
      <c r="D23" s="8"/>
      <c r="E23" s="2"/>
      <c r="F23" s="2"/>
      <c r="G23" s="2"/>
      <c r="H23" s="2"/>
    </row>
    <row r="24" spans="1:8" s="11" customFormat="1" ht="15.75">
      <c r="A24" s="2"/>
      <c r="B24" s="2"/>
      <c r="C24" s="2"/>
      <c r="D24" s="2"/>
      <c r="E24" s="2"/>
      <c r="F24" s="2"/>
      <c r="G24" s="2"/>
      <c r="H24" s="2"/>
    </row>
    <row r="25" spans="1:8" s="11" customFormat="1" ht="15.75">
      <c r="A25" s="4" t="s">
        <v>5</v>
      </c>
      <c r="B25" s="2"/>
      <c r="C25" s="2"/>
      <c r="D25" s="2"/>
      <c r="E25" s="2"/>
      <c r="F25" s="2"/>
      <c r="G25" s="2"/>
      <c r="H25" s="2"/>
    </row>
    <row r="26" spans="1:8" s="11" customFormat="1" ht="15.75">
      <c r="A26" s="12" t="s">
        <v>6</v>
      </c>
      <c r="B26" s="2"/>
      <c r="C26" s="2"/>
      <c r="D26" s="2"/>
      <c r="E26" s="2"/>
      <c r="F26" s="2"/>
      <c r="G26" s="2"/>
      <c r="H26" s="2"/>
    </row>
    <row r="27" spans="1:3" s="11" customFormat="1" ht="15.75">
      <c r="A27" s="8" t="s">
        <v>12</v>
      </c>
      <c r="B27" s="8"/>
      <c r="C27" s="8"/>
    </row>
    <row r="28" spans="1:3" s="11" customFormat="1" ht="15.75">
      <c r="A28" s="8" t="s">
        <v>13</v>
      </c>
      <c r="B28" s="8"/>
      <c r="C28" s="8"/>
    </row>
    <row r="29" spans="1:3" s="11" customFormat="1" ht="15.75">
      <c r="A29" s="8" t="s">
        <v>14</v>
      </c>
      <c r="B29" s="8"/>
      <c r="C29" s="8"/>
    </row>
    <row r="30" spans="1:3" s="11" customFormat="1" ht="15.75">
      <c r="A30" s="8" t="s">
        <v>15</v>
      </c>
      <c r="B30" s="8"/>
      <c r="C30" s="8"/>
    </row>
    <row r="31" spans="1:3" s="11" customFormat="1" ht="15.75">
      <c r="A31" s="8" t="s">
        <v>16</v>
      </c>
      <c r="B31" s="8"/>
      <c r="C31" s="8"/>
    </row>
    <row r="32" spans="1:3" s="11" customFormat="1" ht="15.75">
      <c r="A32" s="8" t="s">
        <v>80</v>
      </c>
      <c r="B32" s="8"/>
      <c r="C32" s="8"/>
    </row>
    <row r="33" spans="1:3" s="11" customFormat="1" ht="15.75">
      <c r="A33" s="8" t="s">
        <v>17</v>
      </c>
      <c r="B33" s="8"/>
      <c r="C33" s="8"/>
    </row>
    <row r="34" spans="1:3" s="11" customFormat="1" ht="15.75">
      <c r="A34" s="11" t="s">
        <v>76</v>
      </c>
      <c r="B34" s="11">
        <v>0.4544</v>
      </c>
      <c r="C34" s="11" t="s">
        <v>78</v>
      </c>
    </row>
    <row r="35" spans="1:3" s="11" customFormat="1" ht="15.75">
      <c r="A35" s="11" t="s">
        <v>77</v>
      </c>
      <c r="B35" s="11">
        <f>104*B34</f>
        <v>47.257600000000004</v>
      </c>
      <c r="C35" s="11" t="s">
        <v>78</v>
      </c>
    </row>
    <row r="36" spans="1:3" s="11" customFormat="1" ht="15.75">
      <c r="A36" s="11" t="s">
        <v>79</v>
      </c>
      <c r="B36" s="11">
        <f>26*B34</f>
        <v>11.814400000000001</v>
      </c>
      <c r="C36" s="11" t="s">
        <v>78</v>
      </c>
    </row>
    <row r="37" spans="1:3" s="11" customFormat="1" ht="15.75">
      <c r="A37" s="8"/>
      <c r="B37" s="8"/>
      <c r="C37" s="8"/>
    </row>
    <row r="38" spans="1:11" ht="15.75">
      <c r="A38" s="13" t="s">
        <v>7</v>
      </c>
      <c r="B38" s="8"/>
      <c r="C38" s="8"/>
      <c r="D38" s="8"/>
      <c r="E38" s="8"/>
      <c r="F38" s="8"/>
      <c r="G38" s="14"/>
      <c r="H38" s="8"/>
      <c r="J38" s="8"/>
      <c r="K38" s="8"/>
    </row>
    <row r="39" spans="1:11" ht="15.75">
      <c r="A39" s="10" t="s">
        <v>18</v>
      </c>
      <c r="B39" s="8"/>
      <c r="C39" s="8"/>
      <c r="D39" s="8"/>
      <c r="E39" s="8"/>
      <c r="F39" s="8"/>
      <c r="G39" s="14"/>
      <c r="H39" s="8"/>
      <c r="J39" s="8"/>
      <c r="K39" s="8"/>
    </row>
    <row r="40" spans="1:11" ht="15.75">
      <c r="A40" s="13"/>
      <c r="B40" s="8"/>
      <c r="C40" s="8"/>
      <c r="D40" s="8"/>
      <c r="E40" s="8"/>
      <c r="F40" s="8"/>
      <c r="G40" s="14"/>
      <c r="H40" s="8"/>
      <c r="J40" s="8"/>
      <c r="K40" s="8"/>
    </row>
    <row r="41" spans="1:11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2:11" ht="15.75">
      <c r="B285" s="8"/>
      <c r="C285" s="8"/>
      <c r="E285" s="8"/>
      <c r="F285" s="8"/>
      <c r="G285" s="8"/>
      <c r="H285" s="8"/>
      <c r="I285" s="8"/>
      <c r="J285" s="8"/>
      <c r="K285" s="8"/>
    </row>
    <row r="286" spans="2:11" ht="15.75">
      <c r="B286" s="8"/>
      <c r="C286" s="8"/>
      <c r="E286" s="8"/>
      <c r="F286" s="8"/>
      <c r="G286" s="8"/>
      <c r="H286" s="8"/>
      <c r="I286" s="8"/>
      <c r="J286" s="8"/>
      <c r="K286" s="8"/>
    </row>
    <row r="287" spans="5:8" ht="15.75">
      <c r="E287" s="8"/>
      <c r="F287" s="8"/>
      <c r="G287" s="8"/>
      <c r="H287" s="8"/>
    </row>
    <row r="288" spans="5:8" ht="15.75">
      <c r="E288" s="8"/>
      <c r="F288" s="8"/>
      <c r="G288" s="8"/>
      <c r="H288" s="8"/>
    </row>
    <row r="289" spans="5:8" ht="15.75">
      <c r="E289" s="8"/>
      <c r="F289" s="8"/>
      <c r="G289" s="8"/>
      <c r="H289" s="8"/>
    </row>
    <row r="290" spans="5:8" ht="15.75">
      <c r="E290" s="8"/>
      <c r="F290" s="8"/>
      <c r="G290" s="8"/>
      <c r="H290" s="8"/>
    </row>
    <row r="291" spans="5:8" ht="15.75">
      <c r="E291" s="8"/>
      <c r="F291" s="8"/>
      <c r="G291" s="8"/>
      <c r="H291" s="8"/>
    </row>
    <row r="292" spans="5:8" ht="15.75">
      <c r="E292" s="8"/>
      <c r="F292" s="8"/>
      <c r="G292" s="8"/>
      <c r="H292" s="8"/>
    </row>
    <row r="293" spans="5:8" ht="15.75">
      <c r="E293" s="8"/>
      <c r="F293" s="8"/>
      <c r="G293" s="8"/>
      <c r="H293" s="8"/>
    </row>
    <row r="294" spans="5:8" ht="15.75">
      <c r="E294" s="8"/>
      <c r="F294" s="8"/>
      <c r="G294" s="8"/>
      <c r="H294" s="8"/>
    </row>
    <row r="295" spans="5:8" ht="15.75">
      <c r="E295" s="8"/>
      <c r="F295" s="8"/>
      <c r="G295" s="8"/>
      <c r="H295" s="8"/>
    </row>
    <row r="296" spans="5:8" ht="15.75">
      <c r="E296" s="8"/>
      <c r="F296" s="8"/>
      <c r="G296" s="8"/>
      <c r="H296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tabSelected="1" workbookViewId="0" topLeftCell="A1">
      <pane xSplit="8220" ySplit="2160" topLeftCell="B8" activePane="topLeft" state="split"/>
      <selection pane="topLeft" activeCell="A4" sqref="A4"/>
      <selection pane="topRight" activeCell="B1" sqref="B1"/>
      <selection pane="bottomLeft" activeCell="A7" sqref="A7"/>
      <selection pane="bottomRight" activeCell="C9" sqref="C9"/>
    </sheetView>
  </sheetViews>
  <sheetFormatPr defaultColWidth="9.140625" defaultRowHeight="12.75"/>
  <cols>
    <col min="1" max="1" width="12.7109375" style="5" customWidth="1"/>
    <col min="2" max="2" width="16.421875" style="5" customWidth="1"/>
    <col min="3" max="3" width="14.7109375" style="5" customWidth="1"/>
    <col min="4" max="4" width="15.8515625" style="5" customWidth="1"/>
    <col min="5" max="5" width="14.8515625" style="5" customWidth="1"/>
    <col min="6" max="8" width="14.7109375" style="5" customWidth="1"/>
    <col min="9" max="14" width="12.7109375" style="5" customWidth="1"/>
    <col min="15" max="16384" width="9.140625" style="5" customWidth="1"/>
  </cols>
  <sheetData>
    <row r="1" spans="1:3" ht="15.75">
      <c r="A1" s="15" t="s">
        <v>19</v>
      </c>
      <c r="B1" s="16"/>
      <c r="C1" s="17" t="s">
        <v>29</v>
      </c>
    </row>
    <row r="3" ht="15.75">
      <c r="A3" s="5" t="s">
        <v>85</v>
      </c>
    </row>
    <row r="4" spans="1:8" ht="32.25" customHeight="1">
      <c r="A4" s="22" t="s">
        <v>23</v>
      </c>
      <c r="B4" s="21" t="s">
        <v>22</v>
      </c>
      <c r="C4" s="21" t="s">
        <v>21</v>
      </c>
      <c r="D4" s="21" t="s">
        <v>25</v>
      </c>
      <c r="E4" s="21" t="s">
        <v>26</v>
      </c>
      <c r="F4" s="21" t="s">
        <v>84</v>
      </c>
      <c r="G4" s="21" t="s">
        <v>27</v>
      </c>
      <c r="H4" s="21" t="s">
        <v>28</v>
      </c>
    </row>
    <row r="5" spans="1:8" ht="15.75">
      <c r="A5" s="18" t="s">
        <v>24</v>
      </c>
      <c r="B5" s="19" t="s">
        <v>20</v>
      </c>
      <c r="C5" s="19" t="s">
        <v>20</v>
      </c>
      <c r="D5" s="19" t="s">
        <v>20</v>
      </c>
      <c r="E5" s="19" t="s">
        <v>20</v>
      </c>
      <c r="F5" s="19" t="s">
        <v>20</v>
      </c>
      <c r="G5" s="19" t="s">
        <v>20</v>
      </c>
      <c r="H5" s="19" t="s">
        <v>20</v>
      </c>
    </row>
    <row r="6" spans="1:8" ht="15.75">
      <c r="A6" s="18">
        <v>1491</v>
      </c>
      <c r="B6" s="19"/>
      <c r="C6" s="19"/>
      <c r="D6" s="19"/>
      <c r="E6" s="19"/>
      <c r="F6" s="18">
        <v>1.5591</v>
      </c>
      <c r="G6" s="19"/>
      <c r="H6" s="19"/>
    </row>
    <row r="7" spans="1:8" ht="15.75">
      <c r="A7" s="18">
        <v>1492</v>
      </c>
      <c r="B7" s="19"/>
      <c r="C7" s="19"/>
      <c r="D7" s="19"/>
      <c r="E7" s="19"/>
      <c r="F7" s="18">
        <v>1.5591</v>
      </c>
      <c r="G7" s="19"/>
      <c r="H7" s="19"/>
    </row>
    <row r="8" spans="1:8" ht="15.75">
      <c r="A8" s="18">
        <v>1493</v>
      </c>
      <c r="B8" s="19"/>
      <c r="C8" s="19"/>
      <c r="D8" s="19"/>
      <c r="E8" s="19"/>
      <c r="F8" s="18">
        <v>1.5591</v>
      </c>
      <c r="G8" s="19"/>
      <c r="H8" s="19"/>
    </row>
    <row r="9" spans="1:8" ht="15.75">
      <c r="A9" s="18">
        <v>1494</v>
      </c>
      <c r="B9" s="19"/>
      <c r="C9" s="19"/>
      <c r="D9" s="19"/>
      <c r="E9" s="19"/>
      <c r="F9" s="18">
        <v>1.5591</v>
      </c>
      <c r="G9" s="19"/>
      <c r="H9" s="19"/>
    </row>
    <row r="10" spans="1:8" ht="15.75">
      <c r="A10" s="18">
        <v>1495</v>
      </c>
      <c r="B10" s="19"/>
      <c r="C10" s="19"/>
      <c r="D10" s="19"/>
      <c r="E10" s="19"/>
      <c r="F10" s="18">
        <v>1.5591</v>
      </c>
      <c r="G10" s="19"/>
      <c r="H10" s="19"/>
    </row>
    <row r="11" spans="1:8" ht="15.75">
      <c r="A11" s="18">
        <v>1496</v>
      </c>
      <c r="B11" s="19"/>
      <c r="C11" s="19"/>
      <c r="D11" s="19"/>
      <c r="E11" s="19"/>
      <c r="F11" s="18">
        <v>1.5591</v>
      </c>
      <c r="G11" s="19"/>
      <c r="H11" s="19"/>
    </row>
    <row r="12" spans="1:8" ht="15.75">
      <c r="A12" s="18">
        <v>1497</v>
      </c>
      <c r="B12" s="19"/>
      <c r="C12" s="19"/>
      <c r="D12" s="19"/>
      <c r="E12" s="19"/>
      <c r="F12" s="18">
        <v>1.5591</v>
      </c>
      <c r="G12" s="19"/>
      <c r="H12" s="19"/>
    </row>
    <row r="13" spans="1:8" ht="15.75">
      <c r="A13" s="18">
        <v>1498</v>
      </c>
      <c r="B13" s="19"/>
      <c r="C13" s="19"/>
      <c r="D13" s="19"/>
      <c r="E13" s="19"/>
      <c r="F13" s="18">
        <v>1.5591</v>
      </c>
      <c r="G13" s="19"/>
      <c r="H13" s="19"/>
    </row>
    <row r="14" spans="1:8" ht="15.75">
      <c r="A14" s="18">
        <v>1499</v>
      </c>
      <c r="B14" s="19"/>
      <c r="C14" s="19"/>
      <c r="D14" s="19"/>
      <c r="E14" s="19"/>
      <c r="F14" s="18">
        <v>1.5591</v>
      </c>
      <c r="G14" s="19"/>
      <c r="H14" s="19"/>
    </row>
    <row r="15" spans="1:8" ht="15.75">
      <c r="A15" s="18">
        <v>1500</v>
      </c>
      <c r="B15" s="19"/>
      <c r="C15" s="19"/>
      <c r="D15" s="19"/>
      <c r="E15" s="19"/>
      <c r="F15" s="18">
        <v>1.5591</v>
      </c>
      <c r="G15" s="19"/>
      <c r="H15" s="18">
        <v>1.3437</v>
      </c>
    </row>
    <row r="16" spans="1:8" ht="15.75">
      <c r="A16" s="18">
        <v>1501</v>
      </c>
      <c r="B16" s="20">
        <v>3.1952</v>
      </c>
      <c r="C16" s="20">
        <v>3.1952</v>
      </c>
      <c r="D16" s="20">
        <v>3.1952</v>
      </c>
      <c r="E16" s="20">
        <v>3.1952</v>
      </c>
      <c r="F16" s="18">
        <v>1.5591</v>
      </c>
      <c r="G16" s="5">
        <v>2.012</v>
      </c>
      <c r="H16" s="18">
        <v>1.3437</v>
      </c>
    </row>
    <row r="17" spans="1:8" ht="15.75">
      <c r="A17" s="18">
        <v>1502</v>
      </c>
      <c r="B17" s="20">
        <v>3.1952</v>
      </c>
      <c r="C17" s="20">
        <v>3.1952</v>
      </c>
      <c r="D17" s="20">
        <v>3.1952</v>
      </c>
      <c r="E17" s="20">
        <v>3.1952</v>
      </c>
      <c r="F17" s="18">
        <v>1.5591</v>
      </c>
      <c r="G17" s="5">
        <v>1.7453</v>
      </c>
      <c r="H17" s="18">
        <v>1.3437</v>
      </c>
    </row>
    <row r="18" spans="1:8" ht="15.75">
      <c r="A18" s="18">
        <v>1503</v>
      </c>
      <c r="B18" s="20">
        <v>3.1952</v>
      </c>
      <c r="C18" s="20">
        <v>3.1952</v>
      </c>
      <c r="D18" s="20">
        <v>3.1952</v>
      </c>
      <c r="E18" s="20">
        <v>3.1952</v>
      </c>
      <c r="F18" s="18">
        <v>1.5591</v>
      </c>
      <c r="G18" s="5">
        <v>1.7453</v>
      </c>
      <c r="H18" s="18">
        <v>1.3437</v>
      </c>
    </row>
    <row r="19" spans="1:8" ht="15.75">
      <c r="A19" s="18">
        <v>1504</v>
      </c>
      <c r="B19" s="20">
        <v>3.1952</v>
      </c>
      <c r="C19" s="20">
        <v>3.1952</v>
      </c>
      <c r="D19" s="20">
        <v>3.1952</v>
      </c>
      <c r="E19" s="20">
        <v>3.1952</v>
      </c>
      <c r="F19" s="18">
        <v>1.5591</v>
      </c>
      <c r="G19" s="5">
        <v>1.7453</v>
      </c>
      <c r="H19" s="18">
        <v>1.3437</v>
      </c>
    </row>
    <row r="20" spans="1:8" ht="15.75">
      <c r="A20" s="18">
        <v>1505</v>
      </c>
      <c r="B20" s="20">
        <v>3.1952</v>
      </c>
      <c r="C20" s="20">
        <v>3.1952</v>
      </c>
      <c r="D20" s="20">
        <v>3.1952</v>
      </c>
      <c r="E20" s="20">
        <v>3.1952</v>
      </c>
      <c r="F20" s="18">
        <v>1.5591</v>
      </c>
      <c r="G20" s="5">
        <v>1.7453</v>
      </c>
      <c r="H20" s="18">
        <v>1.3437</v>
      </c>
    </row>
    <row r="21" spans="1:8" ht="15.75">
      <c r="A21" s="18">
        <v>1506</v>
      </c>
      <c r="B21" s="20">
        <v>3.1952</v>
      </c>
      <c r="C21" s="20">
        <v>3.1952</v>
      </c>
      <c r="D21" s="20">
        <v>3.1952</v>
      </c>
      <c r="E21" s="20">
        <v>3.1952</v>
      </c>
      <c r="F21" s="18">
        <v>1.5591</v>
      </c>
      <c r="G21" s="5">
        <v>1.7453</v>
      </c>
      <c r="H21" s="18">
        <v>1.3437</v>
      </c>
    </row>
    <row r="22" spans="1:8" ht="15.75">
      <c r="A22" s="18">
        <v>1507</v>
      </c>
      <c r="B22" s="20">
        <v>3.1952</v>
      </c>
      <c r="C22" s="20">
        <v>3.1952</v>
      </c>
      <c r="D22" s="20">
        <v>3.1952</v>
      </c>
      <c r="E22" s="20">
        <v>3.1952</v>
      </c>
      <c r="F22" s="18">
        <v>1.5591</v>
      </c>
      <c r="G22" s="5">
        <v>1.7453</v>
      </c>
      <c r="H22" s="18">
        <v>1.3437</v>
      </c>
    </row>
    <row r="23" spans="1:8" ht="15.75">
      <c r="A23" s="18">
        <v>1508</v>
      </c>
      <c r="B23" s="20">
        <v>3.1952</v>
      </c>
      <c r="C23" s="20">
        <v>3.1952</v>
      </c>
      <c r="D23" s="20">
        <v>3.1952</v>
      </c>
      <c r="E23" s="20">
        <v>3.1952</v>
      </c>
      <c r="F23" s="18">
        <v>1.5591</v>
      </c>
      <c r="G23" s="5">
        <v>1.7453</v>
      </c>
      <c r="H23" s="5">
        <v>1.1087</v>
      </c>
    </row>
    <row r="24" spans="1:8" ht="15.75">
      <c r="A24" s="18">
        <v>1509</v>
      </c>
      <c r="B24" s="20">
        <v>3.1952</v>
      </c>
      <c r="C24" s="20">
        <v>3.1952</v>
      </c>
      <c r="D24" s="20">
        <v>3.1952</v>
      </c>
      <c r="E24" s="20">
        <v>3.1952</v>
      </c>
      <c r="F24" s="18">
        <v>1.5591</v>
      </c>
      <c r="G24" s="5">
        <v>1.7453</v>
      </c>
      <c r="H24" s="5">
        <v>1.1087</v>
      </c>
    </row>
    <row r="25" spans="1:8" ht="15.75">
      <c r="A25" s="18">
        <v>1510</v>
      </c>
      <c r="B25" s="20">
        <v>3.1952</v>
      </c>
      <c r="C25" s="20">
        <v>3.1952</v>
      </c>
      <c r="D25" s="20">
        <v>3.1952</v>
      </c>
      <c r="E25" s="20">
        <v>3.1952</v>
      </c>
      <c r="F25" s="18">
        <v>1.5591</v>
      </c>
      <c r="G25" s="5">
        <v>1.7453</v>
      </c>
      <c r="H25" s="5">
        <v>1.1087</v>
      </c>
    </row>
    <row r="26" spans="1:8" ht="15.75">
      <c r="A26" s="18">
        <v>1511</v>
      </c>
      <c r="B26" s="20">
        <v>3.1952</v>
      </c>
      <c r="C26" s="20">
        <v>3.1952</v>
      </c>
      <c r="D26" s="20">
        <v>3.1952</v>
      </c>
      <c r="E26" s="20">
        <v>3.1952</v>
      </c>
      <c r="F26" s="18">
        <v>1.5591</v>
      </c>
      <c r="G26" s="5">
        <v>1.7453</v>
      </c>
      <c r="H26" s="5">
        <v>1.1087</v>
      </c>
    </row>
    <row r="27" spans="1:8" ht="15.75">
      <c r="A27" s="18">
        <v>1512</v>
      </c>
      <c r="B27" s="20">
        <v>3.1952</v>
      </c>
      <c r="C27" s="20">
        <v>3.1952</v>
      </c>
      <c r="D27" s="20">
        <v>3.1952</v>
      </c>
      <c r="E27" s="20">
        <v>3.1952</v>
      </c>
      <c r="F27" s="18">
        <v>1.5591</v>
      </c>
      <c r="G27" s="5">
        <v>1.7453</v>
      </c>
      <c r="H27" s="5">
        <v>1.1087</v>
      </c>
    </row>
    <row r="28" spans="1:8" ht="15.75">
      <c r="A28" s="18">
        <v>1513</v>
      </c>
      <c r="B28" s="20">
        <v>3.1952</v>
      </c>
      <c r="C28" s="20">
        <v>3.1952</v>
      </c>
      <c r="D28" s="20">
        <v>3.1952</v>
      </c>
      <c r="E28" s="20">
        <v>3.1952</v>
      </c>
      <c r="F28" s="18">
        <v>1.5591</v>
      </c>
      <c r="G28" s="5">
        <v>1.7453</v>
      </c>
      <c r="H28" s="5">
        <v>1.1087</v>
      </c>
    </row>
    <row r="29" spans="1:8" ht="15.75">
      <c r="A29" s="18">
        <v>1514</v>
      </c>
      <c r="B29" s="20">
        <v>3.1952</v>
      </c>
      <c r="C29" s="20">
        <v>3.1952</v>
      </c>
      <c r="D29" s="20">
        <v>3.1952</v>
      </c>
      <c r="E29" s="20">
        <v>3.1952</v>
      </c>
      <c r="F29" s="18">
        <v>1.5591</v>
      </c>
      <c r="G29" s="5">
        <v>1.7453</v>
      </c>
      <c r="H29" s="5">
        <v>1.1087</v>
      </c>
    </row>
    <row r="30" spans="1:8" ht="15.75">
      <c r="A30" s="18">
        <v>1515</v>
      </c>
      <c r="B30" s="20">
        <v>3.1952</v>
      </c>
      <c r="C30" s="20">
        <v>3.1952</v>
      </c>
      <c r="D30" s="20">
        <v>3.1952</v>
      </c>
      <c r="E30" s="20">
        <v>3.1952</v>
      </c>
      <c r="F30" s="18">
        <v>1.5591</v>
      </c>
      <c r="G30" s="5">
        <v>1.7453</v>
      </c>
      <c r="H30" s="5">
        <v>1.1087</v>
      </c>
    </row>
    <row r="31" spans="1:8" ht="15.75">
      <c r="A31" s="18">
        <v>1516</v>
      </c>
      <c r="B31" s="20">
        <v>3.1952</v>
      </c>
      <c r="C31" s="20">
        <v>3.1952</v>
      </c>
      <c r="D31" s="20">
        <v>3.1952</v>
      </c>
      <c r="E31" s="20">
        <v>3.1952</v>
      </c>
      <c r="F31" s="18">
        <v>1.5591</v>
      </c>
      <c r="G31" s="5">
        <v>1.7453</v>
      </c>
      <c r="H31" s="5">
        <v>1.1087</v>
      </c>
    </row>
    <row r="32" spans="1:8" ht="15.75">
      <c r="A32" s="18">
        <v>1517</v>
      </c>
      <c r="B32" s="20">
        <v>3.1952</v>
      </c>
      <c r="C32" s="20">
        <v>3.1952</v>
      </c>
      <c r="D32" s="20">
        <v>3.1952</v>
      </c>
      <c r="E32" s="20">
        <v>3.1952</v>
      </c>
      <c r="F32" s="18">
        <v>1.5591</v>
      </c>
      <c r="G32" s="5">
        <v>1.7453</v>
      </c>
      <c r="H32" s="5">
        <v>1.1087</v>
      </c>
    </row>
    <row r="33" spans="1:8" ht="15.75">
      <c r="A33" s="18">
        <v>1518</v>
      </c>
      <c r="B33" s="20">
        <v>3.1952</v>
      </c>
      <c r="C33" s="20">
        <v>3.1952</v>
      </c>
      <c r="D33" s="20">
        <v>3.1952</v>
      </c>
      <c r="E33" s="20">
        <v>3.1952</v>
      </c>
      <c r="F33" s="18">
        <v>1.5591</v>
      </c>
      <c r="G33" s="5">
        <v>1.7453</v>
      </c>
      <c r="H33" s="5">
        <v>1.1087</v>
      </c>
    </row>
    <row r="34" spans="1:8" ht="15.75">
      <c r="A34" s="18">
        <v>1519</v>
      </c>
      <c r="B34" s="20">
        <v>3.1952</v>
      </c>
      <c r="C34" s="20">
        <v>3.1952</v>
      </c>
      <c r="D34" s="20">
        <v>3.1952</v>
      </c>
      <c r="E34" s="20">
        <v>3.1952</v>
      </c>
      <c r="F34" s="18">
        <v>1.5591</v>
      </c>
      <c r="G34" s="5">
        <v>1.7453</v>
      </c>
      <c r="H34" s="5">
        <v>1.1087</v>
      </c>
    </row>
    <row r="35" spans="1:8" ht="15.75">
      <c r="A35" s="18">
        <v>1520</v>
      </c>
      <c r="B35" s="20">
        <v>3.1952</v>
      </c>
      <c r="C35" s="20">
        <v>3.1952</v>
      </c>
      <c r="D35" s="20">
        <v>3.1952</v>
      </c>
      <c r="E35" s="20">
        <v>3.1952</v>
      </c>
      <c r="F35" s="18">
        <v>1.5591</v>
      </c>
      <c r="G35" s="5">
        <v>1.7453</v>
      </c>
      <c r="H35" s="5">
        <v>1.1087</v>
      </c>
    </row>
    <row r="36" spans="1:8" ht="15.75">
      <c r="A36" s="18">
        <v>1521</v>
      </c>
      <c r="B36" s="20">
        <v>3.1952</v>
      </c>
      <c r="C36" s="20">
        <v>3.1952</v>
      </c>
      <c r="D36" s="20">
        <v>3.1952</v>
      </c>
      <c r="E36" s="20">
        <v>3.1952</v>
      </c>
      <c r="F36" s="18">
        <v>1.5591</v>
      </c>
      <c r="G36" s="5">
        <v>1.6462</v>
      </c>
      <c r="H36" s="5">
        <v>1.1087</v>
      </c>
    </row>
    <row r="37" spans="1:8" ht="15.75">
      <c r="A37" s="18">
        <v>1522</v>
      </c>
      <c r="B37" s="20">
        <v>3.1952</v>
      </c>
      <c r="C37" s="20">
        <v>3.1952</v>
      </c>
      <c r="D37" s="20">
        <v>3.1952</v>
      </c>
      <c r="E37" s="20">
        <v>3.1952</v>
      </c>
      <c r="F37" s="18">
        <v>1.5591</v>
      </c>
      <c r="G37" s="5">
        <v>1.6462</v>
      </c>
      <c r="H37" s="5">
        <v>1.1087</v>
      </c>
    </row>
    <row r="38" spans="1:8" ht="15.75">
      <c r="A38" s="18">
        <v>1523</v>
      </c>
      <c r="B38" s="20">
        <v>3.1952</v>
      </c>
      <c r="C38" s="20">
        <v>3.1952</v>
      </c>
      <c r="D38" s="20">
        <v>3.1952</v>
      </c>
      <c r="E38" s="20">
        <v>3.1952</v>
      </c>
      <c r="F38" s="18">
        <v>1.5591</v>
      </c>
      <c r="G38" s="5">
        <v>1.6462</v>
      </c>
      <c r="H38" s="5">
        <v>1.1087</v>
      </c>
    </row>
    <row r="39" spans="1:8" ht="15.75">
      <c r="A39" s="18">
        <v>1524</v>
      </c>
      <c r="B39" s="20">
        <v>3.1952</v>
      </c>
      <c r="C39" s="20">
        <v>3.1952</v>
      </c>
      <c r="D39" s="20">
        <v>3.1952</v>
      </c>
      <c r="E39" s="20">
        <v>3.1952</v>
      </c>
      <c r="F39" s="18">
        <v>1.5591</v>
      </c>
      <c r="G39" s="5">
        <v>1.6462</v>
      </c>
      <c r="H39" s="5">
        <v>1.1087</v>
      </c>
    </row>
    <row r="40" spans="1:8" ht="15.75">
      <c r="A40" s="18">
        <v>1525</v>
      </c>
      <c r="B40" s="20">
        <v>3.1952</v>
      </c>
      <c r="C40" s="20">
        <v>3.1952</v>
      </c>
      <c r="D40" s="20">
        <v>3.1952</v>
      </c>
      <c r="E40" s="20">
        <v>3.1952</v>
      </c>
      <c r="F40" s="18">
        <v>1.5591</v>
      </c>
      <c r="G40" s="5">
        <v>1.6462</v>
      </c>
      <c r="H40" s="5">
        <v>1.1087</v>
      </c>
    </row>
    <row r="41" spans="1:8" ht="15.75">
      <c r="A41" s="18">
        <v>1526</v>
      </c>
      <c r="B41" s="20">
        <v>3.1952</v>
      </c>
      <c r="C41" s="20">
        <v>3.1952</v>
      </c>
      <c r="D41" s="20">
        <v>3.1952</v>
      </c>
      <c r="E41" s="20">
        <v>3.1952</v>
      </c>
      <c r="F41" s="18">
        <v>1.5591</v>
      </c>
      <c r="G41" s="5">
        <v>1.6462</v>
      </c>
      <c r="H41" s="5">
        <v>1.1087</v>
      </c>
    </row>
    <row r="42" spans="1:8" ht="15.75">
      <c r="A42" s="18">
        <v>1527</v>
      </c>
      <c r="B42" s="20">
        <v>3.1952</v>
      </c>
      <c r="C42" s="20">
        <v>3.1952</v>
      </c>
      <c r="D42" s="20">
        <v>3.1952</v>
      </c>
      <c r="E42" s="20">
        <v>3.1952</v>
      </c>
      <c r="F42" s="18">
        <v>1.5591</v>
      </c>
      <c r="G42" s="5">
        <v>1.6462</v>
      </c>
      <c r="H42" s="5">
        <v>1.1087</v>
      </c>
    </row>
    <row r="43" spans="1:8" ht="15.75">
      <c r="A43" s="18">
        <v>1528</v>
      </c>
      <c r="B43" s="20">
        <v>3.1952</v>
      </c>
      <c r="C43" s="20">
        <v>3.1952</v>
      </c>
      <c r="D43" s="20">
        <v>3.1952</v>
      </c>
      <c r="E43" s="20">
        <v>3.1952</v>
      </c>
      <c r="F43" s="18">
        <v>1.5591</v>
      </c>
      <c r="G43" s="5">
        <v>1.6462</v>
      </c>
      <c r="H43" s="5">
        <v>1.1087</v>
      </c>
    </row>
    <row r="44" spans="1:8" ht="15.75">
      <c r="A44" s="18">
        <v>1529</v>
      </c>
      <c r="B44" s="20">
        <v>3.1952</v>
      </c>
      <c r="C44" s="20">
        <v>3.1952</v>
      </c>
      <c r="D44" s="20">
        <v>3.1952</v>
      </c>
      <c r="E44" s="20">
        <v>3.1952</v>
      </c>
      <c r="F44" s="18">
        <v>1.5591</v>
      </c>
      <c r="G44" s="5">
        <v>1.6462</v>
      </c>
      <c r="H44" s="5">
        <v>1.1087</v>
      </c>
    </row>
    <row r="45" spans="1:8" ht="15.75">
      <c r="A45" s="18">
        <v>1530</v>
      </c>
      <c r="B45" s="20">
        <v>3.1952</v>
      </c>
      <c r="C45" s="20">
        <v>3.1952</v>
      </c>
      <c r="D45" s="20">
        <v>3.1952</v>
      </c>
      <c r="E45" s="20">
        <v>3.1952</v>
      </c>
      <c r="F45" s="18">
        <v>1.5591</v>
      </c>
      <c r="G45" s="5">
        <v>1.6462</v>
      </c>
      <c r="H45" s="5">
        <v>1.1087</v>
      </c>
    </row>
    <row r="46" spans="1:8" ht="15.75">
      <c r="A46" s="18">
        <v>1531</v>
      </c>
      <c r="B46" s="20">
        <v>3.1952</v>
      </c>
      <c r="C46" s="20">
        <v>3.1952</v>
      </c>
      <c r="D46" s="20">
        <v>3.1952</v>
      </c>
      <c r="E46" s="20">
        <v>3.1952</v>
      </c>
      <c r="F46" s="18">
        <v>1.5591</v>
      </c>
      <c r="G46" s="5">
        <v>1.6462</v>
      </c>
      <c r="H46" s="5">
        <v>1.1087</v>
      </c>
    </row>
    <row r="47" spans="1:8" ht="15.75">
      <c r="A47" s="18">
        <v>1532</v>
      </c>
      <c r="B47" s="20">
        <v>3.1952</v>
      </c>
      <c r="C47" s="20">
        <v>3.1952</v>
      </c>
      <c r="D47" s="20">
        <v>3.1952</v>
      </c>
      <c r="E47" s="20">
        <v>3.1952</v>
      </c>
      <c r="F47" s="18">
        <v>1.5591</v>
      </c>
      <c r="G47" s="5">
        <v>1.6462</v>
      </c>
      <c r="H47" s="5">
        <v>1.1087</v>
      </c>
    </row>
    <row r="48" spans="1:8" ht="15.75">
      <c r="A48" s="18">
        <v>1533</v>
      </c>
      <c r="B48" s="20">
        <v>3.1952</v>
      </c>
      <c r="C48" s="20">
        <v>3.1952</v>
      </c>
      <c r="D48" s="20">
        <v>3.1952</v>
      </c>
      <c r="E48" s="20">
        <v>3.1952</v>
      </c>
      <c r="F48" s="18">
        <v>1.5591</v>
      </c>
      <c r="G48" s="5">
        <v>1.6462</v>
      </c>
      <c r="H48" s="5">
        <v>1.1087</v>
      </c>
    </row>
    <row r="49" spans="1:8" ht="15.75">
      <c r="A49" s="18">
        <v>1534</v>
      </c>
      <c r="B49" s="20">
        <v>3.1952</v>
      </c>
      <c r="C49" s="20">
        <v>3.1952</v>
      </c>
      <c r="D49" s="20">
        <v>3.1952</v>
      </c>
      <c r="E49" s="20">
        <v>3.1952</v>
      </c>
      <c r="F49" s="18">
        <v>1.5591</v>
      </c>
      <c r="G49" s="5">
        <v>1.6462</v>
      </c>
      <c r="H49" s="5">
        <v>1.1087</v>
      </c>
    </row>
    <row r="50" spans="1:8" ht="15.75">
      <c r="A50" s="18">
        <v>1535</v>
      </c>
      <c r="B50" s="20">
        <v>3.1952</v>
      </c>
      <c r="C50" s="20">
        <v>3.1952</v>
      </c>
      <c r="D50" s="20">
        <v>3.1952</v>
      </c>
      <c r="E50" s="20">
        <v>3.1952</v>
      </c>
      <c r="F50" s="18">
        <v>1.5591</v>
      </c>
      <c r="G50" s="5">
        <v>1.6462</v>
      </c>
      <c r="H50" s="5">
        <v>1.1087</v>
      </c>
    </row>
    <row r="51" spans="1:8" ht="15.75">
      <c r="A51" s="18">
        <v>1536</v>
      </c>
      <c r="B51" s="20">
        <v>3.1952</v>
      </c>
      <c r="C51" s="20">
        <v>3.1952</v>
      </c>
      <c r="D51" s="20">
        <v>3.1952</v>
      </c>
      <c r="E51" s="20">
        <v>3.1952</v>
      </c>
      <c r="F51" s="18">
        <v>1.5591</v>
      </c>
      <c r="G51" s="5">
        <v>1.6462</v>
      </c>
      <c r="H51" s="5">
        <v>1.1087</v>
      </c>
    </row>
    <row r="52" spans="1:8" ht="15.75">
      <c r="A52" s="18">
        <v>1537</v>
      </c>
      <c r="B52" s="20">
        <v>3.1952</v>
      </c>
      <c r="C52" s="20">
        <v>3.1952</v>
      </c>
      <c r="D52" s="20">
        <v>3.1952</v>
      </c>
      <c r="E52" s="20">
        <v>3.1952</v>
      </c>
      <c r="F52" s="18">
        <v>1.5591</v>
      </c>
      <c r="G52" s="5">
        <v>1.6462</v>
      </c>
      <c r="H52" s="5">
        <v>1.1087</v>
      </c>
    </row>
    <row r="53" spans="1:8" ht="15.75">
      <c r="A53" s="18">
        <v>1538</v>
      </c>
      <c r="B53" s="20">
        <v>3.1952</v>
      </c>
      <c r="C53" s="20">
        <v>3.1952</v>
      </c>
      <c r="D53" s="20">
        <v>3.1952</v>
      </c>
      <c r="E53" s="20">
        <v>3.1952</v>
      </c>
      <c r="F53" s="18">
        <v>1.5591</v>
      </c>
      <c r="G53" s="5">
        <v>1.6462</v>
      </c>
      <c r="H53" s="5">
        <v>1.1087</v>
      </c>
    </row>
    <row r="54" spans="1:8" ht="15.75">
      <c r="A54" s="18">
        <v>1539</v>
      </c>
      <c r="B54" s="20">
        <v>3.1952</v>
      </c>
      <c r="C54" s="20">
        <v>3.1952</v>
      </c>
      <c r="D54" s="20">
        <v>3.1952</v>
      </c>
      <c r="E54" s="20">
        <v>3.1952</v>
      </c>
      <c r="F54" s="18">
        <v>1.5591</v>
      </c>
      <c r="G54" s="5">
        <v>1.6462</v>
      </c>
      <c r="H54" s="5">
        <v>1.1087</v>
      </c>
    </row>
    <row r="55" spans="1:8" ht="15.75">
      <c r="A55" s="18">
        <v>1540</v>
      </c>
      <c r="B55" s="20">
        <v>3.1952</v>
      </c>
      <c r="C55" s="20">
        <v>3.1952</v>
      </c>
      <c r="D55" s="20">
        <v>3.1952</v>
      </c>
      <c r="E55" s="20">
        <v>3.1952</v>
      </c>
      <c r="F55" s="18">
        <v>1.5591</v>
      </c>
      <c r="G55" s="5">
        <v>1.6462</v>
      </c>
      <c r="H55" s="5">
        <v>1.1087</v>
      </c>
    </row>
    <row r="56" spans="1:8" ht="15.75">
      <c r="A56" s="18">
        <v>1541</v>
      </c>
      <c r="B56" s="20">
        <v>3.1952</v>
      </c>
      <c r="C56" s="20">
        <v>3.1952</v>
      </c>
      <c r="D56" s="20">
        <v>3.1952</v>
      </c>
      <c r="E56" s="20">
        <v>3.1952</v>
      </c>
      <c r="F56" s="18">
        <v>1.5591</v>
      </c>
      <c r="G56" s="5">
        <v>1.6462</v>
      </c>
      <c r="H56" s="5">
        <v>1.1087</v>
      </c>
    </row>
    <row r="57" spans="1:8" ht="15.75">
      <c r="A57" s="18">
        <v>1542</v>
      </c>
      <c r="B57" s="20">
        <v>3.1952</v>
      </c>
      <c r="C57" s="20">
        <v>3.1952</v>
      </c>
      <c r="D57" s="20">
        <v>3.1952</v>
      </c>
      <c r="E57" s="20">
        <v>3.1952</v>
      </c>
      <c r="F57" s="18">
        <v>1.5591</v>
      </c>
      <c r="G57" s="5">
        <v>1.6462</v>
      </c>
      <c r="H57" s="5">
        <v>1.1087</v>
      </c>
    </row>
    <row r="58" spans="1:8" ht="15.75">
      <c r="A58" s="18">
        <v>1543</v>
      </c>
      <c r="B58" s="20">
        <v>3.1952</v>
      </c>
      <c r="C58" s="20">
        <v>3.1952</v>
      </c>
      <c r="D58" s="20">
        <v>3.1952</v>
      </c>
      <c r="E58" s="20">
        <v>3.1952</v>
      </c>
      <c r="F58" s="18">
        <v>1.5591</v>
      </c>
      <c r="G58" s="5">
        <v>1.6462</v>
      </c>
      <c r="H58" s="5">
        <v>1.1087</v>
      </c>
    </row>
    <row r="59" spans="1:8" ht="15.75">
      <c r="A59" s="18">
        <v>1544</v>
      </c>
      <c r="B59" s="20">
        <v>3.1952</v>
      </c>
      <c r="C59" s="20">
        <v>3.1952</v>
      </c>
      <c r="D59" s="20">
        <v>3.1952</v>
      </c>
      <c r="E59" s="20">
        <v>3.1952</v>
      </c>
      <c r="F59" s="18">
        <v>1.5591</v>
      </c>
      <c r="G59" s="5">
        <v>1.6462</v>
      </c>
      <c r="H59" s="5">
        <v>1.115</v>
      </c>
    </row>
    <row r="60" spans="1:8" ht="15.75">
      <c r="A60" s="18">
        <v>1545</v>
      </c>
      <c r="B60" s="20">
        <v>3.1952</v>
      </c>
      <c r="C60" s="20">
        <v>3.1952</v>
      </c>
      <c r="D60" s="20">
        <v>3.1952</v>
      </c>
      <c r="E60" s="20">
        <v>3.1952</v>
      </c>
      <c r="F60" s="18">
        <v>1.5591</v>
      </c>
      <c r="G60" s="5">
        <v>1.6462</v>
      </c>
      <c r="H60" s="5">
        <v>1.115</v>
      </c>
    </row>
    <row r="61" spans="1:8" ht="15.75">
      <c r="A61" s="18">
        <v>1546</v>
      </c>
      <c r="B61" s="20">
        <v>3.1952</v>
      </c>
      <c r="C61" s="20">
        <v>3.1952</v>
      </c>
      <c r="D61" s="20">
        <v>3.1952</v>
      </c>
      <c r="E61" s="20">
        <v>3.1952</v>
      </c>
      <c r="F61" s="18">
        <v>1.5591</v>
      </c>
      <c r="G61" s="5">
        <v>1.6462</v>
      </c>
      <c r="H61" s="5">
        <v>1.115</v>
      </c>
    </row>
    <row r="62" spans="1:8" ht="15.75">
      <c r="A62" s="18">
        <v>1547</v>
      </c>
      <c r="B62" s="20">
        <v>3.1952</v>
      </c>
      <c r="C62" s="20">
        <v>3.1952</v>
      </c>
      <c r="D62" s="20">
        <v>3.1952</v>
      </c>
      <c r="E62" s="20">
        <v>3.1952</v>
      </c>
      <c r="F62" s="18">
        <v>1.5591</v>
      </c>
      <c r="G62" s="5">
        <v>1.6462</v>
      </c>
      <c r="H62" s="5">
        <v>1.0964</v>
      </c>
    </row>
    <row r="63" spans="1:8" ht="15.75">
      <c r="A63" s="18">
        <v>1548</v>
      </c>
      <c r="B63" s="20">
        <v>3.1952</v>
      </c>
      <c r="C63" s="20">
        <v>3.1952</v>
      </c>
      <c r="D63" s="20">
        <v>3.1952</v>
      </c>
      <c r="E63" s="20">
        <v>3.1952</v>
      </c>
      <c r="F63" s="18">
        <v>1.5591</v>
      </c>
      <c r="G63" s="5">
        <v>1.6462</v>
      </c>
      <c r="H63" s="5">
        <v>1.0964</v>
      </c>
    </row>
    <row r="64" spans="1:8" ht="15.75">
      <c r="A64" s="18">
        <v>1549</v>
      </c>
      <c r="B64" s="20">
        <v>3.1952</v>
      </c>
      <c r="C64" s="20">
        <v>3.1952</v>
      </c>
      <c r="D64" s="20">
        <v>3.1952</v>
      </c>
      <c r="E64" s="20">
        <v>3.1952</v>
      </c>
      <c r="F64" s="18">
        <v>1.5591</v>
      </c>
      <c r="G64" s="5">
        <v>1.6462</v>
      </c>
      <c r="H64" s="5">
        <v>1.0964</v>
      </c>
    </row>
    <row r="65" spans="1:8" ht="15.75">
      <c r="A65" s="18">
        <v>1550</v>
      </c>
      <c r="B65" s="20">
        <v>3.1952</v>
      </c>
      <c r="C65" s="20">
        <v>3.1952</v>
      </c>
      <c r="D65" s="20">
        <v>3.1952</v>
      </c>
      <c r="E65" s="20">
        <v>3.1952</v>
      </c>
      <c r="F65" s="18">
        <v>1.5591</v>
      </c>
      <c r="G65" s="5">
        <v>1.6462</v>
      </c>
      <c r="H65" s="5">
        <v>1.0964</v>
      </c>
    </row>
    <row r="66" spans="1:8" ht="15.75">
      <c r="A66" s="18">
        <v>1551</v>
      </c>
      <c r="B66" s="20">
        <v>3.1952</v>
      </c>
      <c r="C66" s="20">
        <v>3.1952</v>
      </c>
      <c r="D66" s="20">
        <v>3.1952</v>
      </c>
      <c r="E66" s="20">
        <v>3.1952</v>
      </c>
      <c r="F66" s="18">
        <v>1.5591</v>
      </c>
      <c r="G66" s="5">
        <v>1.6462</v>
      </c>
      <c r="H66" s="5">
        <v>1.0964</v>
      </c>
    </row>
    <row r="67" spans="1:8" ht="15.75">
      <c r="A67" s="18">
        <v>1552</v>
      </c>
      <c r="B67" s="20">
        <v>3.1952</v>
      </c>
      <c r="C67" s="20">
        <v>3.1952</v>
      </c>
      <c r="D67" s="20">
        <v>3.1952</v>
      </c>
      <c r="E67" s="20">
        <v>3.1952</v>
      </c>
      <c r="F67" s="18">
        <v>1.5591</v>
      </c>
      <c r="G67" s="5">
        <v>1.6462</v>
      </c>
      <c r="H67" s="5">
        <v>1.0964</v>
      </c>
    </row>
    <row r="68" spans="1:8" ht="15.75">
      <c r="A68" s="18">
        <v>1553</v>
      </c>
      <c r="B68" s="20">
        <v>3.1952</v>
      </c>
      <c r="C68" s="20">
        <v>3.1952</v>
      </c>
      <c r="D68" s="20">
        <v>3.1952</v>
      </c>
      <c r="E68" s="20">
        <v>3.1952</v>
      </c>
      <c r="F68" s="18">
        <v>1.5591</v>
      </c>
      <c r="G68" s="5">
        <v>1.6462</v>
      </c>
      <c r="H68" s="5">
        <v>1.0964</v>
      </c>
    </row>
    <row r="69" spans="1:8" ht="15.75">
      <c r="A69" s="18">
        <v>1554</v>
      </c>
      <c r="B69" s="20">
        <v>3.1952</v>
      </c>
      <c r="C69" s="20">
        <v>3.1952</v>
      </c>
      <c r="D69" s="20">
        <v>3.1952</v>
      </c>
      <c r="E69" s="20">
        <v>3.1952</v>
      </c>
      <c r="F69" s="18">
        <v>1.5591</v>
      </c>
      <c r="G69" s="5">
        <v>1.5919</v>
      </c>
      <c r="H69" s="5">
        <v>1.0964</v>
      </c>
    </row>
    <row r="70" spans="1:8" ht="15.75">
      <c r="A70" s="18">
        <v>1555</v>
      </c>
      <c r="B70" s="20">
        <v>3.1952</v>
      </c>
      <c r="C70" s="20">
        <v>3.1952</v>
      </c>
      <c r="D70" s="20">
        <v>3.1952</v>
      </c>
      <c r="E70" s="20">
        <v>3.1952</v>
      </c>
      <c r="F70" s="18">
        <v>1.5591</v>
      </c>
      <c r="G70" s="5">
        <v>1.5919</v>
      </c>
      <c r="H70" s="5">
        <v>1.0964</v>
      </c>
    </row>
    <row r="71" spans="1:8" ht="15.75">
      <c r="A71" s="18">
        <v>1556</v>
      </c>
      <c r="B71" s="20">
        <v>3.1952</v>
      </c>
      <c r="C71" s="20">
        <v>3.1952</v>
      </c>
      <c r="D71" s="20">
        <v>3.1952</v>
      </c>
      <c r="E71" s="20">
        <v>3.1952</v>
      </c>
      <c r="F71" s="18">
        <v>1.5591</v>
      </c>
      <c r="G71" s="5">
        <v>1.5919</v>
      </c>
      <c r="H71" s="5">
        <v>1.0279</v>
      </c>
    </row>
    <row r="72" spans="1:8" ht="15.75">
      <c r="A72" s="18">
        <v>1557</v>
      </c>
      <c r="B72" s="20">
        <v>3.1952</v>
      </c>
      <c r="C72" s="20">
        <v>3.1952</v>
      </c>
      <c r="D72" s="20">
        <v>3.1952</v>
      </c>
      <c r="E72" s="20">
        <v>3.1952</v>
      </c>
      <c r="F72" s="18">
        <v>1.5591</v>
      </c>
      <c r="G72" s="5">
        <v>1.5919</v>
      </c>
      <c r="H72" s="5">
        <v>1.0279</v>
      </c>
    </row>
    <row r="73" spans="1:8" ht="15.75">
      <c r="A73" s="18">
        <v>1558</v>
      </c>
      <c r="B73" s="20">
        <v>3.1952</v>
      </c>
      <c r="C73" s="20">
        <v>3.1952</v>
      </c>
      <c r="D73" s="20">
        <v>3.1952</v>
      </c>
      <c r="E73" s="20">
        <v>3.1952</v>
      </c>
      <c r="F73" s="18">
        <v>1.5591</v>
      </c>
      <c r="G73" s="5">
        <v>1.5919</v>
      </c>
      <c r="H73" s="5">
        <v>1.0279</v>
      </c>
    </row>
    <row r="74" spans="1:8" ht="15.75">
      <c r="A74" s="18">
        <v>1559</v>
      </c>
      <c r="B74" s="20">
        <v>3.1952</v>
      </c>
      <c r="C74" s="20">
        <v>3.1952</v>
      </c>
      <c r="D74" s="20">
        <v>3.1952</v>
      </c>
      <c r="E74" s="20">
        <v>3.1952</v>
      </c>
      <c r="F74" s="18">
        <v>1.5591</v>
      </c>
      <c r="G74" s="5">
        <v>1.5919</v>
      </c>
      <c r="H74" s="5">
        <v>1.0279</v>
      </c>
    </row>
    <row r="75" spans="1:8" ht="15.75">
      <c r="A75" s="18">
        <v>1560</v>
      </c>
      <c r="B75" s="20">
        <v>3.1952</v>
      </c>
      <c r="C75" s="20">
        <v>3.1952</v>
      </c>
      <c r="D75" s="20">
        <v>3.1952</v>
      </c>
      <c r="E75" s="20">
        <v>3.1952</v>
      </c>
      <c r="F75" s="18">
        <v>1.5591</v>
      </c>
      <c r="G75" s="5">
        <v>1.5919</v>
      </c>
      <c r="H75" s="5">
        <v>1.0279</v>
      </c>
    </row>
    <row r="76" spans="1:8" ht="15.75">
      <c r="A76" s="18">
        <v>1561</v>
      </c>
      <c r="B76" s="20">
        <v>3.1952</v>
      </c>
      <c r="C76" s="20">
        <v>3.1952</v>
      </c>
      <c r="D76" s="20">
        <v>3.1952</v>
      </c>
      <c r="E76" s="20">
        <v>3.1952</v>
      </c>
      <c r="F76" s="18">
        <v>1.5591</v>
      </c>
      <c r="G76" s="5">
        <v>1.5919</v>
      </c>
      <c r="H76" s="5">
        <v>1.0279</v>
      </c>
    </row>
    <row r="77" spans="1:8" ht="15.75">
      <c r="A77" s="18">
        <v>1562</v>
      </c>
      <c r="B77" s="20">
        <v>3.1952</v>
      </c>
      <c r="C77" s="20">
        <v>3.1952</v>
      </c>
      <c r="D77" s="20">
        <v>3.1952</v>
      </c>
      <c r="E77" s="20">
        <v>3.1952</v>
      </c>
      <c r="F77" s="18">
        <v>1.5591</v>
      </c>
      <c r="G77" s="5">
        <v>1.5919</v>
      </c>
      <c r="H77" s="5">
        <v>1.0433</v>
      </c>
    </row>
    <row r="78" spans="1:8" ht="15.75">
      <c r="A78" s="18">
        <v>1563</v>
      </c>
      <c r="B78" s="20">
        <v>3.1952</v>
      </c>
      <c r="C78" s="20">
        <v>3.1952</v>
      </c>
      <c r="D78" s="20">
        <v>3.1952</v>
      </c>
      <c r="E78" s="20">
        <v>3.1952</v>
      </c>
      <c r="F78" s="18">
        <v>1.5591</v>
      </c>
      <c r="G78" s="5">
        <v>1.5919</v>
      </c>
      <c r="H78" s="5">
        <v>1.0433</v>
      </c>
    </row>
    <row r="79" spans="1:8" ht="15.75">
      <c r="A79" s="18">
        <v>1564</v>
      </c>
      <c r="B79" s="20">
        <v>3.1952</v>
      </c>
      <c r="C79" s="20">
        <v>3.1952</v>
      </c>
      <c r="D79" s="20">
        <v>3.1952</v>
      </c>
      <c r="E79" s="20">
        <v>3.1952</v>
      </c>
      <c r="F79" s="18">
        <v>1.5591</v>
      </c>
      <c r="G79" s="5">
        <v>1.5919</v>
      </c>
      <c r="H79" s="5">
        <v>1.0433</v>
      </c>
    </row>
    <row r="80" spans="1:8" ht="15.75">
      <c r="A80" s="18">
        <v>1565</v>
      </c>
      <c r="B80" s="20">
        <v>3.1952</v>
      </c>
      <c r="C80" s="20">
        <v>3.1952</v>
      </c>
      <c r="D80" s="20">
        <v>3.1952</v>
      </c>
      <c r="E80" s="20">
        <v>3.1952</v>
      </c>
      <c r="F80" s="18">
        <v>1.5591</v>
      </c>
      <c r="G80" s="5">
        <v>1.5919</v>
      </c>
      <c r="H80" s="5">
        <v>1.0433</v>
      </c>
    </row>
    <row r="81" spans="1:8" ht="15.75">
      <c r="A81" s="18">
        <v>1566</v>
      </c>
      <c r="B81" s="20">
        <v>3.1952</v>
      </c>
      <c r="C81" s="20">
        <v>3.1952</v>
      </c>
      <c r="D81" s="20">
        <v>3.1952</v>
      </c>
      <c r="E81" s="20">
        <v>3.1952</v>
      </c>
      <c r="F81" s="18">
        <v>1.5591</v>
      </c>
      <c r="G81" s="5">
        <v>1.5919</v>
      </c>
      <c r="H81" s="5">
        <v>1.0433</v>
      </c>
    </row>
    <row r="82" spans="1:8" ht="15.75">
      <c r="A82" s="18">
        <v>1567</v>
      </c>
      <c r="B82" s="20">
        <v>3.1952</v>
      </c>
      <c r="C82" s="20">
        <v>3.1952</v>
      </c>
      <c r="D82" s="20">
        <v>3.1952</v>
      </c>
      <c r="E82" s="20">
        <v>3.1952</v>
      </c>
      <c r="F82" s="18">
        <v>1.5591</v>
      </c>
      <c r="G82" s="5">
        <v>1.5919</v>
      </c>
      <c r="H82" s="5">
        <v>1.0433</v>
      </c>
    </row>
    <row r="83" spans="1:8" ht="15.75">
      <c r="A83" s="18">
        <v>1568</v>
      </c>
      <c r="B83" s="20">
        <v>3.1952</v>
      </c>
      <c r="C83" s="20">
        <v>3.1952</v>
      </c>
      <c r="D83" s="20">
        <v>3.1952</v>
      </c>
      <c r="E83" s="20">
        <v>3.1952</v>
      </c>
      <c r="F83" s="18">
        <v>1.5591</v>
      </c>
      <c r="G83" s="5">
        <v>1.5919</v>
      </c>
      <c r="H83" s="5">
        <v>1.0433</v>
      </c>
    </row>
    <row r="84" spans="1:8" ht="15.75">
      <c r="A84" s="18">
        <v>1569</v>
      </c>
      <c r="B84" s="20">
        <v>3.1952</v>
      </c>
      <c r="C84" s="20">
        <v>3.1952</v>
      </c>
      <c r="D84" s="20">
        <v>3.1952</v>
      </c>
      <c r="E84" s="20">
        <v>3.1952</v>
      </c>
      <c r="F84" s="18">
        <v>1.5591</v>
      </c>
      <c r="G84" s="5">
        <v>1.5919</v>
      </c>
      <c r="H84" s="5">
        <v>1.0433</v>
      </c>
    </row>
    <row r="85" spans="1:8" ht="15.75">
      <c r="A85" s="18">
        <v>1570</v>
      </c>
      <c r="B85" s="20">
        <v>3.1952</v>
      </c>
      <c r="C85" s="20">
        <v>3.1952</v>
      </c>
      <c r="D85" s="20">
        <v>3.1952</v>
      </c>
      <c r="E85" s="20">
        <v>3.1952</v>
      </c>
      <c r="F85" s="18">
        <v>1.5591</v>
      </c>
      <c r="G85" s="5">
        <v>1.5919</v>
      </c>
      <c r="H85" s="5">
        <v>1.0433</v>
      </c>
    </row>
    <row r="86" spans="1:8" ht="15.75">
      <c r="A86" s="18">
        <v>1571</v>
      </c>
      <c r="B86" s="20">
        <v>3.1952</v>
      </c>
      <c r="C86" s="20">
        <v>3.1952</v>
      </c>
      <c r="D86" s="20">
        <v>3.1952</v>
      </c>
      <c r="E86" s="20">
        <v>3.1952</v>
      </c>
      <c r="F86" s="18">
        <v>1.5591</v>
      </c>
      <c r="G86" s="5">
        <v>1.5919</v>
      </c>
      <c r="H86" s="5">
        <v>1.0433</v>
      </c>
    </row>
    <row r="87" spans="1:8" ht="15.75">
      <c r="A87" s="18">
        <v>1572</v>
      </c>
      <c r="B87" s="20">
        <v>3.1952</v>
      </c>
      <c r="C87" s="20">
        <v>3.1952</v>
      </c>
      <c r="D87" s="20">
        <v>3.1952</v>
      </c>
      <c r="E87" s="20">
        <v>3.1952</v>
      </c>
      <c r="F87" s="18">
        <v>1.5591</v>
      </c>
      <c r="G87" s="5">
        <v>1.5919</v>
      </c>
      <c r="H87" s="5">
        <v>1.0433</v>
      </c>
    </row>
    <row r="88" spans="1:8" ht="15.75">
      <c r="A88" s="18">
        <v>1573</v>
      </c>
      <c r="B88" s="20">
        <v>3.1952</v>
      </c>
      <c r="C88" s="20">
        <v>3.1952</v>
      </c>
      <c r="D88" s="20">
        <v>3.1952</v>
      </c>
      <c r="E88" s="20">
        <v>3.1952</v>
      </c>
      <c r="F88" s="18">
        <v>1.5591</v>
      </c>
      <c r="G88" s="5">
        <v>1.5919</v>
      </c>
      <c r="H88" s="5">
        <v>1.0433</v>
      </c>
    </row>
    <row r="89" spans="1:8" ht="15.75">
      <c r="A89" s="18">
        <v>1574</v>
      </c>
      <c r="B89" s="20">
        <v>3.1952</v>
      </c>
      <c r="C89" s="20">
        <v>3.1952</v>
      </c>
      <c r="D89" s="20">
        <v>3.1952</v>
      </c>
      <c r="E89" s="20">
        <v>3.1952</v>
      </c>
      <c r="F89" s="18">
        <v>1.5591</v>
      </c>
      <c r="G89" s="5">
        <v>1.5919</v>
      </c>
      <c r="H89" s="5">
        <v>1.0433</v>
      </c>
    </row>
    <row r="90" spans="1:8" ht="15.75">
      <c r="A90" s="18">
        <v>1575</v>
      </c>
      <c r="B90" s="20">
        <v>3.1952</v>
      </c>
      <c r="C90" s="20">
        <v>3.1952</v>
      </c>
      <c r="D90" s="20">
        <v>3.1952</v>
      </c>
      <c r="E90" s="20">
        <v>3.1952</v>
      </c>
      <c r="F90" s="18">
        <v>1.5591</v>
      </c>
      <c r="G90" s="5">
        <v>1.5919</v>
      </c>
      <c r="H90" s="5">
        <v>1.0433</v>
      </c>
    </row>
    <row r="91" spans="1:8" ht="15.75">
      <c r="A91" s="18">
        <v>1576</v>
      </c>
      <c r="B91" s="20">
        <v>3.1952</v>
      </c>
      <c r="C91" s="20">
        <v>3.1952</v>
      </c>
      <c r="D91" s="20">
        <v>3.1952</v>
      </c>
      <c r="E91" s="20">
        <v>3.1952</v>
      </c>
      <c r="F91" s="18">
        <v>1.5591</v>
      </c>
      <c r="G91" s="5">
        <v>1.5919</v>
      </c>
      <c r="H91" s="5">
        <v>1.0433</v>
      </c>
    </row>
    <row r="92" spans="1:8" ht="15.75">
      <c r="A92" s="18">
        <v>1577</v>
      </c>
      <c r="B92" s="20">
        <v>3.1952</v>
      </c>
      <c r="C92" s="20">
        <v>3.1952</v>
      </c>
      <c r="D92" s="20">
        <v>3.1952</v>
      </c>
      <c r="E92" s="20">
        <v>3.1952</v>
      </c>
      <c r="F92" s="18">
        <v>1.5591</v>
      </c>
      <c r="G92" s="5">
        <v>1.5919</v>
      </c>
      <c r="H92" s="5">
        <v>1.0433</v>
      </c>
    </row>
    <row r="93" spans="1:8" ht="15.75">
      <c r="A93" s="18">
        <v>1578</v>
      </c>
      <c r="B93" s="20">
        <v>3.1952</v>
      </c>
      <c r="C93" s="20">
        <v>3.1952</v>
      </c>
      <c r="D93" s="20">
        <v>3.1952</v>
      </c>
      <c r="E93" s="20">
        <v>3.1952</v>
      </c>
      <c r="F93" s="18">
        <v>1.5591</v>
      </c>
      <c r="G93" s="5">
        <v>1.5919</v>
      </c>
      <c r="H93" s="5">
        <v>1.0433</v>
      </c>
    </row>
    <row r="94" spans="1:8" ht="15.75">
      <c r="A94" s="18">
        <v>1579</v>
      </c>
      <c r="B94" s="20">
        <v>3.1952</v>
      </c>
      <c r="C94" s="20">
        <v>3.1952</v>
      </c>
      <c r="D94" s="20">
        <v>3.1952</v>
      </c>
      <c r="E94" s="20">
        <v>3.1952</v>
      </c>
      <c r="F94" s="18">
        <v>1.5591</v>
      </c>
      <c r="G94" s="5">
        <v>1.5919</v>
      </c>
      <c r="H94" s="5">
        <v>1.0433</v>
      </c>
    </row>
    <row r="95" spans="1:8" ht="15.75">
      <c r="A95" s="18">
        <v>1580</v>
      </c>
      <c r="B95" s="20">
        <v>3.1952</v>
      </c>
      <c r="C95" s="20">
        <v>3.1952</v>
      </c>
      <c r="D95" s="20">
        <v>3.1952</v>
      </c>
      <c r="E95" s="20">
        <v>3.1952</v>
      </c>
      <c r="F95" s="18">
        <v>1.5591</v>
      </c>
      <c r="G95" s="5">
        <v>1.5919</v>
      </c>
      <c r="H95" s="5">
        <v>1.0433</v>
      </c>
    </row>
    <row r="96" spans="1:8" ht="15.75">
      <c r="A96" s="18">
        <v>1581</v>
      </c>
      <c r="B96" s="20">
        <v>3.1952</v>
      </c>
      <c r="C96" s="20">
        <v>3.1952</v>
      </c>
      <c r="D96" s="20">
        <v>3.1952</v>
      </c>
      <c r="E96" s="20">
        <v>3.1952</v>
      </c>
      <c r="F96" s="18">
        <v>1.5591</v>
      </c>
      <c r="G96" s="5">
        <v>1.5919</v>
      </c>
      <c r="H96" s="5">
        <v>1.0433</v>
      </c>
    </row>
    <row r="97" spans="1:8" ht="15.75">
      <c r="A97" s="18">
        <v>1582</v>
      </c>
      <c r="B97" s="20">
        <v>3.1952</v>
      </c>
      <c r="C97" s="20">
        <v>3.1952</v>
      </c>
      <c r="D97" s="20">
        <v>3.1952</v>
      </c>
      <c r="E97" s="20">
        <v>3.1952</v>
      </c>
      <c r="F97" s="18">
        <v>1.5591</v>
      </c>
      <c r="G97" s="5">
        <v>1.5919</v>
      </c>
      <c r="H97" s="5">
        <v>1.0433</v>
      </c>
    </row>
    <row r="98" spans="1:8" ht="15.75">
      <c r="A98" s="18">
        <v>1583</v>
      </c>
      <c r="B98" s="20">
        <v>3.1952</v>
      </c>
      <c r="C98" s="20">
        <v>3.1952</v>
      </c>
      <c r="D98" s="20">
        <v>3.1952</v>
      </c>
      <c r="E98" s="20">
        <v>3.1952</v>
      </c>
      <c r="F98" s="18">
        <v>1.5591</v>
      </c>
      <c r="G98" s="5">
        <v>1.5919</v>
      </c>
      <c r="H98" s="5">
        <v>1.0433</v>
      </c>
    </row>
    <row r="99" spans="1:8" ht="15.75">
      <c r="A99" s="18">
        <v>1584</v>
      </c>
      <c r="B99" s="20">
        <v>3.1952</v>
      </c>
      <c r="C99" s="20">
        <v>3.1952</v>
      </c>
      <c r="D99" s="20">
        <v>3.1952</v>
      </c>
      <c r="E99" s="20">
        <v>3.1952</v>
      </c>
      <c r="F99" s="18">
        <v>1.5591</v>
      </c>
      <c r="G99" s="5">
        <v>1.5919</v>
      </c>
      <c r="H99" s="5">
        <v>1.0433</v>
      </c>
    </row>
    <row r="100" spans="1:8" ht="15.75">
      <c r="A100" s="18">
        <v>1585</v>
      </c>
      <c r="B100" s="20">
        <v>3.1952</v>
      </c>
      <c r="C100" s="20">
        <v>3.1952</v>
      </c>
      <c r="D100" s="20">
        <v>3.1952</v>
      </c>
      <c r="E100" s="20">
        <v>3.1952</v>
      </c>
      <c r="F100" s="18">
        <v>1.5591</v>
      </c>
      <c r="G100" s="5">
        <v>1.5919</v>
      </c>
      <c r="H100" s="5">
        <v>1.0433</v>
      </c>
    </row>
    <row r="101" spans="1:8" ht="15.75">
      <c r="A101" s="18">
        <v>1586</v>
      </c>
      <c r="B101" s="20">
        <v>3.1952</v>
      </c>
      <c r="C101" s="20">
        <v>3.1952</v>
      </c>
      <c r="D101" s="20">
        <v>3.1952</v>
      </c>
      <c r="E101" s="20">
        <v>3.1952</v>
      </c>
      <c r="F101" s="18">
        <v>1.5591</v>
      </c>
      <c r="G101" s="5">
        <v>1.5919</v>
      </c>
      <c r="H101" s="5">
        <v>1.0433</v>
      </c>
    </row>
    <row r="102" spans="1:8" ht="15.75">
      <c r="A102" s="18">
        <v>1587</v>
      </c>
      <c r="B102" s="20">
        <v>3.1952</v>
      </c>
      <c r="C102" s="20">
        <v>3.1952</v>
      </c>
      <c r="D102" s="20">
        <v>3.1952</v>
      </c>
      <c r="E102" s="20">
        <v>3.1952</v>
      </c>
      <c r="F102" s="18">
        <v>1.5591</v>
      </c>
      <c r="G102" s="5">
        <v>1.5919</v>
      </c>
      <c r="H102" s="5">
        <v>1.0433</v>
      </c>
    </row>
    <row r="103" spans="1:8" ht="15.75">
      <c r="A103" s="18">
        <v>1588</v>
      </c>
      <c r="B103" s="20">
        <v>3.1952</v>
      </c>
      <c r="C103" s="20">
        <v>3.1952</v>
      </c>
      <c r="D103" s="20">
        <v>3.1952</v>
      </c>
      <c r="E103" s="20">
        <v>3.1952</v>
      </c>
      <c r="F103" s="18">
        <v>1.5591</v>
      </c>
      <c r="G103" s="5">
        <v>1.5919</v>
      </c>
      <c r="H103" s="5">
        <v>1.0433</v>
      </c>
    </row>
    <row r="104" spans="1:8" ht="15.75">
      <c r="A104" s="18">
        <v>1589</v>
      </c>
      <c r="B104" s="20">
        <v>3.1952</v>
      </c>
      <c r="C104" s="20">
        <v>3.1952</v>
      </c>
      <c r="D104" s="20">
        <v>3.1952</v>
      </c>
      <c r="E104" s="20">
        <v>3.1952</v>
      </c>
      <c r="F104" s="18">
        <v>1.5591</v>
      </c>
      <c r="G104" s="5">
        <v>1.5919</v>
      </c>
      <c r="H104" s="5">
        <v>1.0433</v>
      </c>
    </row>
    <row r="105" spans="1:8" ht="15.75">
      <c r="A105" s="18">
        <v>1590</v>
      </c>
      <c r="B105" s="20">
        <v>3.1952</v>
      </c>
      <c r="C105" s="20">
        <v>3.1952</v>
      </c>
      <c r="D105" s="20">
        <v>3.1952</v>
      </c>
      <c r="E105" s="20">
        <v>3.1952</v>
      </c>
      <c r="F105" s="18">
        <v>1.5591</v>
      </c>
      <c r="G105" s="5">
        <v>1.5919</v>
      </c>
      <c r="H105" s="5">
        <v>1.0433</v>
      </c>
    </row>
    <row r="106" spans="1:8" ht="15.75">
      <c r="A106" s="18">
        <v>1591</v>
      </c>
      <c r="B106" s="20">
        <v>3.1952</v>
      </c>
      <c r="C106" s="20">
        <v>3.1952</v>
      </c>
      <c r="D106" s="20">
        <v>3.1952</v>
      </c>
      <c r="E106" s="20">
        <v>3.1952</v>
      </c>
      <c r="F106" s="18">
        <v>1.5591</v>
      </c>
      <c r="G106" s="5">
        <v>1.5919</v>
      </c>
      <c r="H106" s="5">
        <v>1.0433</v>
      </c>
    </row>
    <row r="107" spans="1:8" ht="15.75">
      <c r="A107" s="18">
        <v>1592</v>
      </c>
      <c r="B107" s="20">
        <v>3.1952</v>
      </c>
      <c r="C107" s="20">
        <v>3.1952</v>
      </c>
      <c r="D107" s="20">
        <v>3.1952</v>
      </c>
      <c r="E107" s="20">
        <v>3.1952</v>
      </c>
      <c r="F107" s="18">
        <v>1.5591</v>
      </c>
      <c r="G107" s="5">
        <v>1.5919</v>
      </c>
      <c r="H107" s="5">
        <v>1.0433</v>
      </c>
    </row>
    <row r="108" spans="1:8" ht="15.75">
      <c r="A108" s="18">
        <v>1593</v>
      </c>
      <c r="B108" s="20">
        <v>3.1952</v>
      </c>
      <c r="C108" s="20">
        <v>3.1952</v>
      </c>
      <c r="D108" s="20">
        <v>3.1952</v>
      </c>
      <c r="E108" s="20">
        <v>3.1952</v>
      </c>
      <c r="F108" s="18">
        <v>1.5591</v>
      </c>
      <c r="G108" s="5">
        <v>1.5919</v>
      </c>
      <c r="H108" s="5">
        <v>1.0433</v>
      </c>
    </row>
    <row r="109" spans="1:8" ht="15.75">
      <c r="A109" s="18">
        <v>1594</v>
      </c>
      <c r="B109" s="20">
        <v>3.1952</v>
      </c>
      <c r="C109" s="20">
        <v>3.1952</v>
      </c>
      <c r="D109" s="20">
        <v>3.1952</v>
      </c>
      <c r="E109" s="20">
        <v>3.1952</v>
      </c>
      <c r="F109" s="18">
        <v>1.5591</v>
      </c>
      <c r="G109" s="5">
        <v>1.5919</v>
      </c>
      <c r="H109" s="5">
        <v>1.0433</v>
      </c>
    </row>
    <row r="110" spans="1:8" ht="15.75">
      <c r="A110" s="18">
        <v>1595</v>
      </c>
      <c r="B110" s="20">
        <v>3.1952</v>
      </c>
      <c r="C110" s="20">
        <v>3.1952</v>
      </c>
      <c r="D110" s="20">
        <v>3.1952</v>
      </c>
      <c r="E110" s="20">
        <v>3.1952</v>
      </c>
      <c r="F110" s="18">
        <v>1.5591</v>
      </c>
      <c r="G110" s="5">
        <v>1.5919</v>
      </c>
      <c r="H110" s="5">
        <v>1.0433</v>
      </c>
    </row>
    <row r="111" spans="1:8" ht="15.75">
      <c r="A111" s="18">
        <v>1596</v>
      </c>
      <c r="B111" s="20">
        <v>3.1952</v>
      </c>
      <c r="C111" s="20">
        <v>3.1952</v>
      </c>
      <c r="D111" s="20">
        <v>3.1952</v>
      </c>
      <c r="E111" s="20">
        <v>3.1952</v>
      </c>
      <c r="F111" s="18">
        <v>1.5591</v>
      </c>
      <c r="G111" s="5">
        <v>1.5919</v>
      </c>
      <c r="H111" s="5">
        <v>1.0433</v>
      </c>
    </row>
    <row r="112" spans="1:8" ht="15.75">
      <c r="A112" s="18">
        <v>1597</v>
      </c>
      <c r="B112" s="20">
        <v>3.1952</v>
      </c>
      <c r="C112" s="20">
        <v>3.1952</v>
      </c>
      <c r="D112" s="20">
        <v>3.1952</v>
      </c>
      <c r="E112" s="20">
        <v>3.1952</v>
      </c>
      <c r="F112" s="18">
        <v>1.5591</v>
      </c>
      <c r="G112" s="5">
        <v>1.5919</v>
      </c>
      <c r="H112" s="5">
        <v>1.0433</v>
      </c>
    </row>
    <row r="113" spans="1:8" ht="15.75">
      <c r="A113" s="18">
        <v>1598</v>
      </c>
      <c r="B113" s="20">
        <v>3.1952</v>
      </c>
      <c r="C113" s="20">
        <v>3.1952</v>
      </c>
      <c r="D113" s="20">
        <v>3.1952</v>
      </c>
      <c r="E113" s="20">
        <v>3.1952</v>
      </c>
      <c r="F113" s="18">
        <v>1.5591</v>
      </c>
      <c r="G113" s="5">
        <v>1.5919</v>
      </c>
      <c r="H113" s="5">
        <v>1.0433</v>
      </c>
    </row>
    <row r="114" spans="1:8" ht="15.75">
      <c r="A114" s="18">
        <v>1599</v>
      </c>
      <c r="B114" s="20">
        <v>3.1952</v>
      </c>
      <c r="C114" s="20">
        <v>3.1952</v>
      </c>
      <c r="D114" s="20">
        <v>3.1952</v>
      </c>
      <c r="E114" s="20">
        <v>3.1952</v>
      </c>
      <c r="F114" s="18">
        <v>1.5591</v>
      </c>
      <c r="G114" s="5">
        <v>1.5919</v>
      </c>
      <c r="H114" s="5">
        <v>1.0433</v>
      </c>
    </row>
    <row r="115" spans="1:8" ht="15.75">
      <c r="A115" s="18">
        <v>1600</v>
      </c>
      <c r="B115" s="20">
        <v>3.1952</v>
      </c>
      <c r="C115" s="20">
        <v>3.1952</v>
      </c>
      <c r="D115" s="20">
        <v>3.1952</v>
      </c>
      <c r="E115" s="20">
        <v>3.1952</v>
      </c>
      <c r="F115" s="18">
        <v>1.5591</v>
      </c>
      <c r="G115" s="5">
        <v>1.5919</v>
      </c>
      <c r="H115" s="5">
        <v>1.0433</v>
      </c>
    </row>
    <row r="116" spans="1:8" ht="15.75">
      <c r="A116" s="18">
        <v>1601</v>
      </c>
      <c r="B116" s="20">
        <v>3.1952</v>
      </c>
      <c r="C116" s="20">
        <v>3.1952</v>
      </c>
      <c r="D116" s="20">
        <v>3.1952</v>
      </c>
      <c r="E116" s="20">
        <v>3.1952</v>
      </c>
      <c r="F116" s="18">
        <v>1.5591</v>
      </c>
      <c r="G116" s="5">
        <v>1.5919</v>
      </c>
      <c r="H116" s="5">
        <v>1.0433</v>
      </c>
    </row>
    <row r="117" spans="1:8" ht="15.75">
      <c r="A117" s="18">
        <v>1602</v>
      </c>
      <c r="B117" s="20">
        <v>3.1952</v>
      </c>
      <c r="C117" s="20">
        <v>3.1952</v>
      </c>
      <c r="D117" s="20">
        <v>3.1952</v>
      </c>
      <c r="E117" s="20">
        <v>3.1952</v>
      </c>
      <c r="F117" s="18">
        <v>1.5591</v>
      </c>
      <c r="G117" s="5">
        <v>1.5919</v>
      </c>
      <c r="H117" s="5">
        <v>1.0433</v>
      </c>
    </row>
    <row r="118" spans="1:8" ht="15.75">
      <c r="A118" s="18">
        <v>1603</v>
      </c>
      <c r="B118" s="20">
        <v>3.1952</v>
      </c>
      <c r="C118" s="20">
        <v>3.1636</v>
      </c>
      <c r="D118" s="20">
        <v>3.1636</v>
      </c>
      <c r="E118" s="20">
        <v>3.1636</v>
      </c>
      <c r="F118" s="18">
        <v>1.5591</v>
      </c>
      <c r="G118" s="5">
        <v>1.5919</v>
      </c>
      <c r="H118" s="5">
        <v>1.0433</v>
      </c>
    </row>
    <row r="119" spans="1:8" ht="15.75">
      <c r="A119" s="18">
        <v>1604</v>
      </c>
      <c r="B119" s="20">
        <v>3.1952</v>
      </c>
      <c r="C119" s="20">
        <v>3.1326</v>
      </c>
      <c r="D119" s="20">
        <v>3.1326</v>
      </c>
      <c r="E119" s="20">
        <v>3.1326</v>
      </c>
      <c r="F119" s="18">
        <v>1.5591</v>
      </c>
      <c r="G119" s="5">
        <v>1.5919</v>
      </c>
      <c r="H119" s="5">
        <v>1.0433</v>
      </c>
    </row>
    <row r="120" spans="1:8" ht="15.75">
      <c r="A120" s="5">
        <v>1605</v>
      </c>
      <c r="B120" s="20">
        <v>3.1952</v>
      </c>
      <c r="C120" s="20">
        <v>3.1326</v>
      </c>
      <c r="D120" s="20">
        <v>3.1326</v>
      </c>
      <c r="E120" s="20">
        <v>3.1326</v>
      </c>
      <c r="F120" s="18">
        <v>1.5591</v>
      </c>
      <c r="G120" s="5">
        <v>1.5919</v>
      </c>
      <c r="H120" s="5">
        <v>1.0433</v>
      </c>
    </row>
    <row r="121" spans="1:8" ht="15.75">
      <c r="A121" s="5">
        <v>1606</v>
      </c>
      <c r="B121" s="20">
        <v>3.1952</v>
      </c>
      <c r="C121" s="20">
        <v>3.1326</v>
      </c>
      <c r="D121" s="20">
        <v>3.1326</v>
      </c>
      <c r="E121" s="20">
        <v>3.1326</v>
      </c>
      <c r="F121" s="18">
        <v>1.5591</v>
      </c>
      <c r="G121" s="5">
        <v>1.5919</v>
      </c>
      <c r="H121" s="5">
        <v>1.0433</v>
      </c>
    </row>
    <row r="122" spans="1:8" ht="15.75">
      <c r="A122" s="5">
        <v>1607</v>
      </c>
      <c r="B122" s="20">
        <v>3.1952</v>
      </c>
      <c r="C122" s="20">
        <v>3.1326</v>
      </c>
      <c r="D122" s="20">
        <v>3.1326</v>
      </c>
      <c r="E122" s="20">
        <v>3.1326</v>
      </c>
      <c r="F122" s="18">
        <v>1.5591</v>
      </c>
      <c r="G122" s="5">
        <v>1.5919</v>
      </c>
      <c r="H122" s="5">
        <v>1.0433</v>
      </c>
    </row>
    <row r="123" spans="1:8" ht="15.75">
      <c r="A123" s="5">
        <v>1608</v>
      </c>
      <c r="B123" s="20">
        <v>3.1952</v>
      </c>
      <c r="C123" s="20">
        <v>3.1326</v>
      </c>
      <c r="D123" s="20">
        <v>3.1326</v>
      </c>
      <c r="E123" s="20">
        <v>3.1326</v>
      </c>
      <c r="F123" s="18">
        <v>1.5591</v>
      </c>
      <c r="G123" s="5">
        <v>1.5919</v>
      </c>
      <c r="H123" s="5">
        <v>1.0433</v>
      </c>
    </row>
    <row r="124" spans="1:8" ht="15.75">
      <c r="A124" s="5">
        <v>1609</v>
      </c>
      <c r="B124" s="20">
        <v>3.1952</v>
      </c>
      <c r="C124" s="20">
        <v>3.1326</v>
      </c>
      <c r="D124" s="20">
        <v>3.1326</v>
      </c>
      <c r="E124" s="20">
        <v>3.1326</v>
      </c>
      <c r="F124" s="18">
        <v>1.5591</v>
      </c>
      <c r="G124" s="5">
        <v>1.5919</v>
      </c>
      <c r="H124" s="5">
        <v>1.0433</v>
      </c>
    </row>
    <row r="125" spans="1:8" ht="15.75">
      <c r="A125" s="5">
        <v>1610</v>
      </c>
      <c r="B125" s="20">
        <v>3.1952</v>
      </c>
      <c r="C125" s="20">
        <v>3.1326</v>
      </c>
      <c r="D125" s="20">
        <v>3.1326</v>
      </c>
      <c r="E125" s="20">
        <v>3.1326</v>
      </c>
      <c r="F125" s="18">
        <v>1.5591</v>
      </c>
      <c r="G125" s="5">
        <v>1.4064</v>
      </c>
      <c r="H125" s="5">
        <v>1.0433</v>
      </c>
    </row>
    <row r="126" spans="1:8" ht="15.75">
      <c r="A126" s="5">
        <v>1611</v>
      </c>
      <c r="B126" s="20">
        <v>3.1952</v>
      </c>
      <c r="C126" s="20">
        <v>3.1326</v>
      </c>
      <c r="D126" s="20">
        <v>3.1326</v>
      </c>
      <c r="E126" s="20">
        <v>3.1326</v>
      </c>
      <c r="F126" s="18">
        <v>1.5591</v>
      </c>
      <c r="G126" s="5">
        <v>1.4064</v>
      </c>
      <c r="H126" s="5">
        <v>1.0433</v>
      </c>
    </row>
    <row r="127" spans="1:8" ht="15.75">
      <c r="A127" s="5">
        <v>1612</v>
      </c>
      <c r="B127" s="20">
        <v>3.1952</v>
      </c>
      <c r="C127" s="20">
        <v>3.1326</v>
      </c>
      <c r="D127" s="20">
        <v>3.1326</v>
      </c>
      <c r="E127" s="20">
        <v>3.1326</v>
      </c>
      <c r="F127" s="5">
        <v>1.4708</v>
      </c>
      <c r="G127" s="5">
        <v>1.4064</v>
      </c>
      <c r="H127" s="5">
        <v>1.0433</v>
      </c>
    </row>
    <row r="128" spans="1:8" ht="15.75">
      <c r="A128" s="5">
        <v>1613</v>
      </c>
      <c r="B128" s="20">
        <v>3.1952</v>
      </c>
      <c r="C128" s="20">
        <v>3.1326</v>
      </c>
      <c r="D128" s="20">
        <v>3.1326</v>
      </c>
      <c r="E128" s="20">
        <v>3.1326</v>
      </c>
      <c r="F128" s="5">
        <v>1.4708</v>
      </c>
      <c r="G128" s="5">
        <v>1.4064</v>
      </c>
      <c r="H128" s="5">
        <v>1.0433</v>
      </c>
    </row>
    <row r="129" spans="1:8" ht="15.75">
      <c r="A129" s="5">
        <v>1614</v>
      </c>
      <c r="B129" s="20">
        <v>3.1952</v>
      </c>
      <c r="C129" s="20">
        <v>3.1326</v>
      </c>
      <c r="D129" s="20">
        <v>3.1326</v>
      </c>
      <c r="E129" s="20">
        <v>3.1326</v>
      </c>
      <c r="F129" s="5">
        <v>1.4708</v>
      </c>
      <c r="G129" s="5">
        <v>1.4064</v>
      </c>
      <c r="H129" s="5">
        <v>1.0433</v>
      </c>
    </row>
    <row r="130" spans="1:8" ht="15.75">
      <c r="A130" s="5">
        <v>1615</v>
      </c>
      <c r="B130" s="20">
        <v>3.1952</v>
      </c>
      <c r="C130" s="20">
        <v>3.1326</v>
      </c>
      <c r="D130" s="20">
        <v>3.1326</v>
      </c>
      <c r="E130" s="20">
        <v>3.1326</v>
      </c>
      <c r="F130" s="5">
        <v>1.4708</v>
      </c>
      <c r="G130" s="5">
        <v>1.4064</v>
      </c>
      <c r="H130" s="5">
        <v>1.0433</v>
      </c>
    </row>
    <row r="131" spans="1:8" ht="15.75">
      <c r="A131" s="5">
        <v>1616</v>
      </c>
      <c r="B131" s="20">
        <v>3.1952</v>
      </c>
      <c r="C131" s="20">
        <v>3.1636</v>
      </c>
      <c r="D131" s="20">
        <v>3.1636</v>
      </c>
      <c r="E131" s="20">
        <v>3.1636</v>
      </c>
      <c r="F131" s="5">
        <v>1.4708</v>
      </c>
      <c r="G131" s="5">
        <v>1.4064</v>
      </c>
      <c r="H131" s="5">
        <v>1.0433</v>
      </c>
    </row>
    <row r="132" spans="1:8" ht="15.75">
      <c r="A132" s="5">
        <v>1617</v>
      </c>
      <c r="B132" s="20">
        <v>3.1952</v>
      </c>
      <c r="C132" s="20">
        <v>3.1326</v>
      </c>
      <c r="D132" s="20">
        <v>3.1326</v>
      </c>
      <c r="E132" s="20">
        <v>3.1326</v>
      </c>
      <c r="F132" s="5">
        <v>1.4708</v>
      </c>
      <c r="G132" s="5">
        <v>1.4064</v>
      </c>
      <c r="H132" s="5">
        <v>1.0433</v>
      </c>
    </row>
    <row r="133" spans="1:8" ht="15.75">
      <c r="A133" s="5">
        <v>1618</v>
      </c>
      <c r="B133" s="20">
        <v>3.1952</v>
      </c>
      <c r="C133" s="20">
        <v>3.1326</v>
      </c>
      <c r="D133" s="20">
        <v>3.1326</v>
      </c>
      <c r="E133" s="20">
        <v>3.1326</v>
      </c>
      <c r="F133" s="5">
        <v>1.4708</v>
      </c>
      <c r="G133" s="5">
        <v>1.4064</v>
      </c>
      <c r="H133" s="5">
        <v>1.0433</v>
      </c>
    </row>
    <row r="134" spans="1:8" ht="15.75">
      <c r="A134" s="5">
        <v>1619</v>
      </c>
      <c r="B134" s="20">
        <v>3.1952</v>
      </c>
      <c r="C134" s="20">
        <v>3.1022</v>
      </c>
      <c r="D134" s="20">
        <v>3.1022</v>
      </c>
      <c r="E134" s="20">
        <v>3.1022</v>
      </c>
      <c r="F134" s="5">
        <v>1.4708</v>
      </c>
      <c r="G134" s="5">
        <v>1.4064</v>
      </c>
      <c r="H134" s="5">
        <v>1.0433</v>
      </c>
    </row>
    <row r="135" spans="1:8" ht="15.75">
      <c r="A135" s="5">
        <v>1620</v>
      </c>
      <c r="B135" s="20">
        <v>3.1952</v>
      </c>
      <c r="C135" s="20">
        <v>3.0723</v>
      </c>
      <c r="D135" s="20">
        <v>3.0779</v>
      </c>
      <c r="E135" s="20">
        <v>3.0413</v>
      </c>
      <c r="F135" s="5">
        <v>1.4708</v>
      </c>
      <c r="G135" s="5">
        <v>1.4064</v>
      </c>
      <c r="H135" s="5">
        <v>1.0433</v>
      </c>
    </row>
    <row r="136" spans="1:8" ht="15.75">
      <c r="A136" s="5">
        <v>1621</v>
      </c>
      <c r="B136" s="20">
        <v>3.1952</v>
      </c>
      <c r="C136" s="20">
        <v>3.0723</v>
      </c>
      <c r="D136" s="20">
        <v>3.0442</v>
      </c>
      <c r="E136" s="20">
        <v>3.0967</v>
      </c>
      <c r="F136" s="5">
        <v>1.4708</v>
      </c>
      <c r="G136" s="5">
        <v>1.4064</v>
      </c>
      <c r="H136" s="5">
        <v>1.0433</v>
      </c>
    </row>
    <row r="137" spans="1:8" ht="15.75">
      <c r="A137" s="5">
        <v>1622</v>
      </c>
      <c r="B137" s="20">
        <v>3.1952</v>
      </c>
      <c r="C137" s="20">
        <v>3.0292</v>
      </c>
      <c r="D137" s="20">
        <v>3.0203</v>
      </c>
      <c r="E137" s="20">
        <v>3.0238</v>
      </c>
      <c r="F137" s="5">
        <v>1.4708</v>
      </c>
      <c r="G137" s="5">
        <v>1.4064</v>
      </c>
      <c r="H137" s="5">
        <v>1.0433</v>
      </c>
    </row>
    <row r="138" spans="1:8" ht="15.75">
      <c r="A138" s="5">
        <v>1623</v>
      </c>
      <c r="B138" s="20">
        <v>3.1952</v>
      </c>
      <c r="C138" s="20">
        <v>2.9119</v>
      </c>
      <c r="D138" s="20">
        <v>2.9008</v>
      </c>
      <c r="E138" s="20">
        <v>2.8703</v>
      </c>
      <c r="F138" s="5">
        <v>1.4708</v>
      </c>
      <c r="G138" s="5">
        <v>1.4064</v>
      </c>
      <c r="H138" s="5">
        <v>1.0433</v>
      </c>
    </row>
    <row r="139" spans="1:8" ht="15.75">
      <c r="A139" s="5">
        <v>1624</v>
      </c>
      <c r="B139" s="20">
        <v>3.1952</v>
      </c>
      <c r="C139" s="20">
        <v>2.8669</v>
      </c>
      <c r="D139" s="20">
        <v>2.8478</v>
      </c>
      <c r="E139" s="20">
        <v>2.8201</v>
      </c>
      <c r="F139" s="5">
        <v>1.4708</v>
      </c>
      <c r="G139" s="5">
        <v>1.4064</v>
      </c>
      <c r="H139" s="5">
        <v>1.0433</v>
      </c>
    </row>
    <row r="140" spans="1:8" ht="15.75">
      <c r="A140" s="5">
        <v>1625</v>
      </c>
      <c r="B140" s="20">
        <v>3.1952</v>
      </c>
      <c r="C140" s="20">
        <v>2.8465</v>
      </c>
      <c r="D140" s="20">
        <v>2.5916</v>
      </c>
      <c r="E140" s="20">
        <v>2.5399</v>
      </c>
      <c r="F140" s="5">
        <v>1.4708</v>
      </c>
      <c r="G140" s="5">
        <v>1.4064</v>
      </c>
      <c r="H140" s="5">
        <v>1.0433</v>
      </c>
    </row>
    <row r="141" spans="1:8" ht="15.75">
      <c r="A141" s="5">
        <v>1626</v>
      </c>
      <c r="B141" s="20">
        <v>3.1952</v>
      </c>
      <c r="C141" s="20">
        <v>2.2671</v>
      </c>
      <c r="D141" s="20">
        <v>2.1439</v>
      </c>
      <c r="E141" s="20">
        <v>2.0647</v>
      </c>
      <c r="F141" s="5">
        <v>1.4708</v>
      </c>
      <c r="G141" s="5">
        <v>1.4064</v>
      </c>
      <c r="H141" s="5">
        <v>1.0433</v>
      </c>
    </row>
    <row r="142" spans="1:8" ht="15.75">
      <c r="A142" s="5">
        <v>1627</v>
      </c>
      <c r="B142" s="20">
        <v>3.1952</v>
      </c>
      <c r="C142" s="20">
        <v>2.3306</v>
      </c>
      <c r="D142" s="20">
        <v>2.2481</v>
      </c>
      <c r="E142" s="20">
        <v>2.1169</v>
      </c>
      <c r="F142" s="5">
        <v>1.4343</v>
      </c>
      <c r="G142" s="5">
        <v>1.4064</v>
      </c>
      <c r="H142" s="5">
        <v>1.0433</v>
      </c>
    </row>
    <row r="143" spans="1:8" ht="15.75">
      <c r="A143" s="5">
        <v>1628</v>
      </c>
      <c r="B143" s="20">
        <v>3.1952</v>
      </c>
      <c r="C143" s="20">
        <v>2.3398</v>
      </c>
      <c r="D143" s="20">
        <v>2.3262</v>
      </c>
      <c r="E143" s="20">
        <v>2.368</v>
      </c>
      <c r="F143" s="5">
        <v>1.4343</v>
      </c>
      <c r="G143" s="5">
        <v>1.4064</v>
      </c>
      <c r="H143" s="5">
        <v>1.0433</v>
      </c>
    </row>
    <row r="144" spans="1:8" ht="15.75">
      <c r="A144" s="5">
        <v>1629</v>
      </c>
      <c r="B144" s="20">
        <v>3.1952</v>
      </c>
      <c r="C144" s="20">
        <v>2.7354</v>
      </c>
      <c r="D144" s="20">
        <v>2.7032</v>
      </c>
      <c r="E144" s="20">
        <v>2.776</v>
      </c>
      <c r="F144" s="5">
        <v>1.4343</v>
      </c>
      <c r="G144" s="5">
        <v>1.4064</v>
      </c>
      <c r="H144" s="5">
        <v>1.0433</v>
      </c>
    </row>
    <row r="145" spans="1:8" ht="15.75">
      <c r="A145" s="5">
        <v>1630</v>
      </c>
      <c r="B145" s="20">
        <v>3.1952</v>
      </c>
      <c r="C145" s="20">
        <v>2.6374</v>
      </c>
      <c r="D145" s="20">
        <v>2.6494</v>
      </c>
      <c r="E145" s="20">
        <v>2.6562</v>
      </c>
      <c r="F145" s="5">
        <v>1.4343</v>
      </c>
      <c r="G145" s="5">
        <v>1.4064</v>
      </c>
      <c r="H145" s="5">
        <v>1.0433</v>
      </c>
    </row>
    <row r="146" spans="1:8" ht="15.75">
      <c r="A146" s="5">
        <v>1631</v>
      </c>
      <c r="B146" s="20">
        <v>3.1952</v>
      </c>
      <c r="C146" s="20">
        <v>2.6794</v>
      </c>
      <c r="D146" s="20">
        <v>2.6968</v>
      </c>
      <c r="E146" s="20">
        <v>2.7014</v>
      </c>
      <c r="F146" s="5">
        <v>1.4343</v>
      </c>
      <c r="G146" s="5">
        <v>1.4064</v>
      </c>
      <c r="H146" s="5">
        <v>1.0433</v>
      </c>
    </row>
    <row r="147" spans="1:8" ht="15.75">
      <c r="A147" s="5">
        <v>1632</v>
      </c>
      <c r="B147" s="20">
        <v>3.1952</v>
      </c>
      <c r="C147" s="20">
        <v>2.6964</v>
      </c>
      <c r="D147" s="20">
        <v>2.6991</v>
      </c>
      <c r="E147" s="20">
        <v>2.6934</v>
      </c>
      <c r="F147" s="5">
        <v>1.4343</v>
      </c>
      <c r="G147" s="5">
        <v>1.4064</v>
      </c>
      <c r="H147" s="5">
        <v>1.0433</v>
      </c>
    </row>
    <row r="148" spans="1:8" ht="15.75">
      <c r="A148" s="5">
        <v>1633</v>
      </c>
      <c r="B148" s="20">
        <v>3.1952</v>
      </c>
      <c r="C148" s="20">
        <v>2.5996</v>
      </c>
      <c r="D148" s="20">
        <v>2.5749</v>
      </c>
      <c r="E148" s="20">
        <v>2.6064</v>
      </c>
      <c r="F148" s="5">
        <v>1.4343</v>
      </c>
      <c r="G148" s="5">
        <v>1.4064</v>
      </c>
      <c r="H148" s="5">
        <v>1.0433</v>
      </c>
    </row>
    <row r="149" spans="1:8" ht="15.75">
      <c r="A149" s="5">
        <v>1634</v>
      </c>
      <c r="B149" s="20">
        <v>3.1952</v>
      </c>
      <c r="C149" s="20">
        <v>2.5084</v>
      </c>
      <c r="D149" s="20">
        <v>2.5278</v>
      </c>
      <c r="E149" s="20">
        <v>2.5535</v>
      </c>
      <c r="F149" s="5">
        <v>1.4343</v>
      </c>
      <c r="G149" s="5">
        <v>1.4064</v>
      </c>
      <c r="H149" s="5">
        <v>1.0433</v>
      </c>
    </row>
    <row r="150" spans="1:8" ht="15.75">
      <c r="A150" s="5">
        <v>1635</v>
      </c>
      <c r="B150" s="20">
        <v>3.1952</v>
      </c>
      <c r="C150" s="20">
        <v>2.5498</v>
      </c>
      <c r="D150" s="20">
        <v>2.4998</v>
      </c>
      <c r="E150" s="20">
        <v>2.5139</v>
      </c>
      <c r="F150" s="5">
        <v>1.4343</v>
      </c>
      <c r="G150" s="5">
        <v>1.4064</v>
      </c>
      <c r="H150" s="5">
        <v>1.0433</v>
      </c>
    </row>
    <row r="151" spans="1:8" ht="15.75">
      <c r="A151" s="5">
        <v>1636</v>
      </c>
      <c r="B151" s="20">
        <v>3.1952</v>
      </c>
      <c r="C151" s="20">
        <v>2.5531</v>
      </c>
      <c r="D151" s="20">
        <v>2.5033</v>
      </c>
      <c r="E151" s="20">
        <v>2.5446</v>
      </c>
      <c r="F151" s="5">
        <v>1.4343</v>
      </c>
      <c r="G151" s="5">
        <v>1.4064</v>
      </c>
      <c r="H151" s="5">
        <v>1.0433</v>
      </c>
    </row>
    <row r="152" spans="1:8" ht="15.75">
      <c r="A152" s="5">
        <v>1637</v>
      </c>
      <c r="B152" s="20">
        <v>3.1952</v>
      </c>
      <c r="C152" s="20">
        <v>2.4694</v>
      </c>
      <c r="D152" s="20">
        <v>2.4834</v>
      </c>
      <c r="E152" s="20">
        <v>2.47</v>
      </c>
      <c r="F152" s="5">
        <v>1.4343</v>
      </c>
      <c r="G152" s="5">
        <v>1.4064</v>
      </c>
      <c r="H152" s="5">
        <v>1.0433</v>
      </c>
    </row>
    <row r="153" spans="1:8" ht="15.75">
      <c r="A153" s="5">
        <v>1638</v>
      </c>
      <c r="B153" s="20">
        <v>3.1952</v>
      </c>
      <c r="C153" s="20">
        <v>2.3537</v>
      </c>
      <c r="D153" s="20">
        <v>2.4258</v>
      </c>
      <c r="E153" s="20">
        <v>2.3572</v>
      </c>
      <c r="F153" s="5">
        <v>1.4343</v>
      </c>
      <c r="G153" s="5">
        <v>1.4064</v>
      </c>
      <c r="H153" s="5">
        <v>1.0433</v>
      </c>
    </row>
    <row r="154" spans="1:8" ht="15.75">
      <c r="A154" s="5">
        <v>1639</v>
      </c>
      <c r="B154" s="20">
        <v>3.1952</v>
      </c>
      <c r="C154" s="20">
        <v>2.4224</v>
      </c>
      <c r="D154" s="20">
        <v>2.3682</v>
      </c>
      <c r="E154" s="20">
        <v>2.302</v>
      </c>
      <c r="F154" s="5">
        <v>1.4343</v>
      </c>
      <c r="G154" s="5">
        <v>1.4064</v>
      </c>
      <c r="H154" s="5">
        <v>1.0433</v>
      </c>
    </row>
    <row r="155" spans="1:8" ht="15.75">
      <c r="A155" s="5">
        <v>1640</v>
      </c>
      <c r="B155" s="20">
        <v>3.1952</v>
      </c>
      <c r="C155" s="20">
        <v>2.1589</v>
      </c>
      <c r="D155" s="20">
        <v>2.1764</v>
      </c>
      <c r="E155" s="20">
        <v>2.2947</v>
      </c>
      <c r="F155" s="5">
        <v>1.4343</v>
      </c>
      <c r="G155" s="5">
        <v>1.4064</v>
      </c>
      <c r="H155" s="5">
        <v>1.0433</v>
      </c>
    </row>
    <row r="156" spans="1:8" ht="15.75">
      <c r="A156" s="5">
        <v>1641</v>
      </c>
      <c r="B156" s="20">
        <v>3.1952</v>
      </c>
      <c r="C156" s="20">
        <v>1.964</v>
      </c>
      <c r="D156" s="20">
        <v>1.94</v>
      </c>
      <c r="E156" s="20">
        <v>1.8809</v>
      </c>
      <c r="F156" s="5">
        <v>1.2311</v>
      </c>
      <c r="G156" s="5">
        <v>1.4064</v>
      </c>
      <c r="H156" s="5">
        <v>1.0433</v>
      </c>
    </row>
    <row r="157" spans="1:8" ht="15.75">
      <c r="A157" s="5">
        <v>1642</v>
      </c>
      <c r="B157" s="20">
        <v>3.1952</v>
      </c>
      <c r="C157" s="20">
        <v>1.4483</v>
      </c>
      <c r="D157" s="20">
        <v>1.4491</v>
      </c>
      <c r="E157" s="20">
        <v>1.3758</v>
      </c>
      <c r="F157" s="5">
        <v>1.2311</v>
      </c>
      <c r="G157" s="5">
        <v>1.4064</v>
      </c>
      <c r="H157" s="5">
        <v>1.0433</v>
      </c>
    </row>
    <row r="158" spans="1:8" ht="15.75">
      <c r="A158" s="5">
        <v>1643</v>
      </c>
      <c r="B158" s="20">
        <v>3.1952</v>
      </c>
      <c r="C158" s="20">
        <v>2.4039</v>
      </c>
      <c r="D158" s="20">
        <v>2.5309</v>
      </c>
      <c r="E158" s="20">
        <v>2.5411</v>
      </c>
      <c r="F158" s="5">
        <v>1.2311</v>
      </c>
      <c r="G158" s="5">
        <v>1.4064</v>
      </c>
      <c r="H158" s="5">
        <v>1.0433</v>
      </c>
    </row>
    <row r="159" spans="1:8" ht="15.75">
      <c r="A159" s="5">
        <v>1644</v>
      </c>
      <c r="B159" s="20">
        <v>3.1952</v>
      </c>
      <c r="C159" s="20">
        <v>2.4153</v>
      </c>
      <c r="D159" s="20">
        <v>2.4597</v>
      </c>
      <c r="E159" s="20">
        <v>2.4947</v>
      </c>
      <c r="F159" s="5">
        <v>1.0724</v>
      </c>
      <c r="G159" s="5">
        <v>1.4064</v>
      </c>
      <c r="H159" s="5">
        <v>1.0433</v>
      </c>
    </row>
    <row r="160" spans="1:8" ht="15.75">
      <c r="A160" s="5">
        <v>1645</v>
      </c>
      <c r="B160" s="20">
        <v>3.1952</v>
      </c>
      <c r="C160" s="20">
        <v>2.3527</v>
      </c>
      <c r="D160" s="20">
        <v>2.3524</v>
      </c>
      <c r="E160" s="20">
        <v>2.5149</v>
      </c>
      <c r="F160" s="5">
        <v>0.991</v>
      </c>
      <c r="G160" s="5">
        <v>1.4064</v>
      </c>
      <c r="H160" s="5">
        <v>1.0433</v>
      </c>
    </row>
    <row r="161" spans="1:8" ht="15.75">
      <c r="A161" s="5">
        <v>1646</v>
      </c>
      <c r="B161" s="20">
        <v>3.1952</v>
      </c>
      <c r="C161" s="20">
        <v>2.2532</v>
      </c>
      <c r="D161" s="20">
        <v>2.2851</v>
      </c>
      <c r="E161" s="20">
        <v>2.3619</v>
      </c>
      <c r="F161" s="5">
        <v>0.7105</v>
      </c>
      <c r="G161" s="5">
        <v>1.4064</v>
      </c>
      <c r="H161" s="5">
        <v>1.0433</v>
      </c>
    </row>
    <row r="162" spans="1:8" ht="15.75">
      <c r="A162" s="5">
        <v>1647</v>
      </c>
      <c r="B162" s="20">
        <v>3.1952</v>
      </c>
      <c r="C162" s="20">
        <v>2.2908</v>
      </c>
      <c r="D162" s="20">
        <v>2.374</v>
      </c>
      <c r="E162" s="20">
        <v>2.2792</v>
      </c>
      <c r="F162" s="5">
        <v>0.7105</v>
      </c>
      <c r="G162" s="5">
        <v>1.4064</v>
      </c>
      <c r="H162" s="5">
        <v>1.0433</v>
      </c>
    </row>
    <row r="163" spans="1:8" ht="15.75">
      <c r="A163" s="5">
        <v>1648</v>
      </c>
      <c r="B163" s="20">
        <v>3.1952</v>
      </c>
      <c r="C163" s="20">
        <v>2.2655</v>
      </c>
      <c r="D163" s="20">
        <v>2.2846</v>
      </c>
      <c r="E163" s="20">
        <v>2.2307</v>
      </c>
      <c r="F163" s="5">
        <v>0.7993</v>
      </c>
      <c r="G163" s="5">
        <v>1.4064</v>
      </c>
      <c r="H163" s="5">
        <v>1.0433</v>
      </c>
    </row>
    <row r="164" spans="1:8" ht="15.75">
      <c r="A164" s="5">
        <v>1649</v>
      </c>
      <c r="B164" s="20">
        <v>3.1952</v>
      </c>
      <c r="C164" s="20">
        <v>2.2294</v>
      </c>
      <c r="D164" s="20">
        <v>2.2248</v>
      </c>
      <c r="E164" s="20">
        <v>2.1502</v>
      </c>
      <c r="F164" s="5">
        <v>0.7993</v>
      </c>
      <c r="G164" s="5">
        <v>1.4064</v>
      </c>
      <c r="H164" s="5">
        <v>1.0433</v>
      </c>
    </row>
    <row r="165" spans="1:8" ht="15.75">
      <c r="A165" s="5">
        <v>1650</v>
      </c>
      <c r="B165" s="20">
        <v>3.1952</v>
      </c>
      <c r="C165" s="20">
        <v>2.1293</v>
      </c>
      <c r="D165" s="20">
        <v>2.1003</v>
      </c>
      <c r="E165" s="20">
        <v>2.1318</v>
      </c>
      <c r="F165" s="5">
        <v>0.7993</v>
      </c>
      <c r="G165" s="5">
        <v>1.4064</v>
      </c>
      <c r="H165" s="5">
        <v>1.0433</v>
      </c>
    </row>
    <row r="166" spans="1:8" ht="15.75">
      <c r="A166" s="5">
        <v>1651</v>
      </c>
      <c r="B166" s="20">
        <v>3.1952</v>
      </c>
      <c r="D166" s="20">
        <v>2.0883</v>
      </c>
      <c r="F166" s="5">
        <v>0.7993</v>
      </c>
      <c r="G166" s="5">
        <v>1.4064</v>
      </c>
      <c r="H166" s="5">
        <v>1.0433</v>
      </c>
    </row>
    <row r="167" spans="1:8" ht="15.75">
      <c r="A167" s="5">
        <v>1652</v>
      </c>
      <c r="B167" s="20">
        <v>3.1952</v>
      </c>
      <c r="D167" s="20">
        <v>21264</v>
      </c>
      <c r="F167" s="5">
        <v>0.6435</v>
      </c>
      <c r="G167" s="5">
        <v>1.4064</v>
      </c>
      <c r="H167" s="5">
        <v>1.0433</v>
      </c>
    </row>
    <row r="168" spans="1:8" ht="15.75">
      <c r="A168" s="5">
        <v>1653</v>
      </c>
      <c r="B168" s="20">
        <v>3.1952</v>
      </c>
      <c r="D168" s="20">
        <v>2.1301</v>
      </c>
      <c r="F168" s="5">
        <v>0.3197</v>
      </c>
      <c r="G168" s="5">
        <v>1.4064</v>
      </c>
      <c r="H168" s="5">
        <v>1.0433</v>
      </c>
    </row>
    <row r="169" spans="1:8" ht="15.75">
      <c r="A169" s="5">
        <v>1654</v>
      </c>
      <c r="B169" s="20">
        <v>3.1952</v>
      </c>
      <c r="D169" s="20">
        <v>2.123</v>
      </c>
      <c r="F169" s="5">
        <v>0.8196</v>
      </c>
      <c r="G169" s="5">
        <v>1.4064</v>
      </c>
      <c r="H169" s="5">
        <v>1.1277</v>
      </c>
    </row>
    <row r="170" spans="1:8" ht="15.75">
      <c r="A170" s="5">
        <v>1655</v>
      </c>
      <c r="B170" s="20">
        <v>3.1952</v>
      </c>
      <c r="D170" s="20">
        <v>2.1301</v>
      </c>
      <c r="F170" s="5">
        <v>0.8196</v>
      </c>
      <c r="G170" s="5">
        <v>1.4064</v>
      </c>
      <c r="H170" s="5">
        <v>1.1277</v>
      </c>
    </row>
    <row r="171" spans="1:8" ht="15.75">
      <c r="A171" s="5">
        <v>1656</v>
      </c>
      <c r="B171" s="20">
        <v>3.1952</v>
      </c>
      <c r="D171" s="20">
        <v>2.1301</v>
      </c>
      <c r="F171" s="5">
        <v>0.8196</v>
      </c>
      <c r="G171" s="5">
        <v>1.4064</v>
      </c>
      <c r="H171" s="5">
        <v>1.1277</v>
      </c>
    </row>
    <row r="172" spans="1:8" ht="15.75">
      <c r="A172" s="5">
        <v>1657</v>
      </c>
      <c r="B172" s="20">
        <v>3.1952</v>
      </c>
      <c r="D172" s="20">
        <v>2.0448</v>
      </c>
      <c r="F172" s="5">
        <v>0.8196</v>
      </c>
      <c r="G172" s="5">
        <v>1.4064</v>
      </c>
      <c r="H172" s="5">
        <v>1.1277</v>
      </c>
    </row>
    <row r="173" spans="1:8" ht="15.75">
      <c r="A173" s="5">
        <v>1658</v>
      </c>
      <c r="B173" s="20">
        <v>3.1952</v>
      </c>
      <c r="D173" s="20">
        <v>1.9414</v>
      </c>
      <c r="F173" s="5">
        <v>0.8196</v>
      </c>
      <c r="G173" s="5">
        <v>1.4064</v>
      </c>
      <c r="H173" s="5">
        <v>1.1277</v>
      </c>
    </row>
    <row r="174" spans="1:8" ht="15.75">
      <c r="A174" s="5">
        <v>1659</v>
      </c>
      <c r="B174" s="20">
        <v>3.1952</v>
      </c>
      <c r="D174" s="20">
        <v>1.9727</v>
      </c>
      <c r="F174" s="5">
        <v>0.8196</v>
      </c>
      <c r="G174" s="5">
        <v>1.4064</v>
      </c>
      <c r="H174" s="5">
        <v>1.1277</v>
      </c>
    </row>
    <row r="175" spans="1:8" ht="15.75">
      <c r="A175" s="5">
        <v>1660</v>
      </c>
      <c r="B175" s="20">
        <v>3.1952</v>
      </c>
      <c r="D175" s="20">
        <v>2.0247</v>
      </c>
      <c r="F175" s="5">
        <v>0.8196</v>
      </c>
      <c r="G175" s="5">
        <v>1.4064</v>
      </c>
      <c r="H175" s="5">
        <v>1.1277</v>
      </c>
    </row>
    <row r="176" spans="1:8" ht="15.75">
      <c r="A176" s="5">
        <v>1661</v>
      </c>
      <c r="B176" s="20">
        <v>3.1952</v>
      </c>
      <c r="D176" s="20">
        <v>1.9292</v>
      </c>
      <c r="F176" s="5">
        <v>0.8196</v>
      </c>
      <c r="G176" s="5">
        <v>1.4064</v>
      </c>
      <c r="H176" s="5">
        <v>1.1277</v>
      </c>
    </row>
    <row r="177" spans="1:8" ht="15.75">
      <c r="A177" s="5">
        <v>1662</v>
      </c>
      <c r="B177" s="20">
        <v>3.1952</v>
      </c>
      <c r="D177" s="20">
        <v>1.7653</v>
      </c>
      <c r="F177" s="5">
        <v>0.8196</v>
      </c>
      <c r="G177" s="5">
        <v>1.4064</v>
      </c>
      <c r="H177" s="5">
        <v>1.1277</v>
      </c>
    </row>
    <row r="178" spans="1:8" ht="15.75">
      <c r="A178" s="5">
        <v>1663</v>
      </c>
      <c r="B178" s="20">
        <v>3.1952</v>
      </c>
      <c r="D178" s="20">
        <v>1.6228</v>
      </c>
      <c r="F178" s="5">
        <v>0.8196</v>
      </c>
      <c r="G178" s="5">
        <v>1.4064</v>
      </c>
      <c r="H178" s="5">
        <v>1.1277</v>
      </c>
    </row>
    <row r="179" spans="1:8" ht="15.75">
      <c r="A179" s="5">
        <v>1664</v>
      </c>
      <c r="B179" s="20">
        <v>3.1952</v>
      </c>
      <c r="D179" s="20">
        <v>1.5375</v>
      </c>
      <c r="F179" s="5">
        <v>0.8196</v>
      </c>
      <c r="G179" s="5">
        <v>1.4064</v>
      </c>
      <c r="H179" s="5">
        <v>1.1277</v>
      </c>
    </row>
    <row r="180" spans="1:8" ht="15.75">
      <c r="A180" s="5">
        <v>1665</v>
      </c>
      <c r="B180" s="20">
        <v>3.1952</v>
      </c>
      <c r="D180" s="20">
        <v>1.596</v>
      </c>
      <c r="F180" s="5">
        <v>0.8196</v>
      </c>
      <c r="G180" s="5">
        <v>1.4486</v>
      </c>
      <c r="H180" s="5">
        <v>1.1277</v>
      </c>
    </row>
    <row r="181" spans="1:8" ht="15.75">
      <c r="A181" s="5">
        <v>1666</v>
      </c>
      <c r="B181" s="20">
        <v>3.1952</v>
      </c>
      <c r="D181" s="20">
        <v>1.3909</v>
      </c>
      <c r="F181" s="5">
        <v>0.8196</v>
      </c>
      <c r="G181" s="5">
        <v>1.4486</v>
      </c>
      <c r="H181" s="5">
        <v>1.1277</v>
      </c>
    </row>
    <row r="182" spans="1:8" ht="15.75">
      <c r="A182" s="5">
        <v>1667</v>
      </c>
      <c r="B182" s="20">
        <v>3.1952</v>
      </c>
      <c r="D182" s="20">
        <v>1.3165</v>
      </c>
      <c r="F182" s="5">
        <v>0.8196</v>
      </c>
      <c r="G182" s="5">
        <v>1.4486</v>
      </c>
      <c r="H182" s="5">
        <v>1.1277</v>
      </c>
    </row>
    <row r="183" spans="1:8" ht="15.75">
      <c r="A183" s="5">
        <v>1668</v>
      </c>
      <c r="B183" s="20">
        <v>3.1952</v>
      </c>
      <c r="D183" s="20">
        <v>1.2621</v>
      </c>
      <c r="F183" s="5">
        <v>0.8196</v>
      </c>
      <c r="G183" s="5">
        <v>1.4486</v>
      </c>
      <c r="H183" s="5">
        <v>1.1277</v>
      </c>
    </row>
    <row r="184" spans="1:8" ht="15.75">
      <c r="A184" s="5">
        <v>1669</v>
      </c>
      <c r="B184" s="20">
        <v>3.1952</v>
      </c>
      <c r="D184" s="20">
        <v>1.1706</v>
      </c>
      <c r="F184" s="5">
        <v>0.8196</v>
      </c>
      <c r="G184" s="5">
        <v>1.4486</v>
      </c>
      <c r="H184" s="5">
        <v>1.1277</v>
      </c>
    </row>
    <row r="185" spans="1:8" ht="15.75">
      <c r="A185" s="5">
        <v>1670</v>
      </c>
      <c r="B185" s="20">
        <v>3.1952</v>
      </c>
      <c r="D185" s="20">
        <v>1.1618</v>
      </c>
      <c r="F185" s="5">
        <v>0.8196</v>
      </c>
      <c r="G185" s="5">
        <v>1.4486</v>
      </c>
      <c r="H185" s="5">
        <v>1.1277</v>
      </c>
    </row>
    <row r="186" spans="1:8" ht="15.75">
      <c r="A186" s="5">
        <v>1671</v>
      </c>
      <c r="B186" s="20">
        <v>3.1952</v>
      </c>
      <c r="D186" s="20">
        <v>1.1213</v>
      </c>
      <c r="F186" s="5">
        <v>0.8196</v>
      </c>
      <c r="G186" s="5">
        <v>1.4486</v>
      </c>
      <c r="H186" s="5">
        <v>1.1277</v>
      </c>
    </row>
    <row r="187" spans="1:8" ht="15.75">
      <c r="A187" s="5">
        <v>1672</v>
      </c>
      <c r="B187" s="20">
        <v>3.1952</v>
      </c>
      <c r="D187" s="20">
        <v>1.1115</v>
      </c>
      <c r="F187" s="5">
        <v>0.8196</v>
      </c>
      <c r="G187" s="5">
        <v>1.4486</v>
      </c>
      <c r="H187" s="5">
        <v>1.1277</v>
      </c>
    </row>
    <row r="188" spans="1:8" ht="15.75">
      <c r="A188" s="5">
        <v>1673</v>
      </c>
      <c r="B188" s="20">
        <v>3.1952</v>
      </c>
      <c r="D188" s="20">
        <v>1.1115</v>
      </c>
      <c r="F188" s="5">
        <v>0.8196</v>
      </c>
      <c r="G188" s="5">
        <v>1.4486</v>
      </c>
      <c r="H188" s="5">
        <v>1.1277</v>
      </c>
    </row>
    <row r="189" spans="1:8" ht="15.75">
      <c r="A189" s="5">
        <v>1674</v>
      </c>
      <c r="B189" s="20">
        <v>3.1952</v>
      </c>
      <c r="D189" s="20">
        <v>1.104</v>
      </c>
      <c r="F189" s="5">
        <v>0.8196</v>
      </c>
      <c r="G189" s="5">
        <v>1.4486</v>
      </c>
      <c r="H189" s="5">
        <v>1.1277</v>
      </c>
    </row>
    <row r="190" spans="1:8" ht="15.75">
      <c r="A190" s="5">
        <v>1675</v>
      </c>
      <c r="B190" s="20">
        <v>3.1952</v>
      </c>
      <c r="D190" s="20">
        <v>1.0632</v>
      </c>
      <c r="F190" s="5">
        <v>0.9134</v>
      </c>
      <c r="G190" s="5">
        <v>1.4486</v>
      </c>
      <c r="H190" s="5">
        <v>1.1277</v>
      </c>
    </row>
    <row r="191" spans="1:8" ht="15.75">
      <c r="A191" s="5">
        <v>1676</v>
      </c>
      <c r="B191" s="20">
        <v>3.1952</v>
      </c>
      <c r="D191" s="20">
        <v>1.0346</v>
      </c>
      <c r="F191" s="5">
        <v>0.9134</v>
      </c>
      <c r="G191" s="5">
        <v>1.4486</v>
      </c>
      <c r="H191" s="5">
        <v>1.1277</v>
      </c>
    </row>
    <row r="192" spans="1:8" ht="15.75">
      <c r="A192" s="5">
        <v>1677</v>
      </c>
      <c r="B192" s="20">
        <v>3.1952</v>
      </c>
      <c r="D192" s="20">
        <v>1.0224</v>
      </c>
      <c r="F192" s="5">
        <v>0.9134</v>
      </c>
      <c r="G192" s="5">
        <v>1.4486</v>
      </c>
      <c r="H192" s="5">
        <v>1.1277</v>
      </c>
    </row>
    <row r="193" spans="1:8" ht="15.75">
      <c r="A193" s="5">
        <v>1678</v>
      </c>
      <c r="B193" s="20">
        <v>3.1952</v>
      </c>
      <c r="D193" s="20">
        <v>1.0023</v>
      </c>
      <c r="F193" s="5">
        <v>0.9134</v>
      </c>
      <c r="G193" s="5">
        <v>1.4486</v>
      </c>
      <c r="H193" s="5">
        <v>1.1277</v>
      </c>
    </row>
    <row r="194" spans="1:8" ht="15.75">
      <c r="A194" s="5">
        <v>1679</v>
      </c>
      <c r="B194" s="20">
        <v>3.1952</v>
      </c>
      <c r="D194" s="20">
        <v>0.9646</v>
      </c>
      <c r="F194" s="5">
        <v>0.9134</v>
      </c>
      <c r="G194" s="5">
        <v>1.4486</v>
      </c>
      <c r="H194" s="5">
        <v>1.1277</v>
      </c>
    </row>
    <row r="195" spans="1:8" ht="15.75">
      <c r="A195" s="5">
        <v>1680</v>
      </c>
      <c r="B195" s="20">
        <v>3.1952</v>
      </c>
      <c r="D195" s="20">
        <v>1.7231</v>
      </c>
      <c r="F195" s="5">
        <v>0.9134</v>
      </c>
      <c r="G195" s="5">
        <v>1.4486</v>
      </c>
      <c r="H195" s="5">
        <v>1.1277</v>
      </c>
    </row>
    <row r="196" spans="1:8" ht="15.75">
      <c r="A196" s="5">
        <v>1681</v>
      </c>
      <c r="B196" s="20">
        <v>3.1952</v>
      </c>
      <c r="D196" s="20">
        <v>1.7231</v>
      </c>
      <c r="F196" s="5">
        <v>0.9134</v>
      </c>
      <c r="G196" s="5">
        <v>1.4486</v>
      </c>
      <c r="H196" s="5">
        <v>1.1277</v>
      </c>
    </row>
    <row r="197" spans="1:8" ht="15.75">
      <c r="A197" s="5">
        <v>1682</v>
      </c>
      <c r="B197" s="20">
        <v>3.1952</v>
      </c>
      <c r="D197" s="20">
        <v>2.1301</v>
      </c>
      <c r="F197" s="5">
        <v>0.9134</v>
      </c>
      <c r="G197" s="5">
        <v>1.3169</v>
      </c>
      <c r="H197" s="5">
        <v>1.1277</v>
      </c>
    </row>
    <row r="198" spans="1:8" ht="15.75">
      <c r="A198" s="5">
        <v>1683</v>
      </c>
      <c r="B198" s="20">
        <v>3.1952</v>
      </c>
      <c r="D198" s="20">
        <v>2.1301</v>
      </c>
      <c r="F198" s="5">
        <v>0.9134</v>
      </c>
      <c r="G198" s="5">
        <v>1.3169</v>
      </c>
      <c r="H198" s="5">
        <v>1.1277</v>
      </c>
    </row>
    <row r="199" spans="1:8" ht="15.75">
      <c r="A199" s="5">
        <v>1684</v>
      </c>
      <c r="B199" s="20">
        <v>3.1952</v>
      </c>
      <c r="D199" s="20">
        <v>2.1301</v>
      </c>
      <c r="F199" s="5">
        <v>0.9134</v>
      </c>
      <c r="G199" s="5">
        <v>1.3169</v>
      </c>
      <c r="H199" s="5">
        <v>1.1277</v>
      </c>
    </row>
    <row r="200" spans="1:8" ht="15.75">
      <c r="A200" s="5">
        <v>1685</v>
      </c>
      <c r="B200" s="20">
        <v>3.1952</v>
      </c>
      <c r="D200" s="20">
        <v>2.1301</v>
      </c>
      <c r="F200" s="5">
        <v>0.9134</v>
      </c>
      <c r="G200" s="5">
        <v>1.3169</v>
      </c>
      <c r="H200" s="5">
        <v>1.1277</v>
      </c>
    </row>
    <row r="201" spans="1:8" ht="15.75">
      <c r="A201" s="5">
        <v>1686</v>
      </c>
      <c r="B201" s="20">
        <v>3.1952</v>
      </c>
      <c r="D201" s="20">
        <v>2.1301</v>
      </c>
      <c r="F201" s="5">
        <v>0.9134</v>
      </c>
      <c r="G201" s="5">
        <v>1.3169</v>
      </c>
      <c r="H201" s="5">
        <v>0.8995</v>
      </c>
    </row>
    <row r="202" spans="1:8" ht="15.75">
      <c r="A202" s="5">
        <v>1687</v>
      </c>
      <c r="B202" s="20">
        <v>3.1952</v>
      </c>
      <c r="D202" s="20">
        <v>2.0233</v>
      </c>
      <c r="F202" s="5">
        <v>0.9134</v>
      </c>
      <c r="G202" s="5">
        <v>1.3169</v>
      </c>
      <c r="H202" s="5">
        <v>0.8995</v>
      </c>
    </row>
    <row r="203" spans="1:8" ht="15.75">
      <c r="A203" s="5">
        <v>1688</v>
      </c>
      <c r="B203" s="20">
        <v>3.1952</v>
      </c>
      <c r="D203" s="20">
        <v>1.699</v>
      </c>
      <c r="F203" s="5">
        <v>0.9134</v>
      </c>
      <c r="G203" s="5">
        <v>1.3169</v>
      </c>
      <c r="H203" s="5">
        <v>0.8995</v>
      </c>
    </row>
    <row r="204" spans="1:8" ht="15.75">
      <c r="A204" s="5">
        <v>1689</v>
      </c>
      <c r="B204" s="20">
        <v>3.1952</v>
      </c>
      <c r="D204" s="20">
        <v>1.699</v>
      </c>
      <c r="F204" s="5">
        <v>0.9134</v>
      </c>
      <c r="G204" s="5">
        <v>1.3169</v>
      </c>
      <c r="H204" s="5">
        <v>0.8995</v>
      </c>
    </row>
    <row r="205" spans="1:8" ht="15.75">
      <c r="A205" s="5">
        <v>1690</v>
      </c>
      <c r="B205" s="20">
        <v>3.1952</v>
      </c>
      <c r="D205" s="20">
        <v>1.699</v>
      </c>
      <c r="F205" s="5">
        <v>0.9134</v>
      </c>
      <c r="G205" s="5">
        <v>1.3169</v>
      </c>
      <c r="H205" s="5">
        <v>0.8995</v>
      </c>
    </row>
    <row r="206" spans="1:8" ht="15.75">
      <c r="A206" s="5">
        <v>1691</v>
      </c>
      <c r="B206" s="20">
        <v>3.1952</v>
      </c>
      <c r="D206" s="20">
        <v>1.699</v>
      </c>
      <c r="F206" s="5">
        <v>0.9134</v>
      </c>
      <c r="G206" s="5">
        <v>1.3169</v>
      </c>
      <c r="H206" s="5">
        <v>0.8995</v>
      </c>
    </row>
    <row r="207" spans="1:8" ht="15.75">
      <c r="A207" s="5">
        <v>1692</v>
      </c>
      <c r="B207" s="20">
        <v>3.1952</v>
      </c>
      <c r="D207" s="20">
        <v>1.699</v>
      </c>
      <c r="F207" s="5">
        <v>0.9134</v>
      </c>
      <c r="G207" s="5">
        <v>1.3169</v>
      </c>
      <c r="H207" s="5">
        <v>0.8995</v>
      </c>
    </row>
    <row r="208" spans="1:8" ht="15.75">
      <c r="A208" s="5">
        <v>1693</v>
      </c>
      <c r="B208" s="20">
        <v>3.1952</v>
      </c>
      <c r="D208" s="20">
        <v>1.699</v>
      </c>
      <c r="F208" s="5">
        <v>0.9134</v>
      </c>
      <c r="G208" s="5">
        <v>1.2597</v>
      </c>
      <c r="H208" s="5">
        <v>0.8995</v>
      </c>
    </row>
    <row r="209" spans="1:8" ht="15.75">
      <c r="A209" s="5">
        <v>1694</v>
      </c>
      <c r="B209" s="20">
        <v>3.1952</v>
      </c>
      <c r="D209" s="20">
        <v>1.699</v>
      </c>
      <c r="F209" s="5">
        <v>0.9134</v>
      </c>
      <c r="G209" s="5">
        <v>1.2597</v>
      </c>
      <c r="H209" s="5">
        <v>0.8995</v>
      </c>
    </row>
    <row r="210" spans="1:8" ht="15.75">
      <c r="A210" s="5">
        <v>1695</v>
      </c>
      <c r="B210" s="20">
        <v>3.1952</v>
      </c>
      <c r="D210" s="20">
        <v>1.699</v>
      </c>
      <c r="F210" s="5">
        <v>0.9134</v>
      </c>
      <c r="G210" s="5">
        <v>1.2597</v>
      </c>
      <c r="H210" s="5">
        <v>0.8995</v>
      </c>
    </row>
    <row r="211" spans="1:8" ht="15.75">
      <c r="A211" s="5">
        <v>1696</v>
      </c>
      <c r="B211" s="20">
        <v>3.1952</v>
      </c>
      <c r="D211" s="20">
        <v>1.699</v>
      </c>
      <c r="F211" s="5">
        <v>0.9134</v>
      </c>
      <c r="G211" s="5">
        <v>1.2597</v>
      </c>
      <c r="H211" s="5">
        <v>0.8995</v>
      </c>
    </row>
    <row r="212" spans="1:8" ht="15.75">
      <c r="A212" s="5">
        <v>1697</v>
      </c>
      <c r="B212" s="20">
        <v>3.1952</v>
      </c>
      <c r="D212" s="20">
        <v>1.699</v>
      </c>
      <c r="F212" s="5">
        <v>0.9134</v>
      </c>
      <c r="G212" s="5">
        <v>1.2597</v>
      </c>
      <c r="H212" s="5">
        <v>0.8995</v>
      </c>
    </row>
    <row r="213" spans="1:8" ht="15.75">
      <c r="A213" s="5">
        <v>1698</v>
      </c>
      <c r="B213" s="20">
        <v>3.1952</v>
      </c>
      <c r="D213" s="20">
        <v>1.699</v>
      </c>
      <c r="F213" s="5">
        <v>0.9134</v>
      </c>
      <c r="G213" s="5">
        <v>1.2597</v>
      </c>
      <c r="H213" s="5">
        <v>0.8995</v>
      </c>
    </row>
    <row r="214" spans="1:8" ht="15.75">
      <c r="A214" s="5">
        <v>1699</v>
      </c>
      <c r="B214" s="20">
        <v>3.1952</v>
      </c>
      <c r="D214" s="20">
        <v>1.699</v>
      </c>
      <c r="F214" s="5">
        <v>0.9134</v>
      </c>
      <c r="G214" s="5">
        <v>1.2597</v>
      </c>
      <c r="H214" s="5">
        <v>0.8995</v>
      </c>
    </row>
    <row r="215" spans="1:8" ht="15.75">
      <c r="A215" s="5">
        <v>1700</v>
      </c>
      <c r="B215" s="20">
        <v>3.1952</v>
      </c>
      <c r="D215" s="20">
        <v>1.699</v>
      </c>
      <c r="F215" s="5">
        <v>0.9134</v>
      </c>
      <c r="G215" s="5">
        <v>1.2597</v>
      </c>
      <c r="H215" s="5">
        <v>0.8995</v>
      </c>
    </row>
    <row r="216" spans="1:8" ht="15.75">
      <c r="A216" s="5">
        <v>1701</v>
      </c>
      <c r="B216" s="20">
        <v>3.1952</v>
      </c>
      <c r="D216" s="20">
        <v>1.699</v>
      </c>
      <c r="F216" s="5">
        <v>0.9134</v>
      </c>
      <c r="G216" s="5">
        <v>1.2597</v>
      </c>
      <c r="H216" s="5">
        <v>0.8995</v>
      </c>
    </row>
    <row r="217" spans="1:8" ht="15.75">
      <c r="A217" s="5">
        <v>1702</v>
      </c>
      <c r="B217" s="20">
        <v>3.1952</v>
      </c>
      <c r="D217" s="20">
        <v>1.699</v>
      </c>
      <c r="F217" s="5">
        <v>0.9134</v>
      </c>
      <c r="G217" s="5">
        <v>1.2597</v>
      </c>
      <c r="H217" s="5">
        <v>0.8995</v>
      </c>
    </row>
    <row r="218" spans="1:8" ht="15.75">
      <c r="A218" s="5">
        <v>1703</v>
      </c>
      <c r="B218" s="20">
        <v>3.1952</v>
      </c>
      <c r="D218" s="20">
        <v>1.699</v>
      </c>
      <c r="F218" s="5">
        <v>0.9134</v>
      </c>
      <c r="G218" s="5">
        <v>1.2597</v>
      </c>
      <c r="H218" s="5">
        <v>0.8995</v>
      </c>
    </row>
    <row r="219" spans="1:8" ht="15.75">
      <c r="A219" s="5">
        <v>1704</v>
      </c>
      <c r="B219" s="20">
        <v>3.1952</v>
      </c>
      <c r="D219" s="20">
        <v>1.699</v>
      </c>
      <c r="F219" s="5">
        <v>0.9134</v>
      </c>
      <c r="G219" s="5">
        <v>1.2597</v>
      </c>
      <c r="H219" s="5">
        <v>0.8995</v>
      </c>
    </row>
    <row r="220" spans="1:8" ht="15.75">
      <c r="A220" s="5">
        <v>1705</v>
      </c>
      <c r="B220" s="20">
        <v>3.1952</v>
      </c>
      <c r="D220" s="20">
        <v>1.699</v>
      </c>
      <c r="F220" s="5">
        <v>0.9134</v>
      </c>
      <c r="G220" s="5">
        <v>1.2597</v>
      </c>
      <c r="H220" s="5">
        <v>0.8995</v>
      </c>
    </row>
    <row r="221" spans="1:8" ht="15.75">
      <c r="A221" s="5">
        <v>1706</v>
      </c>
      <c r="B221" s="20">
        <v>3.1952</v>
      </c>
      <c r="D221" s="20">
        <v>1.699</v>
      </c>
      <c r="F221" s="5">
        <v>0.9134</v>
      </c>
      <c r="G221" s="5">
        <v>1.2597</v>
      </c>
      <c r="H221" s="5">
        <v>0.8995</v>
      </c>
    </row>
    <row r="222" spans="1:8" ht="15.75">
      <c r="A222" s="5">
        <v>1707</v>
      </c>
      <c r="B222" s="20">
        <v>3.1952</v>
      </c>
      <c r="D222" s="20">
        <v>1.699</v>
      </c>
      <c r="F222" s="5">
        <v>0.9134</v>
      </c>
      <c r="G222" s="5">
        <v>1.0184</v>
      </c>
      <c r="H222" s="5">
        <v>0.9021</v>
      </c>
    </row>
    <row r="223" spans="1:8" ht="15.75">
      <c r="A223" s="5">
        <v>1708</v>
      </c>
      <c r="B223" s="5">
        <v>2.556</v>
      </c>
      <c r="D223" s="20">
        <v>1.358</v>
      </c>
      <c r="F223" s="5">
        <v>0.7304</v>
      </c>
      <c r="G223" s="5">
        <v>1.0184</v>
      </c>
      <c r="H223" s="5">
        <v>0.9021</v>
      </c>
    </row>
    <row r="224" spans="1:8" ht="15.75">
      <c r="A224" s="5">
        <v>1709</v>
      </c>
      <c r="B224" s="5">
        <v>2.556</v>
      </c>
      <c r="D224" s="20">
        <v>1.358</v>
      </c>
      <c r="F224" s="5">
        <v>0.7304</v>
      </c>
      <c r="G224" s="5">
        <v>1.0184</v>
      </c>
      <c r="H224" s="5">
        <v>0.9021</v>
      </c>
    </row>
    <row r="225" spans="1:8" ht="15.75">
      <c r="A225" s="5">
        <v>1710</v>
      </c>
      <c r="B225" s="5">
        <v>2.556</v>
      </c>
      <c r="D225" s="20">
        <v>1.358</v>
      </c>
      <c r="F225" s="5">
        <v>0.7304</v>
      </c>
      <c r="G225" s="5">
        <v>1.0184</v>
      </c>
      <c r="H225" s="5">
        <v>0.9021</v>
      </c>
    </row>
    <row r="226" spans="1:8" ht="15.75">
      <c r="A226" s="5">
        <v>1711</v>
      </c>
      <c r="B226" s="5">
        <v>2.556</v>
      </c>
      <c r="D226" s="20">
        <v>1.358</v>
      </c>
      <c r="F226" s="5">
        <v>0.7304</v>
      </c>
      <c r="G226" s="5">
        <v>1.0184</v>
      </c>
      <c r="H226" s="5">
        <v>0.9021</v>
      </c>
    </row>
    <row r="227" spans="1:8" ht="15.75">
      <c r="A227" s="5">
        <v>1712</v>
      </c>
      <c r="B227" s="5">
        <v>2.556</v>
      </c>
      <c r="D227" s="20">
        <v>1.358</v>
      </c>
      <c r="F227" s="5">
        <v>0.7304</v>
      </c>
      <c r="G227" s="5">
        <v>1.0184</v>
      </c>
      <c r="H227" s="5">
        <v>0.9021</v>
      </c>
    </row>
    <row r="228" spans="1:8" ht="15.75">
      <c r="A228" s="5">
        <v>1713</v>
      </c>
      <c r="B228" s="5">
        <v>2.556</v>
      </c>
      <c r="D228" s="20">
        <v>1.358</v>
      </c>
      <c r="F228" s="5">
        <v>0.7304</v>
      </c>
      <c r="G228" s="5">
        <v>1.0184</v>
      </c>
      <c r="H228" s="5">
        <v>0.9021</v>
      </c>
    </row>
    <row r="229" spans="1:8" ht="15.75">
      <c r="A229" s="5">
        <v>1714</v>
      </c>
      <c r="B229" s="5">
        <v>2.556</v>
      </c>
      <c r="D229" s="20">
        <v>1.358</v>
      </c>
      <c r="F229" s="5">
        <v>0.7304</v>
      </c>
      <c r="G229" s="5">
        <v>1.0184</v>
      </c>
      <c r="H229" s="5">
        <v>0.9021</v>
      </c>
    </row>
    <row r="230" spans="1:8" ht="15.75">
      <c r="A230" s="5">
        <v>1715</v>
      </c>
      <c r="B230" s="5">
        <v>2.556</v>
      </c>
      <c r="D230" s="20">
        <v>1.358</v>
      </c>
      <c r="F230" s="5">
        <v>0.7142</v>
      </c>
      <c r="G230" s="5">
        <v>1.0184</v>
      </c>
      <c r="H230" s="5">
        <v>0.9021</v>
      </c>
    </row>
    <row r="231" spans="1:8" ht="15.75">
      <c r="A231" s="5">
        <v>1716</v>
      </c>
      <c r="B231" s="5">
        <v>2.556</v>
      </c>
      <c r="D231" s="20">
        <v>1.358</v>
      </c>
      <c r="F231" s="5">
        <v>0.7142</v>
      </c>
      <c r="G231" s="5">
        <v>1.0184</v>
      </c>
      <c r="H231" s="5">
        <v>0.9021</v>
      </c>
    </row>
    <row r="232" spans="1:8" ht="15.75">
      <c r="A232" s="5">
        <v>1717</v>
      </c>
      <c r="B232" s="5">
        <v>2.556</v>
      </c>
      <c r="D232" s="20">
        <v>1.358</v>
      </c>
      <c r="F232" s="5">
        <v>0.7142</v>
      </c>
      <c r="G232" s="5">
        <v>1.0184</v>
      </c>
      <c r="H232" s="5">
        <v>0.9021</v>
      </c>
    </row>
    <row r="233" spans="1:8" ht="15.75">
      <c r="A233" s="5">
        <v>1718</v>
      </c>
      <c r="B233" s="5">
        <v>2.556</v>
      </c>
      <c r="D233" s="20">
        <v>1.358</v>
      </c>
      <c r="F233" s="5">
        <v>0.7142</v>
      </c>
      <c r="G233" s="5">
        <v>1.0184</v>
      </c>
      <c r="H233" s="5">
        <v>0.9021</v>
      </c>
    </row>
    <row r="234" spans="1:8" ht="15.75">
      <c r="A234" s="5">
        <v>1719</v>
      </c>
      <c r="B234" s="5">
        <v>2.556</v>
      </c>
      <c r="D234" s="20">
        <v>1.358</v>
      </c>
      <c r="F234" s="5">
        <v>0.7142</v>
      </c>
      <c r="G234" s="5">
        <v>1.0184</v>
      </c>
      <c r="H234" s="5">
        <v>0.9021</v>
      </c>
    </row>
    <row r="235" spans="1:8" ht="15.75">
      <c r="A235" s="5">
        <v>1720</v>
      </c>
      <c r="B235" s="5">
        <v>2.556</v>
      </c>
      <c r="D235" s="20">
        <v>1.358</v>
      </c>
      <c r="F235" s="5">
        <v>0.7301</v>
      </c>
      <c r="G235" s="5">
        <v>1.0184</v>
      </c>
      <c r="H235" s="5">
        <v>0.9021</v>
      </c>
    </row>
    <row r="236" spans="1:8" ht="15.75">
      <c r="A236" s="5">
        <v>1721</v>
      </c>
      <c r="B236" s="5">
        <v>2.556</v>
      </c>
      <c r="D236" s="20">
        <v>1.358</v>
      </c>
      <c r="F236" s="5">
        <v>0.7301</v>
      </c>
      <c r="G236" s="5">
        <v>1.0184</v>
      </c>
      <c r="H236" s="5">
        <v>0.9021</v>
      </c>
    </row>
    <row r="237" spans="1:8" ht="15.75">
      <c r="A237" s="5">
        <v>1722</v>
      </c>
      <c r="B237" s="5">
        <v>2.556</v>
      </c>
      <c r="D237" s="20">
        <v>1.358</v>
      </c>
      <c r="F237" s="5">
        <v>0.7301</v>
      </c>
      <c r="G237" s="5">
        <v>1.0184</v>
      </c>
      <c r="H237" s="5">
        <v>0.9021</v>
      </c>
    </row>
    <row r="238" spans="1:8" ht="15.75">
      <c r="A238" s="5">
        <v>1723</v>
      </c>
      <c r="B238" s="5">
        <v>2.556</v>
      </c>
      <c r="D238" s="20">
        <v>1.358</v>
      </c>
      <c r="F238" s="5">
        <v>0.7301</v>
      </c>
      <c r="G238" s="5">
        <v>1.0184</v>
      </c>
      <c r="H238" s="5">
        <v>0.9021</v>
      </c>
    </row>
    <row r="239" spans="1:8" ht="15.75">
      <c r="A239" s="5">
        <v>1724</v>
      </c>
      <c r="B239" s="5">
        <v>2.556</v>
      </c>
      <c r="D239" s="20">
        <v>1.358</v>
      </c>
      <c r="F239" s="5">
        <v>0.7301</v>
      </c>
      <c r="G239" s="5">
        <v>1.0184</v>
      </c>
      <c r="H239" s="5">
        <v>0.9021</v>
      </c>
    </row>
    <row r="240" spans="1:8" ht="15.75">
      <c r="A240" s="5">
        <v>1725</v>
      </c>
      <c r="B240" s="5">
        <v>2.556</v>
      </c>
      <c r="D240" s="20">
        <v>1.358</v>
      </c>
      <c r="F240" s="5">
        <v>0.7301</v>
      </c>
      <c r="G240" s="5">
        <v>1.0184</v>
      </c>
      <c r="H240" s="5">
        <v>0.9021</v>
      </c>
    </row>
    <row r="241" spans="1:8" ht="15.75">
      <c r="A241" s="5">
        <v>1726</v>
      </c>
      <c r="B241" s="5">
        <v>2.556</v>
      </c>
      <c r="D241" s="20">
        <v>1.358</v>
      </c>
      <c r="F241" s="5">
        <v>0.7301</v>
      </c>
      <c r="G241" s="5">
        <v>1.0184</v>
      </c>
      <c r="H241" s="5">
        <v>0.9021</v>
      </c>
    </row>
    <row r="242" spans="1:8" ht="15.75">
      <c r="A242" s="5">
        <v>1727</v>
      </c>
      <c r="B242" s="5">
        <v>2.556</v>
      </c>
      <c r="D242" s="20">
        <v>1.358</v>
      </c>
      <c r="F242" s="5">
        <v>0.7301</v>
      </c>
      <c r="G242" s="5">
        <v>1.0184</v>
      </c>
      <c r="H242" s="5">
        <v>0.9021</v>
      </c>
    </row>
    <row r="243" spans="1:8" ht="15.75">
      <c r="A243" s="5">
        <v>1728</v>
      </c>
      <c r="B243" s="5">
        <v>2.556</v>
      </c>
      <c r="D243" s="20">
        <v>1.358</v>
      </c>
      <c r="F243" s="5">
        <v>0.7204</v>
      </c>
      <c r="G243" s="5">
        <v>0.9837</v>
      </c>
      <c r="H243" s="5">
        <v>0.8714</v>
      </c>
    </row>
    <row r="244" spans="1:8" ht="15.75">
      <c r="A244" s="5">
        <v>1729</v>
      </c>
      <c r="B244" s="5">
        <v>2.469</v>
      </c>
      <c r="D244" s="20">
        <v>1.3399</v>
      </c>
      <c r="F244" s="5">
        <v>0.705</v>
      </c>
      <c r="G244" s="5">
        <v>0.9837</v>
      </c>
      <c r="H244" s="5">
        <v>0.8714</v>
      </c>
    </row>
    <row r="245" spans="1:8" ht="15.75">
      <c r="A245" s="5">
        <v>1730</v>
      </c>
      <c r="B245" s="5">
        <v>2.469</v>
      </c>
      <c r="D245" s="20">
        <v>1.3114</v>
      </c>
      <c r="F245" s="5">
        <v>0.705</v>
      </c>
      <c r="G245" s="5">
        <v>0.9837</v>
      </c>
      <c r="H245" s="5">
        <v>0.8714</v>
      </c>
    </row>
    <row r="246" spans="1:8" ht="15.75">
      <c r="A246" s="5">
        <v>1731</v>
      </c>
      <c r="B246" s="5">
        <v>2.469</v>
      </c>
      <c r="D246" s="20">
        <v>1.3114</v>
      </c>
      <c r="F246" s="5">
        <v>0.705</v>
      </c>
      <c r="G246" s="5">
        <v>0.9837</v>
      </c>
      <c r="H246" s="5">
        <v>0.8714</v>
      </c>
    </row>
    <row r="247" spans="1:8" ht="15.75">
      <c r="A247" s="5">
        <v>1732</v>
      </c>
      <c r="B247" s="5">
        <v>2.469</v>
      </c>
      <c r="D247" s="20">
        <v>1.3114</v>
      </c>
      <c r="F247" s="5">
        <v>0.705</v>
      </c>
      <c r="G247" s="5">
        <v>0.9837</v>
      </c>
      <c r="H247" s="5">
        <v>0.8714</v>
      </c>
    </row>
    <row r="248" spans="1:8" ht="15.75">
      <c r="A248" s="5">
        <v>1733</v>
      </c>
      <c r="B248" s="5">
        <v>2.469</v>
      </c>
      <c r="D248" s="20">
        <v>1.3114</v>
      </c>
      <c r="F248" s="5">
        <v>0.705</v>
      </c>
      <c r="G248" s="5">
        <v>0.9259</v>
      </c>
      <c r="H248" s="5">
        <v>0.8714</v>
      </c>
    </row>
    <row r="249" spans="1:8" ht="15.75">
      <c r="A249" s="5">
        <v>1734</v>
      </c>
      <c r="B249" s="5">
        <v>2.469</v>
      </c>
      <c r="D249" s="20">
        <v>1.3114</v>
      </c>
      <c r="F249" s="5">
        <v>0.705</v>
      </c>
      <c r="G249" s="5">
        <v>0.9259</v>
      </c>
      <c r="H249" s="5">
        <v>0.8714</v>
      </c>
    </row>
    <row r="250" spans="1:8" ht="15.75">
      <c r="A250" s="5">
        <v>1735</v>
      </c>
      <c r="B250" s="5">
        <v>2.469</v>
      </c>
      <c r="D250" s="20">
        <v>1.3114</v>
      </c>
      <c r="F250" s="5">
        <v>0.705</v>
      </c>
      <c r="G250" s="5">
        <v>0.9259</v>
      </c>
      <c r="H250" s="5">
        <v>0.8714</v>
      </c>
    </row>
    <row r="251" spans="1:8" ht="15.75">
      <c r="A251" s="5">
        <v>1736</v>
      </c>
      <c r="B251" s="5">
        <v>2.469</v>
      </c>
      <c r="D251" s="20">
        <v>1.3114</v>
      </c>
      <c r="F251" s="5">
        <v>0.705</v>
      </c>
      <c r="G251" s="5">
        <v>0.9259</v>
      </c>
      <c r="H251" s="5">
        <v>0.8714</v>
      </c>
    </row>
    <row r="252" spans="1:8" ht="15.75">
      <c r="A252" s="5">
        <v>1737</v>
      </c>
      <c r="B252" s="5">
        <v>2.469</v>
      </c>
      <c r="D252" s="20">
        <v>1.3114</v>
      </c>
      <c r="F252" s="5">
        <v>0.6798</v>
      </c>
      <c r="G252" s="5">
        <v>0.9513</v>
      </c>
      <c r="H252" s="5">
        <v>0.8649</v>
      </c>
    </row>
    <row r="253" spans="1:8" ht="15.75">
      <c r="A253" s="5">
        <v>1738</v>
      </c>
      <c r="B253" s="5">
        <v>2.4431</v>
      </c>
      <c r="D253" s="20">
        <v>1.2634</v>
      </c>
      <c r="F253" s="5">
        <v>0.6583</v>
      </c>
      <c r="G253" s="5">
        <v>0.9295</v>
      </c>
      <c r="H253" s="5">
        <v>0.8649</v>
      </c>
    </row>
    <row r="254" spans="1:8" ht="15.75">
      <c r="A254" s="5">
        <v>1739</v>
      </c>
      <c r="B254" s="5">
        <v>2.4431</v>
      </c>
      <c r="D254" s="20">
        <v>1.2634</v>
      </c>
      <c r="F254" s="5">
        <v>0.6583</v>
      </c>
      <c r="G254" s="5">
        <v>0.9295</v>
      </c>
      <c r="H254" s="5">
        <v>0.8649</v>
      </c>
    </row>
    <row r="255" spans="1:8" ht="15.75">
      <c r="A255" s="5">
        <v>1740</v>
      </c>
      <c r="B255" s="5">
        <v>2.4431</v>
      </c>
      <c r="D255" s="20">
        <v>1.2634</v>
      </c>
      <c r="F255" s="5">
        <v>0.6583</v>
      </c>
      <c r="G255" s="5">
        <v>0.9295</v>
      </c>
      <c r="H255" s="5">
        <v>0.8649</v>
      </c>
    </row>
    <row r="256" spans="1:8" ht="15.75">
      <c r="A256" s="5">
        <v>1741</v>
      </c>
      <c r="B256" s="5">
        <v>2.4431</v>
      </c>
      <c r="D256" s="20">
        <v>1.2634</v>
      </c>
      <c r="F256" s="5">
        <v>0.6583</v>
      </c>
      <c r="G256" s="5">
        <v>0.9295</v>
      </c>
      <c r="H256" s="5">
        <v>0.8649</v>
      </c>
    </row>
    <row r="257" spans="1:8" ht="15.75">
      <c r="A257" s="5">
        <v>1742</v>
      </c>
      <c r="B257" s="5">
        <v>2.4431</v>
      </c>
      <c r="D257" s="20">
        <v>1.2634</v>
      </c>
      <c r="F257" s="5">
        <v>0.6583</v>
      </c>
      <c r="G257" s="5">
        <v>0.9295</v>
      </c>
      <c r="H257" s="5">
        <v>0.8649</v>
      </c>
    </row>
    <row r="258" spans="1:8" ht="15.75">
      <c r="A258" s="5">
        <v>1743</v>
      </c>
      <c r="B258" s="5">
        <v>2.4431</v>
      </c>
      <c r="D258" s="20">
        <v>1.2634</v>
      </c>
      <c r="F258" s="5">
        <v>0.6583</v>
      </c>
      <c r="G258" s="5">
        <v>0.9295</v>
      </c>
      <c r="H258" s="5">
        <v>0.8649</v>
      </c>
    </row>
    <row r="259" spans="1:8" ht="15.75">
      <c r="A259" s="5">
        <v>1744</v>
      </c>
      <c r="B259" s="5">
        <v>2.4431</v>
      </c>
      <c r="D259" s="20">
        <v>1.2634</v>
      </c>
      <c r="F259" s="5">
        <v>0.6583</v>
      </c>
      <c r="G259" s="5">
        <v>0.9295</v>
      </c>
      <c r="H259" s="5">
        <v>0.8649</v>
      </c>
    </row>
    <row r="260" spans="1:8" ht="15.75">
      <c r="A260" s="5">
        <v>1745</v>
      </c>
      <c r="B260" s="5">
        <v>2.4431</v>
      </c>
      <c r="D260" s="20">
        <v>1.2634</v>
      </c>
      <c r="F260" s="5">
        <v>0.6583</v>
      </c>
      <c r="G260" s="5">
        <v>0.9295</v>
      </c>
      <c r="H260" s="5">
        <v>0.8649</v>
      </c>
    </row>
    <row r="261" spans="1:8" ht="15.75">
      <c r="A261" s="5">
        <v>1746</v>
      </c>
      <c r="B261" s="5">
        <v>2.4431</v>
      </c>
      <c r="D261" s="20">
        <v>1.2634</v>
      </c>
      <c r="F261" s="5">
        <v>0.6583</v>
      </c>
      <c r="G261" s="5">
        <v>0.9295</v>
      </c>
      <c r="H261" s="5">
        <v>0.8649</v>
      </c>
    </row>
    <row r="262" spans="1:8" ht="15.75">
      <c r="A262" s="5">
        <v>1747</v>
      </c>
      <c r="B262" s="5">
        <v>2.4431</v>
      </c>
      <c r="D262" s="20">
        <v>1.2634</v>
      </c>
      <c r="F262" s="5">
        <v>0.6583</v>
      </c>
      <c r="G262" s="5">
        <v>0.9295</v>
      </c>
      <c r="H262" s="5">
        <v>0.8649</v>
      </c>
    </row>
    <row r="263" spans="1:8" ht="15.75">
      <c r="A263" s="5">
        <v>1748</v>
      </c>
      <c r="B263" s="5">
        <v>2.4431</v>
      </c>
      <c r="D263" s="20">
        <v>1.2634</v>
      </c>
      <c r="F263" s="5">
        <v>0.6583</v>
      </c>
      <c r="G263" s="5">
        <v>0.9295</v>
      </c>
      <c r="H263" s="5">
        <v>0.8649</v>
      </c>
    </row>
    <row r="264" spans="1:8" ht="15.75">
      <c r="A264" s="5">
        <v>1749</v>
      </c>
      <c r="B264" s="5">
        <v>2.4431</v>
      </c>
      <c r="D264" s="20">
        <v>1.2634</v>
      </c>
      <c r="F264" s="5">
        <v>0.6583</v>
      </c>
      <c r="G264" s="5">
        <v>0.9295</v>
      </c>
      <c r="H264" s="5">
        <v>0.8649</v>
      </c>
    </row>
    <row r="265" spans="1:8" ht="15.75">
      <c r="A265" s="5">
        <v>1750</v>
      </c>
      <c r="B265" s="5">
        <v>2.4431</v>
      </c>
      <c r="D265" s="20">
        <v>1.2634</v>
      </c>
      <c r="F265" s="5">
        <v>0.6583</v>
      </c>
      <c r="G265" s="5">
        <v>0.9295</v>
      </c>
      <c r="H265" s="5">
        <v>0.8649</v>
      </c>
    </row>
    <row r="266" spans="1:8" ht="15.75">
      <c r="A266" s="5">
        <v>1751</v>
      </c>
      <c r="B266" s="5">
        <v>2.4431</v>
      </c>
      <c r="D266" s="20">
        <v>1.2634</v>
      </c>
      <c r="F266" s="5">
        <v>0.6583</v>
      </c>
      <c r="G266" s="5">
        <v>0.9295</v>
      </c>
      <c r="H266" s="5">
        <v>0.8649</v>
      </c>
    </row>
    <row r="267" spans="1:8" ht="15.75">
      <c r="A267" s="5">
        <v>1752</v>
      </c>
      <c r="B267" s="5">
        <v>2.4431</v>
      </c>
      <c r="D267" s="20">
        <v>1.2634</v>
      </c>
      <c r="F267" s="5">
        <v>0.6583</v>
      </c>
      <c r="G267" s="5">
        <v>0.9295</v>
      </c>
      <c r="H267" s="5">
        <v>0.8649</v>
      </c>
    </row>
    <row r="268" spans="1:8" ht="15.75">
      <c r="A268" s="5">
        <v>1753</v>
      </c>
      <c r="B268" s="5">
        <v>2.4431</v>
      </c>
      <c r="D268" s="20">
        <v>1.2634</v>
      </c>
      <c r="F268" s="5">
        <v>0.6583</v>
      </c>
      <c r="G268" s="5">
        <v>0.9295</v>
      </c>
      <c r="H268" s="5">
        <v>0.8649</v>
      </c>
    </row>
    <row r="269" spans="1:8" ht="15.75">
      <c r="A269" s="5">
        <v>1754</v>
      </c>
      <c r="B269" s="5">
        <v>2.4431</v>
      </c>
      <c r="D269" s="20">
        <v>1.2634</v>
      </c>
      <c r="F269" s="5">
        <v>0.6583</v>
      </c>
      <c r="G269" s="5">
        <v>0.9295</v>
      </c>
      <c r="H269" s="5">
        <v>0.8649</v>
      </c>
    </row>
    <row r="270" spans="1:8" ht="15.75">
      <c r="A270" s="5">
        <v>1755</v>
      </c>
      <c r="B270" s="5">
        <v>2.4431</v>
      </c>
      <c r="D270" s="20">
        <v>1.2634</v>
      </c>
      <c r="F270" s="5">
        <v>0.6583</v>
      </c>
      <c r="G270" s="5">
        <v>0.9295</v>
      </c>
      <c r="H270" s="5">
        <v>0.8649</v>
      </c>
    </row>
    <row r="271" spans="1:8" ht="15.75">
      <c r="A271" s="5">
        <v>1756</v>
      </c>
      <c r="B271" s="5">
        <v>2.4431</v>
      </c>
      <c r="D271" s="20">
        <v>1.2634</v>
      </c>
      <c r="F271" s="5">
        <v>0.6583</v>
      </c>
      <c r="G271" s="5">
        <v>0.9295</v>
      </c>
      <c r="H271" s="5">
        <v>0.8649</v>
      </c>
    </row>
    <row r="272" spans="1:8" ht="15.75">
      <c r="A272" s="5">
        <v>1757</v>
      </c>
      <c r="B272" s="5">
        <v>2.4431</v>
      </c>
      <c r="D272" s="20">
        <v>1.2634</v>
      </c>
      <c r="F272" s="5">
        <v>0.6583</v>
      </c>
      <c r="G272" s="5">
        <v>0.9295</v>
      </c>
      <c r="H272" s="5">
        <v>0.8649</v>
      </c>
    </row>
    <row r="273" spans="1:8" ht="15.75">
      <c r="A273" s="5">
        <v>1758</v>
      </c>
      <c r="B273" s="5">
        <v>2.4431</v>
      </c>
      <c r="D273" s="20">
        <v>1.2634</v>
      </c>
      <c r="F273" s="5">
        <v>0.6583</v>
      </c>
      <c r="G273" s="5">
        <v>0.9295</v>
      </c>
      <c r="H273" s="5">
        <v>0.8649</v>
      </c>
    </row>
    <row r="274" spans="1:8" ht="15.75">
      <c r="A274" s="5">
        <v>1759</v>
      </c>
      <c r="B274" s="5">
        <v>2.4431</v>
      </c>
      <c r="D274" s="20">
        <v>1.2634</v>
      </c>
      <c r="F274" s="5">
        <v>0.6583</v>
      </c>
      <c r="G274" s="5">
        <v>0.9295</v>
      </c>
      <c r="H274" s="5">
        <v>0.8649</v>
      </c>
    </row>
    <row r="275" spans="1:8" ht="15.75">
      <c r="A275" s="5">
        <v>1760</v>
      </c>
      <c r="B275" s="5">
        <v>2.4431</v>
      </c>
      <c r="D275" s="20">
        <v>1.2634</v>
      </c>
      <c r="F275" s="5">
        <v>0.6583</v>
      </c>
      <c r="G275" s="5">
        <v>0.9295</v>
      </c>
      <c r="H275" s="5">
        <v>0.8649</v>
      </c>
    </row>
    <row r="276" spans="1:8" ht="15.75">
      <c r="A276" s="5">
        <v>1761</v>
      </c>
      <c r="B276" s="5">
        <v>2.4431</v>
      </c>
      <c r="D276" s="20">
        <v>1.2634</v>
      </c>
      <c r="F276" s="5">
        <v>0.6583</v>
      </c>
      <c r="G276" s="5">
        <v>0.9295</v>
      </c>
      <c r="H276" s="5">
        <v>0.8649</v>
      </c>
    </row>
    <row r="277" spans="1:8" ht="15.75">
      <c r="A277" s="5">
        <v>1762</v>
      </c>
      <c r="B277" s="5">
        <v>2.4431</v>
      </c>
      <c r="D277" s="20">
        <v>1.2634</v>
      </c>
      <c r="F277" s="5">
        <v>0.6583</v>
      </c>
      <c r="G277" s="5">
        <v>0.9295</v>
      </c>
      <c r="H277" s="5">
        <v>0.8649</v>
      </c>
    </row>
    <row r="278" spans="1:8" ht="15.75">
      <c r="A278" s="5">
        <v>1763</v>
      </c>
      <c r="B278" s="5">
        <v>2.4431</v>
      </c>
      <c r="D278" s="20">
        <v>1.2634</v>
      </c>
      <c r="F278" s="5">
        <v>0.6583</v>
      </c>
      <c r="G278" s="5">
        <v>0.9295</v>
      </c>
      <c r="H278" s="5">
        <v>0.8649</v>
      </c>
    </row>
    <row r="279" spans="1:8" ht="15.75">
      <c r="A279" s="5">
        <v>1764</v>
      </c>
      <c r="B279" s="5">
        <v>2.4431</v>
      </c>
      <c r="D279" s="20">
        <v>1.2634</v>
      </c>
      <c r="F279" s="5">
        <v>0.6583</v>
      </c>
      <c r="G279" s="5">
        <v>0.9295</v>
      </c>
      <c r="H279" s="5">
        <v>0.8649</v>
      </c>
    </row>
    <row r="280" spans="1:8" ht="15.75">
      <c r="A280" s="5">
        <v>1765</v>
      </c>
      <c r="B280" s="5">
        <v>2.4431</v>
      </c>
      <c r="D280" s="20">
        <v>1.2634</v>
      </c>
      <c r="F280" s="5">
        <v>0.6583</v>
      </c>
      <c r="G280" s="5">
        <v>0.9295</v>
      </c>
      <c r="H280" s="5">
        <v>0.8649</v>
      </c>
    </row>
    <row r="281" spans="1:8" ht="15.75">
      <c r="A281" s="5">
        <v>1766</v>
      </c>
      <c r="B281" s="5">
        <v>2.4431</v>
      </c>
      <c r="D281" s="20">
        <v>1.2634</v>
      </c>
      <c r="F281" s="5">
        <v>0.6583</v>
      </c>
      <c r="G281" s="5">
        <v>0.9295</v>
      </c>
      <c r="H281" s="5">
        <v>0.8649</v>
      </c>
    </row>
    <row r="282" spans="1:8" ht="15.75">
      <c r="A282" s="5">
        <v>1767</v>
      </c>
      <c r="B282" s="5">
        <v>2.4431</v>
      </c>
      <c r="D282" s="20">
        <v>1.2634</v>
      </c>
      <c r="F282" s="5">
        <v>0.6583</v>
      </c>
      <c r="G282" s="5">
        <v>0.9295</v>
      </c>
      <c r="H282" s="5">
        <v>0.8649</v>
      </c>
    </row>
    <row r="283" spans="1:8" ht="15.75">
      <c r="A283" s="5">
        <v>1768</v>
      </c>
      <c r="B283" s="5">
        <v>2.4431</v>
      </c>
      <c r="D283" s="20">
        <v>1.2634</v>
      </c>
      <c r="F283" s="5">
        <v>0.6583</v>
      </c>
      <c r="G283" s="5">
        <v>0.9295</v>
      </c>
      <c r="H283" s="5">
        <v>0.8649</v>
      </c>
    </row>
    <row r="284" spans="1:8" ht="15.75">
      <c r="A284" s="5">
        <v>1769</v>
      </c>
      <c r="B284" s="5">
        <v>2.4431</v>
      </c>
      <c r="D284" s="20">
        <v>1.2634</v>
      </c>
      <c r="F284" s="5">
        <v>0.6583</v>
      </c>
      <c r="G284" s="5">
        <v>0.9295</v>
      </c>
      <c r="H284" s="5">
        <v>0.8649</v>
      </c>
    </row>
    <row r="285" spans="1:8" ht="15.75">
      <c r="A285" s="5">
        <v>1770</v>
      </c>
      <c r="B285" s="5">
        <v>2.4431</v>
      </c>
      <c r="D285" s="20">
        <v>1.2634</v>
      </c>
      <c r="F285" s="5">
        <v>0.6583</v>
      </c>
      <c r="G285" s="5">
        <v>0.9295</v>
      </c>
      <c r="H285" s="5">
        <v>0.8115</v>
      </c>
    </row>
    <row r="286" spans="1:8" ht="15.75">
      <c r="A286" s="5">
        <v>1771</v>
      </c>
      <c r="B286" s="5">
        <v>2.4431</v>
      </c>
      <c r="D286" s="20">
        <v>1.2634</v>
      </c>
      <c r="F286" s="5">
        <v>0.6583</v>
      </c>
      <c r="G286" s="5">
        <v>0.9295</v>
      </c>
      <c r="H286" s="5">
        <v>0.8115</v>
      </c>
    </row>
    <row r="287" spans="1:8" ht="15.75">
      <c r="A287" s="5">
        <v>1772</v>
      </c>
      <c r="B287" s="5">
        <v>2.4431</v>
      </c>
      <c r="D287" s="20">
        <v>1.2634</v>
      </c>
      <c r="F287" s="5">
        <v>0.6518</v>
      </c>
      <c r="G287" s="5">
        <v>0.9203</v>
      </c>
      <c r="H287" s="5">
        <v>0.8115</v>
      </c>
    </row>
    <row r="288" spans="1:8" ht="15.75">
      <c r="A288" s="5">
        <v>1773</v>
      </c>
      <c r="B288" s="5">
        <v>2.4274</v>
      </c>
      <c r="D288" s="20">
        <v>1.2223</v>
      </c>
      <c r="F288" s="5">
        <v>0.6472</v>
      </c>
      <c r="G288" s="5">
        <v>0.9139</v>
      </c>
      <c r="H288" s="5">
        <v>0.8115</v>
      </c>
    </row>
    <row r="289" spans="1:8" ht="15.75">
      <c r="A289" s="5">
        <v>1774</v>
      </c>
      <c r="B289" s="5">
        <v>2.4274</v>
      </c>
      <c r="D289" s="20">
        <v>1.2138</v>
      </c>
      <c r="F289" s="5">
        <v>0.6472</v>
      </c>
      <c r="G289" s="5">
        <v>0.9139</v>
      </c>
      <c r="H289" s="5">
        <v>0.8115</v>
      </c>
    </row>
    <row r="290" spans="1:8" ht="15.75">
      <c r="A290" s="5">
        <v>1775</v>
      </c>
      <c r="B290" s="5">
        <v>2.4274</v>
      </c>
      <c r="D290" s="20">
        <v>1.2138</v>
      </c>
      <c r="F290" s="5">
        <v>0.6472</v>
      </c>
      <c r="G290" s="5">
        <v>0.9139</v>
      </c>
      <c r="H290" s="5">
        <v>0.8115</v>
      </c>
    </row>
    <row r="291" spans="1:8" ht="15.75">
      <c r="A291" s="5">
        <v>1776</v>
      </c>
      <c r="B291" s="5">
        <v>2.4274</v>
      </c>
      <c r="D291" s="20">
        <v>1.2138</v>
      </c>
      <c r="F291" s="5">
        <v>0.6472</v>
      </c>
      <c r="G291" s="5">
        <v>0.9139</v>
      </c>
      <c r="H291" s="5">
        <v>0.8115</v>
      </c>
    </row>
    <row r="292" spans="1:8" ht="15.75">
      <c r="A292" s="5">
        <v>1777</v>
      </c>
      <c r="B292" s="5">
        <v>2.4274</v>
      </c>
      <c r="D292" s="20">
        <v>1.2138</v>
      </c>
      <c r="F292" s="5">
        <v>0.6472</v>
      </c>
      <c r="G292" s="5">
        <v>0.9139</v>
      </c>
      <c r="H292" s="5">
        <v>0.8115</v>
      </c>
    </row>
    <row r="293" spans="1:8" ht="15.75">
      <c r="A293" s="5">
        <v>1778</v>
      </c>
      <c r="B293" s="5">
        <v>2.4274</v>
      </c>
      <c r="D293" s="20">
        <v>1.2138</v>
      </c>
      <c r="F293" s="5">
        <v>0.6472</v>
      </c>
      <c r="G293" s="5">
        <v>0.9139</v>
      </c>
      <c r="H293" s="5">
        <v>0.8115</v>
      </c>
    </row>
    <row r="294" spans="1:8" ht="15.75">
      <c r="A294" s="5">
        <v>1779</v>
      </c>
      <c r="B294" s="5">
        <v>2.4274</v>
      </c>
      <c r="D294" s="20">
        <v>1.2138</v>
      </c>
      <c r="F294" s="5">
        <v>0.6472</v>
      </c>
      <c r="G294" s="5">
        <v>0.9139</v>
      </c>
      <c r="H294" s="5">
        <v>0.8115</v>
      </c>
    </row>
    <row r="295" spans="1:8" ht="15.75">
      <c r="A295" s="5">
        <v>1780</v>
      </c>
      <c r="B295" s="5">
        <v>2.4274</v>
      </c>
      <c r="D295" s="20">
        <v>1.2138</v>
      </c>
      <c r="F295" s="5">
        <v>0.6472</v>
      </c>
      <c r="G295" s="5">
        <v>0.9139</v>
      </c>
      <c r="H295" s="5">
        <v>0.8115</v>
      </c>
    </row>
    <row r="296" spans="1:8" ht="15.75">
      <c r="A296" s="5">
        <v>1781</v>
      </c>
      <c r="B296" s="5">
        <v>2.4274</v>
      </c>
      <c r="D296" s="20">
        <v>1.2138</v>
      </c>
      <c r="F296" s="5">
        <v>0.6472</v>
      </c>
      <c r="G296" s="5">
        <v>0.9139</v>
      </c>
      <c r="H296" s="5">
        <v>0.8115</v>
      </c>
    </row>
    <row r="297" spans="1:8" ht="15.75">
      <c r="A297" s="5">
        <v>1782</v>
      </c>
      <c r="B297" s="5">
        <v>2.4274</v>
      </c>
      <c r="D297" s="20">
        <v>1.2138</v>
      </c>
      <c r="F297" s="5">
        <v>0.6472</v>
      </c>
      <c r="G297" s="5">
        <v>0.9139</v>
      </c>
      <c r="H297" s="5">
        <v>0.8115</v>
      </c>
    </row>
    <row r="298" spans="1:8" ht="15.75">
      <c r="A298" s="5">
        <v>1783</v>
      </c>
      <c r="B298" s="5">
        <v>2.4274</v>
      </c>
      <c r="D298" s="20">
        <v>1.2138</v>
      </c>
      <c r="F298" s="5">
        <v>0.6472</v>
      </c>
      <c r="G298" s="5">
        <v>0.9139</v>
      </c>
      <c r="H298" s="5">
        <v>0.8115</v>
      </c>
    </row>
    <row r="299" spans="1:8" ht="15.75">
      <c r="A299" s="5">
        <v>1784</v>
      </c>
      <c r="B299" s="5">
        <v>2.4274</v>
      </c>
      <c r="D299" s="20">
        <v>1.2138</v>
      </c>
      <c r="F299" s="5">
        <v>0.6472</v>
      </c>
      <c r="G299" s="5">
        <v>0.9139</v>
      </c>
      <c r="H299" s="5">
        <v>0.8115</v>
      </c>
    </row>
    <row r="300" spans="1:8" ht="15.75">
      <c r="A300" s="5">
        <v>1785</v>
      </c>
      <c r="B300" s="5">
        <v>2.4274</v>
      </c>
      <c r="D300" s="20">
        <v>1.2138</v>
      </c>
      <c r="F300" s="5">
        <v>0.6472</v>
      </c>
      <c r="G300" s="5">
        <v>0.9139</v>
      </c>
      <c r="H300" s="5">
        <v>0.8115</v>
      </c>
    </row>
    <row r="301" spans="1:8" ht="15.75">
      <c r="A301" s="5">
        <v>1786</v>
      </c>
      <c r="B301" s="5">
        <v>2.4274</v>
      </c>
      <c r="D301" s="20">
        <v>1.2138</v>
      </c>
      <c r="F301" s="5">
        <v>0.6472</v>
      </c>
      <c r="G301" s="5">
        <v>0.908</v>
      </c>
      <c r="H301" s="5">
        <v>0.8115</v>
      </c>
    </row>
    <row r="302" spans="1:8" ht="15.75">
      <c r="A302" s="5">
        <v>1787</v>
      </c>
      <c r="B302" s="5">
        <v>2.4274</v>
      </c>
      <c r="D302" s="20">
        <v>1.206</v>
      </c>
      <c r="F302" s="5">
        <v>0.6389</v>
      </c>
      <c r="G302" s="5">
        <v>0.9021</v>
      </c>
      <c r="H302" s="5">
        <v>0.8115</v>
      </c>
    </row>
    <row r="303" spans="1:8" ht="15.75">
      <c r="A303" s="5">
        <v>1788</v>
      </c>
      <c r="B303" s="5">
        <v>2.4274</v>
      </c>
      <c r="D303" s="20">
        <v>1.1982</v>
      </c>
      <c r="F303" s="5">
        <v>0.6389</v>
      </c>
      <c r="G303" s="5">
        <v>0.9021</v>
      </c>
      <c r="H303" s="5">
        <v>0.8115</v>
      </c>
    </row>
    <row r="304" spans="1:8" ht="15.75">
      <c r="A304" s="5">
        <v>1789</v>
      </c>
      <c r="B304" s="5">
        <v>2.4274</v>
      </c>
      <c r="D304" s="20">
        <v>1.1982</v>
      </c>
      <c r="F304" s="5">
        <v>0.6389</v>
      </c>
      <c r="G304" s="5">
        <v>0.9021</v>
      </c>
      <c r="H304" s="5">
        <v>0.8115</v>
      </c>
    </row>
    <row r="305" spans="1:8" ht="15.75">
      <c r="A305" s="5">
        <v>1790</v>
      </c>
      <c r="B305" s="5">
        <v>2.4274</v>
      </c>
      <c r="D305" s="20">
        <v>1.1982</v>
      </c>
      <c r="F305" s="5">
        <v>0.6389</v>
      </c>
      <c r="G305" s="5">
        <v>0.9021</v>
      </c>
      <c r="H305" s="5">
        <v>0.8115</v>
      </c>
    </row>
    <row r="306" spans="1:8" ht="15.75">
      <c r="A306" s="5">
        <v>1791</v>
      </c>
      <c r="B306" s="5">
        <v>2.4274</v>
      </c>
      <c r="D306" s="20">
        <v>1.1982</v>
      </c>
      <c r="F306" s="5">
        <v>0.6389</v>
      </c>
      <c r="G306" s="5">
        <v>0.9021</v>
      </c>
      <c r="H306" s="5">
        <v>0.8115</v>
      </c>
    </row>
    <row r="307" spans="1:8" ht="15.75">
      <c r="A307" s="5">
        <v>1792</v>
      </c>
      <c r="B307" s="5">
        <v>2.4274</v>
      </c>
      <c r="D307" s="20">
        <v>1.1982</v>
      </c>
      <c r="F307" s="5">
        <v>0.6389</v>
      </c>
      <c r="G307" s="5">
        <v>0.9021</v>
      </c>
      <c r="H307" s="5">
        <v>0.8115</v>
      </c>
    </row>
    <row r="308" spans="1:8" ht="15.75">
      <c r="A308" s="5">
        <v>1793</v>
      </c>
      <c r="B308" s="5">
        <v>2.4274</v>
      </c>
      <c r="D308" s="20">
        <v>1.1982</v>
      </c>
      <c r="F308" s="5">
        <v>0.6389</v>
      </c>
      <c r="G308" s="5">
        <v>0.9021</v>
      </c>
      <c r="H308" s="5">
        <v>0.8115</v>
      </c>
    </row>
    <row r="309" spans="1:8" ht="15.75">
      <c r="A309" s="5">
        <v>1794</v>
      </c>
      <c r="B309" s="5">
        <v>2.4274</v>
      </c>
      <c r="D309" s="20">
        <v>1.1982</v>
      </c>
      <c r="F309" s="5">
        <v>0.6389</v>
      </c>
      <c r="G309" s="5">
        <v>0.9021</v>
      </c>
      <c r="H309" s="5">
        <v>0.8115</v>
      </c>
    </row>
    <row r="310" spans="1:8" ht="15.75">
      <c r="A310" s="5">
        <v>1795</v>
      </c>
      <c r="B310" s="5">
        <v>2.4274</v>
      </c>
      <c r="D310" s="20">
        <v>1.1982</v>
      </c>
      <c r="F310" s="5">
        <v>0.6389</v>
      </c>
      <c r="G310" s="5">
        <v>0.9021</v>
      </c>
      <c r="H310" s="5">
        <v>0.8115</v>
      </c>
    </row>
    <row r="311" spans="1:8" ht="15.75">
      <c r="A311" s="5">
        <v>1796</v>
      </c>
      <c r="B311" s="5">
        <v>2.4274</v>
      </c>
      <c r="D311" s="20">
        <v>1.1982</v>
      </c>
      <c r="F311" s="5">
        <v>0.6389</v>
      </c>
      <c r="G311" s="5">
        <v>0.9021</v>
      </c>
      <c r="H311" s="5">
        <v>0.8115</v>
      </c>
    </row>
    <row r="312" spans="1:8" ht="15.75">
      <c r="A312" s="5">
        <v>1797</v>
      </c>
      <c r="B312" s="5">
        <v>2.4274</v>
      </c>
      <c r="D312" s="20">
        <v>1.1982</v>
      </c>
      <c r="F312" s="5">
        <v>0.6389</v>
      </c>
      <c r="G312" s="5">
        <v>0.9021</v>
      </c>
      <c r="H312" s="5">
        <v>0.8115</v>
      </c>
    </row>
    <row r="313" spans="1:8" ht="15.75">
      <c r="A313" s="5">
        <v>1798</v>
      </c>
      <c r="B313" s="5">
        <v>2.4274</v>
      </c>
      <c r="D313" s="20">
        <v>1.1982</v>
      </c>
      <c r="F313" s="5">
        <v>0.6389</v>
      </c>
      <c r="G313" s="5">
        <v>0.9021</v>
      </c>
      <c r="H313" s="5">
        <v>0.8115</v>
      </c>
    </row>
    <row r="314" spans="1:8" ht="15.75">
      <c r="A314" s="5">
        <v>1799</v>
      </c>
      <c r="B314" s="5">
        <v>2.4274</v>
      </c>
      <c r="D314" s="20">
        <v>1.1982</v>
      </c>
      <c r="F314" s="5">
        <v>0.6389</v>
      </c>
      <c r="G314" s="5">
        <v>0.9021</v>
      </c>
      <c r="H314" s="5">
        <v>0.8115</v>
      </c>
    </row>
    <row r="315" spans="1:8" ht="15.75">
      <c r="A315" s="5">
        <v>1800</v>
      </c>
      <c r="B315" s="5">
        <v>2.4274</v>
      </c>
      <c r="D315" s="20">
        <v>1.1982</v>
      </c>
      <c r="F315" s="5">
        <v>0.6389</v>
      </c>
      <c r="G315" s="5">
        <v>0.9021</v>
      </c>
      <c r="H315" s="5">
        <v>0.8115</v>
      </c>
    </row>
    <row r="316" spans="1:6" ht="15.75">
      <c r="A316" s="5">
        <v>1801</v>
      </c>
      <c r="F316" s="29">
        <v>0.6388954674422747</v>
      </c>
    </row>
    <row r="317" spans="1:6" ht="15.75">
      <c r="A317" s="5">
        <v>1802</v>
      </c>
      <c r="F317" s="29">
        <v>0.6388909063865391</v>
      </c>
    </row>
    <row r="318" spans="1:6" ht="15.75">
      <c r="A318" s="5">
        <v>1803</v>
      </c>
      <c r="F318" s="29">
        <v>0.6389095317604357</v>
      </c>
    </row>
    <row r="319" spans="1:6" ht="15.75">
      <c r="A319" s="5">
        <v>1804</v>
      </c>
      <c r="F319" s="29">
        <v>0.6388863017416874</v>
      </c>
    </row>
    <row r="320" spans="1:6" ht="15.75">
      <c r="A320" s="5">
        <v>1805</v>
      </c>
      <c r="F320" s="29">
        <v>0.6388883356110895</v>
      </c>
    </row>
    <row r="321" spans="1:6" ht="15.75">
      <c r="A321" s="5">
        <v>1806</v>
      </c>
      <c r="F321" s="29">
        <v>0.6388826729476524</v>
      </c>
    </row>
    <row r="322" spans="1:6" ht="15.75">
      <c r="A322" s="5">
        <v>1807</v>
      </c>
      <c r="F322" s="29">
        <v>0.6388824008587275</v>
      </c>
    </row>
    <row r="323" spans="1:6" ht="15.75">
      <c r="A323" s="5">
        <v>1808</v>
      </c>
      <c r="F323" s="29">
        <v>0.6389140572750941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25"/>
  <sheetViews>
    <sheetView showZeros="0" workbookViewId="0" topLeftCell="A1">
      <pane xSplit="7470" ySplit="3405" topLeftCell="B11" activePane="bottomRight" state="split"/>
      <selection pane="topLeft" activeCell="A1" sqref="A1"/>
      <selection pane="topRight" activeCell="B1" sqref="B1"/>
      <selection pane="bottomLeft" activeCell="A10" sqref="A10"/>
      <selection pane="bottomRight" activeCell="D13" sqref="D13"/>
    </sheetView>
  </sheetViews>
  <sheetFormatPr defaultColWidth="9.140625" defaultRowHeight="12.75"/>
  <cols>
    <col min="1" max="1" width="16.57421875" style="5" customWidth="1"/>
    <col min="2" max="34" width="12.7109375" style="5" customWidth="1"/>
    <col min="35" max="16384" width="9.140625" style="5" customWidth="1"/>
  </cols>
  <sheetData>
    <row r="1" spans="1:3" ht="15.75">
      <c r="A1" s="15" t="s">
        <v>19</v>
      </c>
      <c r="B1" s="16"/>
      <c r="C1" s="17" t="s">
        <v>90</v>
      </c>
    </row>
    <row r="2" ht="15.75">
      <c r="A2" s="5" t="s">
        <v>40</v>
      </c>
    </row>
    <row r="3" ht="15.75">
      <c r="A3" s="5" t="s">
        <v>56</v>
      </c>
    </row>
    <row r="4" ht="15.75">
      <c r="A4" s="5" t="s">
        <v>83</v>
      </c>
    </row>
    <row r="6" spans="1:24" ht="15.75">
      <c r="A6" s="25"/>
      <c r="B6" s="26" t="s">
        <v>74</v>
      </c>
      <c r="M6" s="26" t="s">
        <v>75</v>
      </c>
      <c r="N6" s="27"/>
      <c r="X6" s="24" t="s">
        <v>73</v>
      </c>
    </row>
    <row r="7" spans="1:34" s="19" customFormat="1" ht="15.75">
      <c r="A7" s="23" t="s">
        <v>30</v>
      </c>
      <c r="B7" s="19" t="s">
        <v>58</v>
      </c>
      <c r="C7" s="19" t="s">
        <v>58</v>
      </c>
      <c r="D7" s="19" t="s">
        <v>58</v>
      </c>
      <c r="E7" s="19" t="s">
        <v>41</v>
      </c>
      <c r="F7" s="19" t="s">
        <v>43</v>
      </c>
      <c r="G7" s="19" t="s">
        <v>47</v>
      </c>
      <c r="H7" s="19" t="s">
        <v>49</v>
      </c>
      <c r="I7" s="19" t="s">
        <v>51</v>
      </c>
      <c r="J7" s="19" t="s">
        <v>52</v>
      </c>
      <c r="K7" s="19" t="s">
        <v>54</v>
      </c>
      <c r="M7" s="19" t="s">
        <v>58</v>
      </c>
      <c r="N7" s="19" t="s">
        <v>58</v>
      </c>
      <c r="O7" s="19" t="s">
        <v>58</v>
      </c>
      <c r="P7" s="19" t="s">
        <v>41</v>
      </c>
      <c r="Q7" s="19" t="s">
        <v>43</v>
      </c>
      <c r="R7" s="19" t="s">
        <v>47</v>
      </c>
      <c r="S7" s="19" t="s">
        <v>49</v>
      </c>
      <c r="T7" s="19" t="s">
        <v>51</v>
      </c>
      <c r="U7" s="19" t="s">
        <v>52</v>
      </c>
      <c r="V7" s="19" t="s">
        <v>54</v>
      </c>
      <c r="X7" s="19" t="s">
        <v>82</v>
      </c>
      <c r="Y7" s="19" t="s">
        <v>58</v>
      </c>
      <c r="Z7" s="19" t="s">
        <v>58</v>
      </c>
      <c r="AA7" s="19" t="s">
        <v>58</v>
      </c>
      <c r="AB7" s="19" t="s">
        <v>41</v>
      </c>
      <c r="AC7" s="19" t="s">
        <v>43</v>
      </c>
      <c r="AD7" s="19" t="s">
        <v>47</v>
      </c>
      <c r="AE7" s="19" t="s">
        <v>49</v>
      </c>
      <c r="AF7" s="19" t="s">
        <v>51</v>
      </c>
      <c r="AG7" s="19" t="s">
        <v>52</v>
      </c>
      <c r="AH7" s="19" t="s">
        <v>54</v>
      </c>
    </row>
    <row r="8" spans="1:34" s="19" customFormat="1" ht="15.75">
      <c r="A8" s="23" t="s">
        <v>36</v>
      </c>
      <c r="B8" s="19" t="s">
        <v>37</v>
      </c>
      <c r="C8" s="19" t="s">
        <v>38</v>
      </c>
      <c r="D8" s="19" t="s">
        <v>39</v>
      </c>
      <c r="E8" s="19" t="s">
        <v>37</v>
      </c>
      <c r="F8" s="19" t="s">
        <v>37</v>
      </c>
      <c r="G8" s="19" t="s">
        <v>37</v>
      </c>
      <c r="H8" s="19" t="s">
        <v>37</v>
      </c>
      <c r="I8" s="19" t="s">
        <v>37</v>
      </c>
      <c r="J8" s="19" t="s">
        <v>37</v>
      </c>
      <c r="K8" s="19" t="s">
        <v>37</v>
      </c>
      <c r="M8" s="19" t="s">
        <v>37</v>
      </c>
      <c r="N8" s="19" t="s">
        <v>38</v>
      </c>
      <c r="O8" s="19" t="s">
        <v>39</v>
      </c>
      <c r="P8" s="19" t="s">
        <v>37</v>
      </c>
      <c r="Q8" s="19" t="s">
        <v>37</v>
      </c>
      <c r="R8" s="19" t="s">
        <v>37</v>
      </c>
      <c r="S8" s="19" t="s">
        <v>37</v>
      </c>
      <c r="T8" s="19" t="s">
        <v>37</v>
      </c>
      <c r="U8" s="19" t="s">
        <v>37</v>
      </c>
      <c r="V8" s="19" t="s">
        <v>37</v>
      </c>
      <c r="X8" s="19" t="s">
        <v>37</v>
      </c>
      <c r="Y8" s="19" t="s">
        <v>37</v>
      </c>
      <c r="Z8" s="19" t="s">
        <v>38</v>
      </c>
      <c r="AA8" s="19" t="s">
        <v>39</v>
      </c>
      <c r="AB8" s="19" t="s">
        <v>37</v>
      </c>
      <c r="AC8" s="19" t="s">
        <v>37</v>
      </c>
      <c r="AD8" s="19" t="s">
        <v>37</v>
      </c>
      <c r="AE8" s="19" t="s">
        <v>37</v>
      </c>
      <c r="AF8" s="19" t="s">
        <v>37</v>
      </c>
      <c r="AG8" s="19" t="s">
        <v>37</v>
      </c>
      <c r="AH8" s="19" t="s">
        <v>37</v>
      </c>
    </row>
    <row r="9" spans="1:34" s="19" customFormat="1" ht="15.75">
      <c r="A9" s="23" t="s">
        <v>31</v>
      </c>
      <c r="B9" s="19" t="s">
        <v>33</v>
      </c>
      <c r="C9" s="19" t="s">
        <v>33</v>
      </c>
      <c r="D9" s="19" t="s">
        <v>33</v>
      </c>
      <c r="E9" s="19" t="s">
        <v>42</v>
      </c>
      <c r="F9" s="19" t="s">
        <v>44</v>
      </c>
      <c r="G9" s="19" t="s">
        <v>48</v>
      </c>
      <c r="H9" s="19" t="s">
        <v>50</v>
      </c>
      <c r="I9" s="19" t="s">
        <v>50</v>
      </c>
      <c r="J9" s="19" t="s">
        <v>44</v>
      </c>
      <c r="K9" s="19" t="s">
        <v>55</v>
      </c>
      <c r="M9" s="19" t="s">
        <v>72</v>
      </c>
      <c r="N9" s="19" t="s">
        <v>72</v>
      </c>
      <c r="O9" s="19" t="s">
        <v>72</v>
      </c>
      <c r="P9" s="19" t="s">
        <v>78</v>
      </c>
      <c r="Q9" s="19" t="s">
        <v>78</v>
      </c>
      <c r="R9" s="19" t="s">
        <v>78</v>
      </c>
      <c r="S9" s="19" t="s">
        <v>72</v>
      </c>
      <c r="T9" s="19" t="s">
        <v>72</v>
      </c>
      <c r="U9" s="19" t="s">
        <v>78</v>
      </c>
      <c r="V9" s="19" t="s">
        <v>55</v>
      </c>
      <c r="X9" s="19" t="s">
        <v>81</v>
      </c>
      <c r="Y9" s="19" t="s">
        <v>72</v>
      </c>
      <c r="Z9" s="19" t="s">
        <v>72</v>
      </c>
      <c r="AA9" s="19" t="s">
        <v>72</v>
      </c>
      <c r="AB9" s="19" t="s">
        <v>78</v>
      </c>
      <c r="AC9" s="19" t="s">
        <v>78</v>
      </c>
      <c r="AD9" s="19" t="s">
        <v>78</v>
      </c>
      <c r="AE9" s="19" t="s">
        <v>72</v>
      </c>
      <c r="AF9" s="19" t="s">
        <v>72</v>
      </c>
      <c r="AG9" s="19" t="s">
        <v>78</v>
      </c>
      <c r="AH9" s="19" t="s">
        <v>55</v>
      </c>
    </row>
    <row r="10" spans="1:34" s="19" customFormat="1" ht="15.75">
      <c r="A10" s="23" t="s">
        <v>32</v>
      </c>
      <c r="B10" s="19" t="s">
        <v>34</v>
      </c>
      <c r="C10" s="19" t="s">
        <v>34</v>
      </c>
      <c r="D10" s="19" t="s">
        <v>34</v>
      </c>
      <c r="E10" s="19" t="s">
        <v>34</v>
      </c>
      <c r="F10" s="19" t="s">
        <v>34</v>
      </c>
      <c r="G10" s="19" t="s">
        <v>34</v>
      </c>
      <c r="H10" s="19" t="s">
        <v>34</v>
      </c>
      <c r="I10" s="19" t="s">
        <v>34</v>
      </c>
      <c r="J10" s="19" t="s">
        <v>34</v>
      </c>
      <c r="K10" s="19" t="s">
        <v>34</v>
      </c>
      <c r="M10" s="19" t="s">
        <v>34</v>
      </c>
      <c r="N10" s="19" t="s">
        <v>34</v>
      </c>
      <c r="O10" s="19" t="s">
        <v>34</v>
      </c>
      <c r="P10" s="19" t="s">
        <v>34</v>
      </c>
      <c r="Q10" s="19" t="s">
        <v>34</v>
      </c>
      <c r="R10" s="19" t="s">
        <v>34</v>
      </c>
      <c r="S10" s="19" t="s">
        <v>34</v>
      </c>
      <c r="T10" s="19" t="s">
        <v>34</v>
      </c>
      <c r="U10" s="19" t="s">
        <v>34</v>
      </c>
      <c r="V10" s="19" t="s">
        <v>34</v>
      </c>
      <c r="X10" s="19" t="s">
        <v>35</v>
      </c>
      <c r="Y10" s="19" t="s">
        <v>35</v>
      </c>
      <c r="Z10" s="19" t="s">
        <v>35</v>
      </c>
      <c r="AA10" s="19" t="s">
        <v>35</v>
      </c>
      <c r="AB10" s="19" t="s">
        <v>35</v>
      </c>
      <c r="AC10" s="19" t="s">
        <v>35</v>
      </c>
      <c r="AD10" s="19" t="s">
        <v>35</v>
      </c>
      <c r="AE10" s="19" t="s">
        <v>35</v>
      </c>
      <c r="AF10" s="19" t="s">
        <v>35</v>
      </c>
      <c r="AG10" s="19" t="s">
        <v>35</v>
      </c>
      <c r="AH10" s="19" t="s">
        <v>35</v>
      </c>
    </row>
    <row r="11" spans="1:65" ht="15.75">
      <c r="A11" s="5">
        <v>1494</v>
      </c>
      <c r="B11" s="28">
        <v>16.5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+B11/69.518</f>
        <v>0.23734860036249605</v>
      </c>
      <c r="N11" s="28">
        <f>+C11/69.518</f>
        <v>0</v>
      </c>
      <c r="O11" s="28">
        <f>+D11/69.518</f>
        <v>0</v>
      </c>
      <c r="P11" s="28">
        <f>+E11/47.2576</f>
        <v>0</v>
      </c>
      <c r="Q11" s="28">
        <f>+F11/11.8144</f>
        <v>0</v>
      </c>
      <c r="R11" s="28">
        <f>+G11/1.2</f>
        <v>0</v>
      </c>
      <c r="S11" s="28">
        <f>+H11/121.4</f>
        <v>0</v>
      </c>
      <c r="T11" s="28">
        <f>+I11/124.5</f>
        <v>0</v>
      </c>
      <c r="U11" s="28">
        <f>+J11/11.8144</f>
        <v>0</v>
      </c>
      <c r="V11" s="28">
        <f>+K11</f>
        <v>0</v>
      </c>
      <c r="W11" s="28"/>
      <c r="X11" s="28">
        <v>37.01</v>
      </c>
      <c r="Y11" s="28">
        <f>+M11*'Silver Conversions'!$F9</f>
        <v>0.3700502028251676</v>
      </c>
      <c r="Z11" s="28">
        <f>+N11*'Silver Conversions'!$F9</f>
        <v>0</v>
      </c>
      <c r="AA11" s="28">
        <f>+O11*'Silver Conversions'!$F9</f>
        <v>0</v>
      </c>
      <c r="AB11" s="28">
        <f>+P11*'Silver Conversions'!$F9</f>
        <v>0</v>
      </c>
      <c r="AC11" s="28">
        <f>+Q11*'Silver Conversions'!$F9</f>
        <v>0</v>
      </c>
      <c r="AD11" s="28">
        <f>+R11*'Silver Conversions'!$F9</f>
        <v>0</v>
      </c>
      <c r="AE11" s="28">
        <f>+S11*'Silver Conversions'!$F9</f>
        <v>0</v>
      </c>
      <c r="AF11" s="28">
        <f>+T11*'Silver Conversions'!$F9</f>
        <v>0</v>
      </c>
      <c r="AG11" s="28">
        <f>+U11*'Silver Conversions'!$F9</f>
        <v>0</v>
      </c>
      <c r="AH11" s="28">
        <f>+V11*'Silver Conversions'!$F9</f>
        <v>0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</row>
    <row r="12" spans="1:65" ht="15.75">
      <c r="A12" s="5">
        <v>1495</v>
      </c>
      <c r="B12" s="28">
        <v>17.6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 aca="true" t="shared" si="0" ref="M12:M75">+B12/69.518</f>
        <v>0.25317184038666246</v>
      </c>
      <c r="N12" s="28">
        <f aca="true" t="shared" si="1" ref="N12:N75">+C12/69.518</f>
        <v>0</v>
      </c>
      <c r="O12" s="28">
        <f aca="true" t="shared" si="2" ref="O12:O75">+D12/69.518</f>
        <v>0</v>
      </c>
      <c r="P12" s="28">
        <f aca="true" t="shared" si="3" ref="P12:P75">+E12/47.2576</f>
        <v>0</v>
      </c>
      <c r="Q12" s="28">
        <f aca="true" t="shared" si="4" ref="Q12:Q75">+F12/11.8144</f>
        <v>0</v>
      </c>
      <c r="R12" s="28">
        <f aca="true" t="shared" si="5" ref="R12:R75">+G12/1.2</f>
        <v>0</v>
      </c>
      <c r="S12" s="28">
        <f aca="true" t="shared" si="6" ref="S12:S75">+H12/121.4</f>
        <v>0</v>
      </c>
      <c r="T12" s="28">
        <f aca="true" t="shared" si="7" ref="T12:T75">+I12/124.5</f>
        <v>0</v>
      </c>
      <c r="U12" s="28">
        <f aca="true" t="shared" si="8" ref="U12:U75">+J12/11.8144</f>
        <v>0</v>
      </c>
      <c r="V12" s="28">
        <f aca="true" t="shared" si="9" ref="V12:V75">+K12</f>
        <v>0</v>
      </c>
      <c r="W12" s="28"/>
      <c r="X12" s="28">
        <v>39.47</v>
      </c>
      <c r="Y12" s="28">
        <f>+M12*'Silver Conversions'!$F10</f>
        <v>0.3947202163468454</v>
      </c>
      <c r="Z12" s="28">
        <f>+N12*'Silver Conversions'!$F10</f>
        <v>0</v>
      </c>
      <c r="AA12" s="28">
        <f>+O12*'Silver Conversions'!$F10</f>
        <v>0</v>
      </c>
      <c r="AB12" s="28">
        <f>+P12*'Silver Conversions'!$F10</f>
        <v>0</v>
      </c>
      <c r="AC12" s="28">
        <f>+Q12*'Silver Conversions'!$F10</f>
        <v>0</v>
      </c>
      <c r="AD12" s="28">
        <f>+R12*'Silver Conversions'!$F10</f>
        <v>0</v>
      </c>
      <c r="AE12" s="28">
        <f>+S12*'Silver Conversions'!$F10</f>
        <v>0</v>
      </c>
      <c r="AF12" s="28">
        <f>+T12*'Silver Conversions'!$F10</f>
        <v>0</v>
      </c>
      <c r="AG12" s="28">
        <f>+U12*'Silver Conversions'!$F10</f>
        <v>0</v>
      </c>
      <c r="AH12" s="28">
        <f>+V12*'Silver Conversions'!$F10</f>
        <v>0</v>
      </c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</row>
    <row r="13" spans="1:65" ht="15.75">
      <c r="A13" s="5">
        <v>1496</v>
      </c>
      <c r="B13" s="28">
        <v>17.15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>
        <f t="shared" si="0"/>
        <v>0.24669869674041253</v>
      </c>
      <c r="N13" s="28">
        <f t="shared" si="1"/>
        <v>0</v>
      </c>
      <c r="O13" s="28">
        <f t="shared" si="2"/>
        <v>0</v>
      </c>
      <c r="P13" s="28">
        <f t="shared" si="3"/>
        <v>0</v>
      </c>
      <c r="Q13" s="28">
        <f t="shared" si="4"/>
        <v>0</v>
      </c>
      <c r="R13" s="28">
        <f t="shared" si="5"/>
        <v>0</v>
      </c>
      <c r="S13" s="28">
        <f t="shared" si="6"/>
        <v>0</v>
      </c>
      <c r="T13" s="28">
        <f t="shared" si="7"/>
        <v>0</v>
      </c>
      <c r="U13" s="28">
        <f t="shared" si="8"/>
        <v>0</v>
      </c>
      <c r="V13" s="28">
        <f t="shared" si="9"/>
        <v>0</v>
      </c>
      <c r="W13" s="28"/>
      <c r="X13" s="28">
        <v>38.46</v>
      </c>
      <c r="Y13" s="28">
        <f>+M13*'Silver Conversions'!$F11</f>
        <v>0.3846279380879772</v>
      </c>
      <c r="Z13" s="28">
        <f>+N13*'Silver Conversions'!$F11</f>
        <v>0</v>
      </c>
      <c r="AA13" s="28">
        <f>+O13*'Silver Conversions'!$F11</f>
        <v>0</v>
      </c>
      <c r="AB13" s="28">
        <f>+P13*'Silver Conversions'!$F11</f>
        <v>0</v>
      </c>
      <c r="AC13" s="28">
        <f>+Q13*'Silver Conversions'!$F11</f>
        <v>0</v>
      </c>
      <c r="AD13" s="28">
        <f>+R13*'Silver Conversions'!$F11</f>
        <v>0</v>
      </c>
      <c r="AE13" s="28">
        <f>+S13*'Silver Conversions'!$F11</f>
        <v>0</v>
      </c>
      <c r="AF13" s="28">
        <f>+T13*'Silver Conversions'!$F11</f>
        <v>0</v>
      </c>
      <c r="AG13" s="28">
        <f>+U13*'Silver Conversions'!$F11</f>
        <v>0</v>
      </c>
      <c r="AH13" s="28">
        <f>+V13*'Silver Conversions'!$F11</f>
        <v>0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5" ht="15.75">
      <c r="A14" s="5">
        <v>1497</v>
      </c>
      <c r="B14" s="28">
        <v>15.91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f t="shared" si="0"/>
        <v>0.22886158980407953</v>
      </c>
      <c r="N14" s="28">
        <f t="shared" si="1"/>
        <v>0</v>
      </c>
      <c r="O14" s="28">
        <f t="shared" si="2"/>
        <v>0</v>
      </c>
      <c r="P14" s="28">
        <f t="shared" si="3"/>
        <v>0</v>
      </c>
      <c r="Q14" s="28">
        <f t="shared" si="4"/>
        <v>0</v>
      </c>
      <c r="R14" s="28">
        <f t="shared" si="5"/>
        <v>0</v>
      </c>
      <c r="S14" s="28">
        <f t="shared" si="6"/>
        <v>0</v>
      </c>
      <c r="T14" s="28">
        <f t="shared" si="7"/>
        <v>0</v>
      </c>
      <c r="U14" s="28">
        <f t="shared" si="8"/>
        <v>0</v>
      </c>
      <c r="V14" s="28">
        <f t="shared" si="9"/>
        <v>0</v>
      </c>
      <c r="W14" s="28"/>
      <c r="X14" s="28">
        <v>35.67</v>
      </c>
      <c r="Y14" s="28">
        <f>+M14*'Silver Conversions'!$F12</f>
        <v>0.35681810466354036</v>
      </c>
      <c r="Z14" s="28">
        <f>+N14*'Silver Conversions'!$F12</f>
        <v>0</v>
      </c>
      <c r="AA14" s="28">
        <f>+O14*'Silver Conversions'!$F12</f>
        <v>0</v>
      </c>
      <c r="AB14" s="28">
        <f>+P14*'Silver Conversions'!$F12</f>
        <v>0</v>
      </c>
      <c r="AC14" s="28">
        <f>+Q14*'Silver Conversions'!$F12</f>
        <v>0</v>
      </c>
      <c r="AD14" s="28">
        <f>+R14*'Silver Conversions'!$F12</f>
        <v>0</v>
      </c>
      <c r="AE14" s="28">
        <f>+S14*'Silver Conversions'!$F12</f>
        <v>0</v>
      </c>
      <c r="AF14" s="28">
        <f>+T14*'Silver Conversions'!$F12</f>
        <v>0</v>
      </c>
      <c r="AG14" s="28">
        <f>+U14*'Silver Conversions'!$F12</f>
        <v>0</v>
      </c>
      <c r="AH14" s="28">
        <f>+V14*'Silver Conversions'!$F12</f>
        <v>0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5" ht="15.75">
      <c r="A15" s="5">
        <v>1498</v>
      </c>
      <c r="B15" s="28">
        <v>14.31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f t="shared" si="0"/>
        <v>0.20584596795074658</v>
      </c>
      <c r="N15" s="28">
        <f t="shared" si="1"/>
        <v>0</v>
      </c>
      <c r="O15" s="28">
        <f t="shared" si="2"/>
        <v>0</v>
      </c>
      <c r="P15" s="28">
        <f t="shared" si="3"/>
        <v>0</v>
      </c>
      <c r="Q15" s="28">
        <f t="shared" si="4"/>
        <v>0</v>
      </c>
      <c r="R15" s="28">
        <f t="shared" si="5"/>
        <v>0</v>
      </c>
      <c r="S15" s="28">
        <f t="shared" si="6"/>
        <v>0</v>
      </c>
      <c r="T15" s="28">
        <f t="shared" si="7"/>
        <v>0</v>
      </c>
      <c r="U15" s="28">
        <f t="shared" si="8"/>
        <v>0</v>
      </c>
      <c r="V15" s="28">
        <f t="shared" si="9"/>
        <v>0</v>
      </c>
      <c r="W15" s="28"/>
      <c r="X15" s="28">
        <v>32.08</v>
      </c>
      <c r="Y15" s="28">
        <f>+M15*'Silver Conversions'!$F13</f>
        <v>0.320934448632009</v>
      </c>
      <c r="Z15" s="28">
        <f>+N15*'Silver Conversions'!$F13</f>
        <v>0</v>
      </c>
      <c r="AA15" s="28">
        <f>+O15*'Silver Conversions'!$F13</f>
        <v>0</v>
      </c>
      <c r="AB15" s="28">
        <f>+P15*'Silver Conversions'!$F13</f>
        <v>0</v>
      </c>
      <c r="AC15" s="28">
        <f>+Q15*'Silver Conversions'!$F13</f>
        <v>0</v>
      </c>
      <c r="AD15" s="28">
        <f>+R15*'Silver Conversions'!$F13</f>
        <v>0</v>
      </c>
      <c r="AE15" s="28">
        <f>+S15*'Silver Conversions'!$F13</f>
        <v>0</v>
      </c>
      <c r="AF15" s="28">
        <f>+T15*'Silver Conversions'!$F13</f>
        <v>0</v>
      </c>
      <c r="AG15" s="28">
        <f>+U15*'Silver Conversions'!$F13</f>
        <v>0</v>
      </c>
      <c r="AH15" s="28">
        <f>+V15*'Silver Conversions'!$F13</f>
        <v>0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</row>
    <row r="16" spans="1:65" ht="15.75">
      <c r="A16" s="5">
        <v>1499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>
        <f t="shared" si="0"/>
        <v>0</v>
      </c>
      <c r="N16" s="28">
        <f t="shared" si="1"/>
        <v>0</v>
      </c>
      <c r="O16" s="28">
        <f t="shared" si="2"/>
        <v>0</v>
      </c>
      <c r="P16" s="28">
        <f t="shared" si="3"/>
        <v>0</v>
      </c>
      <c r="Q16" s="28">
        <f t="shared" si="4"/>
        <v>0</v>
      </c>
      <c r="R16" s="28">
        <f t="shared" si="5"/>
        <v>0</v>
      </c>
      <c r="S16" s="28">
        <f t="shared" si="6"/>
        <v>0</v>
      </c>
      <c r="T16" s="28">
        <f t="shared" si="7"/>
        <v>0</v>
      </c>
      <c r="U16" s="28">
        <f t="shared" si="8"/>
        <v>0</v>
      </c>
      <c r="V16" s="28">
        <f t="shared" si="9"/>
        <v>0</v>
      </c>
      <c r="W16" s="28"/>
      <c r="X16" s="28"/>
      <c r="Y16" s="28">
        <f>+M16*'Silver Conversions'!$F14</f>
        <v>0</v>
      </c>
      <c r="Z16" s="28">
        <f>+N16*'Silver Conversions'!$F14</f>
        <v>0</v>
      </c>
      <c r="AA16" s="28">
        <f>+O16*'Silver Conversions'!$F14</f>
        <v>0</v>
      </c>
      <c r="AB16" s="28">
        <f>+P16*'Silver Conversions'!$F14</f>
        <v>0</v>
      </c>
      <c r="AC16" s="28">
        <f>+Q16*'Silver Conversions'!$F14</f>
        <v>0</v>
      </c>
      <c r="AD16" s="28">
        <f>+R16*'Silver Conversions'!$F14</f>
        <v>0</v>
      </c>
      <c r="AE16" s="28">
        <f>+S16*'Silver Conversions'!$F14</f>
        <v>0</v>
      </c>
      <c r="AF16" s="28">
        <f>+T16*'Silver Conversions'!$F14</f>
        <v>0</v>
      </c>
      <c r="AG16" s="28">
        <f>+U16*'Silver Conversions'!$F14</f>
        <v>0</v>
      </c>
      <c r="AH16" s="28">
        <f>+V16*'Silver Conversions'!$F14</f>
        <v>0</v>
      </c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</row>
    <row r="17" spans="1:65" ht="15.75">
      <c r="A17" s="5">
        <v>1500</v>
      </c>
      <c r="B17" s="28"/>
      <c r="C17" s="28"/>
      <c r="D17" s="28"/>
      <c r="E17" s="28"/>
      <c r="F17" s="28"/>
      <c r="G17" s="28"/>
      <c r="H17" s="28">
        <v>13.85</v>
      </c>
      <c r="I17" s="28"/>
      <c r="J17" s="28"/>
      <c r="K17" s="28"/>
      <c r="L17" s="28"/>
      <c r="M17" s="28">
        <f t="shared" si="0"/>
        <v>0</v>
      </c>
      <c r="N17" s="28">
        <f t="shared" si="1"/>
        <v>0</v>
      </c>
      <c r="O17" s="28">
        <f t="shared" si="2"/>
        <v>0</v>
      </c>
      <c r="P17" s="28">
        <f t="shared" si="3"/>
        <v>0</v>
      </c>
      <c r="Q17" s="28">
        <f t="shared" si="4"/>
        <v>0</v>
      </c>
      <c r="R17" s="28">
        <f t="shared" si="5"/>
        <v>0</v>
      </c>
      <c r="S17" s="28">
        <f t="shared" si="6"/>
        <v>0.11408566721581548</v>
      </c>
      <c r="T17" s="28">
        <f t="shared" si="7"/>
        <v>0</v>
      </c>
      <c r="U17" s="28">
        <f t="shared" si="8"/>
        <v>0</v>
      </c>
      <c r="V17" s="28">
        <f t="shared" si="9"/>
        <v>0</v>
      </c>
      <c r="W17" s="28"/>
      <c r="X17" s="28"/>
      <c r="Y17" s="28">
        <f>+M17*'Silver Conversions'!$F15</f>
        <v>0</v>
      </c>
      <c r="Z17" s="28">
        <f>+N17*'Silver Conversions'!$F15</f>
        <v>0</v>
      </c>
      <c r="AA17" s="28">
        <f>+O17*'Silver Conversions'!$F15</f>
        <v>0</v>
      </c>
      <c r="AB17" s="28">
        <f>+P17*'Silver Conversions'!$F15</f>
        <v>0</v>
      </c>
      <c r="AC17" s="28">
        <f>+Q17*'Silver Conversions'!$F15</f>
        <v>0</v>
      </c>
      <c r="AD17" s="28">
        <f>+R17*'Silver Conversions'!$F15</f>
        <v>0</v>
      </c>
      <c r="AE17" s="28">
        <f>+S17*'Silver Conversions'!$F15</f>
        <v>0.1778709637561779</v>
      </c>
      <c r="AF17" s="28">
        <f>+T17*'Silver Conversions'!$F15</f>
        <v>0</v>
      </c>
      <c r="AG17" s="28">
        <f>+U17*'Silver Conversions'!$F15</f>
        <v>0</v>
      </c>
      <c r="AH17" s="28">
        <f>+V17*'Silver Conversions'!$F15</f>
        <v>0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ht="15.75">
      <c r="A18" s="5">
        <v>1501</v>
      </c>
      <c r="B18" s="28">
        <v>15.6</v>
      </c>
      <c r="C18" s="28"/>
      <c r="D18" s="28"/>
      <c r="E18" s="28"/>
      <c r="F18" s="28"/>
      <c r="G18" s="28">
        <v>1.25</v>
      </c>
      <c r="H18" s="28">
        <v>14.57</v>
      </c>
      <c r="I18" s="28"/>
      <c r="J18" s="28"/>
      <c r="K18" s="28"/>
      <c r="L18" s="28"/>
      <c r="M18" s="28">
        <f t="shared" si="0"/>
        <v>0.22440231306999625</v>
      </c>
      <c r="N18" s="28">
        <f t="shared" si="1"/>
        <v>0</v>
      </c>
      <c r="O18" s="28">
        <f t="shared" si="2"/>
        <v>0</v>
      </c>
      <c r="P18" s="28">
        <f t="shared" si="3"/>
        <v>0</v>
      </c>
      <c r="Q18" s="28">
        <f t="shared" si="4"/>
        <v>0</v>
      </c>
      <c r="R18" s="28">
        <f t="shared" si="5"/>
        <v>1.0416666666666667</v>
      </c>
      <c r="S18" s="28">
        <f t="shared" si="6"/>
        <v>0.1200164744645799</v>
      </c>
      <c r="T18" s="28">
        <f t="shared" si="7"/>
        <v>0</v>
      </c>
      <c r="U18" s="28">
        <f t="shared" si="8"/>
        <v>0</v>
      </c>
      <c r="V18" s="28">
        <f t="shared" si="9"/>
        <v>0</v>
      </c>
      <c r="W18" s="28"/>
      <c r="X18" s="28">
        <v>34.99</v>
      </c>
      <c r="Y18" s="28">
        <f>+M18*'Silver Conversions'!$F16</f>
        <v>0.34986564630743117</v>
      </c>
      <c r="Z18" s="28">
        <f>+N18*'Silver Conversions'!$F16</f>
        <v>0</v>
      </c>
      <c r="AA18" s="28">
        <f>+O18*'Silver Conversions'!$F16</f>
        <v>0</v>
      </c>
      <c r="AB18" s="28">
        <f>+P18*'Silver Conversions'!$F16</f>
        <v>0</v>
      </c>
      <c r="AC18" s="28">
        <f>+Q18*'Silver Conversions'!$F16</f>
        <v>0</v>
      </c>
      <c r="AD18" s="28">
        <f>+R18*'Silver Conversions'!$F16</f>
        <v>1.6240625</v>
      </c>
      <c r="AE18" s="28">
        <f>+S18*'Silver Conversions'!$F16</f>
        <v>0.18711768533772652</v>
      </c>
      <c r="AF18" s="28">
        <f>+T18*'Silver Conversions'!$F16</f>
        <v>0</v>
      </c>
      <c r="AG18" s="28">
        <f>+U18*'Silver Conversions'!$F16</f>
        <v>0</v>
      </c>
      <c r="AH18" s="28">
        <f>+V18*'Silver Conversions'!$F16</f>
        <v>0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:65" ht="15.75">
      <c r="A19" s="5">
        <v>1502</v>
      </c>
      <c r="B19" s="28">
        <v>18.7</v>
      </c>
      <c r="C19" s="28"/>
      <c r="D19" s="28"/>
      <c r="E19" s="28"/>
      <c r="F19" s="28"/>
      <c r="G19" s="28">
        <v>1.26</v>
      </c>
      <c r="H19" s="28">
        <v>16.64</v>
      </c>
      <c r="I19" s="28"/>
      <c r="J19" s="28"/>
      <c r="K19" s="28"/>
      <c r="L19" s="28"/>
      <c r="M19" s="28">
        <f t="shared" si="0"/>
        <v>0.2689950804108288</v>
      </c>
      <c r="N19" s="28">
        <f t="shared" si="1"/>
        <v>0</v>
      </c>
      <c r="O19" s="28">
        <f t="shared" si="2"/>
        <v>0</v>
      </c>
      <c r="P19" s="28">
        <f t="shared" si="3"/>
        <v>0</v>
      </c>
      <c r="Q19" s="28">
        <f t="shared" si="4"/>
        <v>0</v>
      </c>
      <c r="R19" s="28">
        <f t="shared" si="5"/>
        <v>1.05</v>
      </c>
      <c r="S19" s="28">
        <f t="shared" si="6"/>
        <v>0.1370675453047776</v>
      </c>
      <c r="T19" s="28">
        <f t="shared" si="7"/>
        <v>0</v>
      </c>
      <c r="U19" s="28">
        <f t="shared" si="8"/>
        <v>0</v>
      </c>
      <c r="V19" s="28">
        <f t="shared" si="9"/>
        <v>0</v>
      </c>
      <c r="W19" s="28"/>
      <c r="X19" s="28">
        <v>41.94</v>
      </c>
      <c r="Y19" s="28">
        <f>+M19*'Silver Conversions'!$F17</f>
        <v>0.4193902298685232</v>
      </c>
      <c r="Z19" s="28">
        <f>+N19*'Silver Conversions'!$F17</f>
        <v>0</v>
      </c>
      <c r="AA19" s="28">
        <f>+O19*'Silver Conversions'!$F17</f>
        <v>0</v>
      </c>
      <c r="AB19" s="28">
        <f>+P19*'Silver Conversions'!$F17</f>
        <v>0</v>
      </c>
      <c r="AC19" s="28">
        <f>+Q19*'Silver Conversions'!$F17</f>
        <v>0</v>
      </c>
      <c r="AD19" s="28">
        <f>+R19*'Silver Conversions'!$F17</f>
        <v>1.637055</v>
      </c>
      <c r="AE19" s="28">
        <f>+S19*'Silver Conversions'!$F17</f>
        <v>0.21370200988467875</v>
      </c>
      <c r="AF19" s="28">
        <f>+T19*'Silver Conversions'!$F17</f>
        <v>0</v>
      </c>
      <c r="AG19" s="28">
        <f>+U19*'Silver Conversions'!$F17</f>
        <v>0</v>
      </c>
      <c r="AH19" s="28">
        <f>+V19*'Silver Conversions'!$F17</f>
        <v>0</v>
      </c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5" ht="15.75">
      <c r="A20" s="5">
        <v>1503</v>
      </c>
      <c r="B20" s="28">
        <v>21.2</v>
      </c>
      <c r="C20" s="28"/>
      <c r="D20" s="28"/>
      <c r="E20" s="28"/>
      <c r="F20" s="28"/>
      <c r="G20" s="28">
        <v>1.27</v>
      </c>
      <c r="H20" s="28">
        <v>13.5</v>
      </c>
      <c r="I20" s="28"/>
      <c r="J20" s="28"/>
      <c r="K20" s="28"/>
      <c r="L20" s="28"/>
      <c r="M20" s="28">
        <f t="shared" si="0"/>
        <v>0.30495698955666156</v>
      </c>
      <c r="N20" s="28">
        <f t="shared" si="1"/>
        <v>0</v>
      </c>
      <c r="O20" s="28">
        <f t="shared" si="2"/>
        <v>0</v>
      </c>
      <c r="P20" s="28">
        <f t="shared" si="3"/>
        <v>0</v>
      </c>
      <c r="Q20" s="28">
        <f t="shared" si="4"/>
        <v>0</v>
      </c>
      <c r="R20" s="28">
        <f t="shared" si="5"/>
        <v>1.0583333333333333</v>
      </c>
      <c r="S20" s="28">
        <f t="shared" si="6"/>
        <v>0.11120263591433278</v>
      </c>
      <c r="T20" s="28">
        <f t="shared" si="7"/>
        <v>0</v>
      </c>
      <c r="U20" s="28">
        <f t="shared" si="8"/>
        <v>0</v>
      </c>
      <c r="V20" s="28">
        <f t="shared" si="9"/>
        <v>0</v>
      </c>
      <c r="W20" s="28"/>
      <c r="X20" s="28">
        <v>47.55</v>
      </c>
      <c r="Y20" s="28">
        <f>+M20*'Silver Conversions'!$F18</f>
        <v>0.475458442417791</v>
      </c>
      <c r="Z20" s="28">
        <f>+N20*'Silver Conversions'!$F18</f>
        <v>0</v>
      </c>
      <c r="AA20" s="28">
        <f>+O20*'Silver Conversions'!$F18</f>
        <v>0</v>
      </c>
      <c r="AB20" s="28">
        <f>+P20*'Silver Conversions'!$F18</f>
        <v>0</v>
      </c>
      <c r="AC20" s="28">
        <f>+Q20*'Silver Conversions'!$F18</f>
        <v>0</v>
      </c>
      <c r="AD20" s="28">
        <f>+R20*'Silver Conversions'!$F18</f>
        <v>1.6500475</v>
      </c>
      <c r="AE20" s="28">
        <f>+S20*'Silver Conversions'!$F18</f>
        <v>0.17337602965403623</v>
      </c>
      <c r="AF20" s="28">
        <f>+T20*'Silver Conversions'!$F18</f>
        <v>0</v>
      </c>
      <c r="AG20" s="28">
        <f>+U20*'Silver Conversions'!$F18</f>
        <v>0</v>
      </c>
      <c r="AH20" s="28">
        <f>+V20*'Silver Conversions'!$F18</f>
        <v>0</v>
      </c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ht="15.75">
      <c r="A21" s="5">
        <v>1504</v>
      </c>
      <c r="B21" s="28">
        <v>19.7</v>
      </c>
      <c r="C21" s="28"/>
      <c r="D21" s="28"/>
      <c r="E21" s="28"/>
      <c r="F21" s="28"/>
      <c r="G21" s="28">
        <v>1.25</v>
      </c>
      <c r="H21" s="28"/>
      <c r="I21" s="28"/>
      <c r="J21" s="28"/>
      <c r="K21" s="28"/>
      <c r="L21" s="28"/>
      <c r="M21" s="28">
        <f t="shared" si="0"/>
        <v>0.28337984406916195</v>
      </c>
      <c r="N21" s="28">
        <f t="shared" si="1"/>
        <v>0</v>
      </c>
      <c r="O21" s="28">
        <f t="shared" si="2"/>
        <v>0</v>
      </c>
      <c r="P21" s="28">
        <f t="shared" si="3"/>
        <v>0</v>
      </c>
      <c r="Q21" s="28">
        <f t="shared" si="4"/>
        <v>0</v>
      </c>
      <c r="R21" s="28">
        <f t="shared" si="5"/>
        <v>1.0416666666666667</v>
      </c>
      <c r="S21" s="28">
        <f t="shared" si="6"/>
        <v>0</v>
      </c>
      <c r="T21" s="28">
        <f t="shared" si="7"/>
        <v>0</v>
      </c>
      <c r="U21" s="28">
        <f t="shared" si="8"/>
        <v>0</v>
      </c>
      <c r="V21" s="28">
        <f t="shared" si="9"/>
        <v>0</v>
      </c>
      <c r="W21" s="28"/>
      <c r="X21" s="28">
        <v>44.19</v>
      </c>
      <c r="Y21" s="28">
        <f>+M21*'Silver Conversions'!$F19</f>
        <v>0.44181751488823034</v>
      </c>
      <c r="Z21" s="28">
        <f>+N21*'Silver Conversions'!$F19</f>
        <v>0</v>
      </c>
      <c r="AA21" s="28">
        <f>+O21*'Silver Conversions'!$F19</f>
        <v>0</v>
      </c>
      <c r="AB21" s="28">
        <f>+P21*'Silver Conversions'!$F19</f>
        <v>0</v>
      </c>
      <c r="AC21" s="28">
        <f>+Q21*'Silver Conversions'!$F19</f>
        <v>0</v>
      </c>
      <c r="AD21" s="28">
        <f>+R21*'Silver Conversions'!$F19</f>
        <v>1.6240625</v>
      </c>
      <c r="AE21" s="28">
        <f>+S21*'Silver Conversions'!$F19</f>
        <v>0</v>
      </c>
      <c r="AF21" s="28">
        <f>+T21*'Silver Conversions'!$F19</f>
        <v>0</v>
      </c>
      <c r="AG21" s="28">
        <f>+U21*'Silver Conversions'!$F19</f>
        <v>0</v>
      </c>
      <c r="AH21" s="28">
        <f>+V21*'Silver Conversions'!$F19</f>
        <v>0</v>
      </c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</row>
    <row r="22" spans="1:65" ht="15.75">
      <c r="A22" s="5">
        <v>1505</v>
      </c>
      <c r="B22" s="28">
        <v>17.55</v>
      </c>
      <c r="C22" s="28"/>
      <c r="D22" s="28"/>
      <c r="E22" s="28"/>
      <c r="F22" s="28"/>
      <c r="G22" s="28">
        <v>1.33</v>
      </c>
      <c r="H22" s="28">
        <v>10</v>
      </c>
      <c r="I22" s="28"/>
      <c r="J22" s="28"/>
      <c r="K22" s="28"/>
      <c r="L22" s="28"/>
      <c r="M22" s="28">
        <f t="shared" si="0"/>
        <v>0.2524526022037458</v>
      </c>
      <c r="N22" s="28">
        <f t="shared" si="1"/>
        <v>0</v>
      </c>
      <c r="O22" s="28">
        <f t="shared" si="2"/>
        <v>0</v>
      </c>
      <c r="P22" s="28">
        <f t="shared" si="3"/>
        <v>0</v>
      </c>
      <c r="Q22" s="28">
        <f t="shared" si="4"/>
        <v>0</v>
      </c>
      <c r="R22" s="28">
        <f t="shared" si="5"/>
        <v>1.1083333333333334</v>
      </c>
      <c r="S22" s="28">
        <f t="shared" si="6"/>
        <v>0.08237232289950576</v>
      </c>
      <c r="T22" s="28">
        <f t="shared" si="7"/>
        <v>0</v>
      </c>
      <c r="U22" s="28">
        <f t="shared" si="8"/>
        <v>0</v>
      </c>
      <c r="V22" s="28">
        <f t="shared" si="9"/>
        <v>0</v>
      </c>
      <c r="W22" s="28"/>
      <c r="X22" s="28">
        <v>39.37</v>
      </c>
      <c r="Y22" s="28">
        <f>+M22*'Silver Conversions'!$F20</f>
        <v>0.3935988520958601</v>
      </c>
      <c r="Z22" s="28">
        <f>+N22*'Silver Conversions'!$F20</f>
        <v>0</v>
      </c>
      <c r="AA22" s="28">
        <f>+O22*'Silver Conversions'!$F20</f>
        <v>0</v>
      </c>
      <c r="AB22" s="28">
        <f>+P22*'Silver Conversions'!$F20</f>
        <v>0</v>
      </c>
      <c r="AC22" s="28">
        <f>+Q22*'Silver Conversions'!$F20</f>
        <v>0</v>
      </c>
      <c r="AD22" s="28">
        <f>+R22*'Silver Conversions'!$F20</f>
        <v>1.7280025</v>
      </c>
      <c r="AE22" s="28">
        <f>+S22*'Silver Conversions'!$F20</f>
        <v>0.1284266886326194</v>
      </c>
      <c r="AF22" s="28">
        <f>+T22*'Silver Conversions'!$F20</f>
        <v>0</v>
      </c>
      <c r="AG22" s="28">
        <f>+U22*'Silver Conversions'!$F20</f>
        <v>0</v>
      </c>
      <c r="AH22" s="28">
        <f>+V22*'Silver Conversions'!$F20</f>
        <v>0</v>
      </c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1:65" ht="15.75">
      <c r="A23" s="5">
        <v>1506</v>
      </c>
      <c r="B23" s="28">
        <v>17.05</v>
      </c>
      <c r="C23" s="28"/>
      <c r="D23" s="28"/>
      <c r="E23" s="28"/>
      <c r="F23" s="28"/>
      <c r="G23" s="28">
        <v>1.29</v>
      </c>
      <c r="H23" s="28">
        <v>11</v>
      </c>
      <c r="I23" s="28"/>
      <c r="J23" s="28"/>
      <c r="K23" s="28"/>
      <c r="L23" s="28"/>
      <c r="M23" s="28">
        <f t="shared" si="0"/>
        <v>0.24526022037457926</v>
      </c>
      <c r="N23" s="28">
        <f t="shared" si="1"/>
        <v>0</v>
      </c>
      <c r="O23" s="28">
        <f t="shared" si="2"/>
        <v>0</v>
      </c>
      <c r="P23" s="28">
        <f t="shared" si="3"/>
        <v>0</v>
      </c>
      <c r="Q23" s="28">
        <f t="shared" si="4"/>
        <v>0</v>
      </c>
      <c r="R23" s="28">
        <f t="shared" si="5"/>
        <v>1.0750000000000002</v>
      </c>
      <c r="S23" s="28">
        <f t="shared" si="6"/>
        <v>0.09060955518945633</v>
      </c>
      <c r="T23" s="28">
        <f t="shared" si="7"/>
        <v>0</v>
      </c>
      <c r="U23" s="28">
        <f t="shared" si="8"/>
        <v>0</v>
      </c>
      <c r="V23" s="28">
        <f t="shared" si="9"/>
        <v>0</v>
      </c>
      <c r="W23" s="28"/>
      <c r="X23" s="28">
        <v>38.24</v>
      </c>
      <c r="Y23" s="28">
        <f>+M23*'Silver Conversions'!$F21</f>
        <v>0.3823852095860065</v>
      </c>
      <c r="Z23" s="28">
        <f>+N23*'Silver Conversions'!$F21</f>
        <v>0</v>
      </c>
      <c r="AA23" s="28">
        <f>+O23*'Silver Conversions'!$F21</f>
        <v>0</v>
      </c>
      <c r="AB23" s="28">
        <f>+P23*'Silver Conversions'!$F21</f>
        <v>0</v>
      </c>
      <c r="AC23" s="28">
        <f>+Q23*'Silver Conversions'!$F21</f>
        <v>0</v>
      </c>
      <c r="AD23" s="28">
        <f>+R23*'Silver Conversions'!$F21</f>
        <v>1.6760325000000003</v>
      </c>
      <c r="AE23" s="28">
        <f>+S23*'Silver Conversions'!$F21</f>
        <v>0.14126935749588138</v>
      </c>
      <c r="AF23" s="28">
        <f>+T23*'Silver Conversions'!$F21</f>
        <v>0</v>
      </c>
      <c r="AG23" s="28">
        <f>+U23*'Silver Conversions'!$F21</f>
        <v>0</v>
      </c>
      <c r="AH23" s="28">
        <f>+V23*'Silver Conversions'!$F21</f>
        <v>0</v>
      </c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</row>
    <row r="24" spans="1:65" ht="15.75">
      <c r="A24" s="5">
        <v>1507</v>
      </c>
      <c r="B24" s="28">
        <v>16.85</v>
      </c>
      <c r="C24" s="28"/>
      <c r="D24" s="28"/>
      <c r="E24" s="28"/>
      <c r="F24" s="28"/>
      <c r="G24" s="28">
        <v>1.29</v>
      </c>
      <c r="H24" s="28">
        <v>10.5</v>
      </c>
      <c r="I24" s="28">
        <v>115.6</v>
      </c>
      <c r="J24" s="28"/>
      <c r="K24" s="28"/>
      <c r="L24" s="28"/>
      <c r="M24" s="28">
        <f t="shared" si="0"/>
        <v>0.24238326764291265</v>
      </c>
      <c r="N24" s="28">
        <f t="shared" si="1"/>
        <v>0</v>
      </c>
      <c r="O24" s="28">
        <f t="shared" si="2"/>
        <v>0</v>
      </c>
      <c r="P24" s="28">
        <f t="shared" si="3"/>
        <v>0</v>
      </c>
      <c r="Q24" s="28">
        <f t="shared" si="4"/>
        <v>0</v>
      </c>
      <c r="R24" s="28">
        <f t="shared" si="5"/>
        <v>1.0750000000000002</v>
      </c>
      <c r="S24" s="28">
        <f t="shared" si="6"/>
        <v>0.08649093904448105</v>
      </c>
      <c r="T24" s="28">
        <f t="shared" si="7"/>
        <v>0.9285140562248996</v>
      </c>
      <c r="U24" s="28">
        <f t="shared" si="8"/>
        <v>0</v>
      </c>
      <c r="V24" s="28">
        <f t="shared" si="9"/>
        <v>0</v>
      </c>
      <c r="W24" s="28"/>
      <c r="X24" s="28">
        <v>37.78</v>
      </c>
      <c r="Y24" s="28">
        <f>+M24*'Silver Conversions'!$F22</f>
        <v>0.3778997525820651</v>
      </c>
      <c r="Z24" s="28">
        <f>+N24*'Silver Conversions'!$F22</f>
        <v>0</v>
      </c>
      <c r="AA24" s="28">
        <f>+O24*'Silver Conversions'!$F22</f>
        <v>0</v>
      </c>
      <c r="AB24" s="28">
        <f>+P24*'Silver Conversions'!$F22</f>
        <v>0</v>
      </c>
      <c r="AC24" s="28">
        <f>+Q24*'Silver Conversions'!$F22</f>
        <v>0</v>
      </c>
      <c r="AD24" s="28">
        <f>+R24*'Silver Conversions'!$F22</f>
        <v>1.6760325000000003</v>
      </c>
      <c r="AE24" s="28">
        <f>+S24*'Silver Conversions'!$F22</f>
        <v>0.1348480230642504</v>
      </c>
      <c r="AF24" s="28">
        <f>+T24*'Silver Conversions'!$F22</f>
        <v>1.4476462650602409</v>
      </c>
      <c r="AG24" s="28">
        <f>+U24*'Silver Conversions'!$F22</f>
        <v>0</v>
      </c>
      <c r="AH24" s="28">
        <f>+V24*'Silver Conversions'!$F22</f>
        <v>0</v>
      </c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1:65" ht="15.75">
      <c r="A25" s="5">
        <v>1508</v>
      </c>
      <c r="B25" s="28">
        <v>17.1</v>
      </c>
      <c r="C25" s="28"/>
      <c r="D25" s="28"/>
      <c r="E25" s="28"/>
      <c r="F25" s="28"/>
      <c r="G25" s="28">
        <v>1.29</v>
      </c>
      <c r="H25" s="28">
        <v>13</v>
      </c>
      <c r="I25" s="28">
        <v>115.6</v>
      </c>
      <c r="J25" s="28"/>
      <c r="K25" s="28"/>
      <c r="L25" s="28"/>
      <c r="M25" s="28">
        <f t="shared" si="0"/>
        <v>0.24597945855749592</v>
      </c>
      <c r="N25" s="28">
        <f t="shared" si="1"/>
        <v>0</v>
      </c>
      <c r="O25" s="28">
        <f t="shared" si="2"/>
        <v>0</v>
      </c>
      <c r="P25" s="28">
        <f t="shared" si="3"/>
        <v>0</v>
      </c>
      <c r="Q25" s="28">
        <f t="shared" si="4"/>
        <v>0</v>
      </c>
      <c r="R25" s="28">
        <f t="shared" si="5"/>
        <v>1.0750000000000002</v>
      </c>
      <c r="S25" s="28">
        <f t="shared" si="6"/>
        <v>0.1070840197693575</v>
      </c>
      <c r="T25" s="28">
        <f t="shared" si="7"/>
        <v>0.9285140562248996</v>
      </c>
      <c r="U25" s="28">
        <f t="shared" si="8"/>
        <v>0</v>
      </c>
      <c r="V25" s="28">
        <f t="shared" si="9"/>
        <v>0</v>
      </c>
      <c r="W25" s="28"/>
      <c r="X25" s="28">
        <v>38.35</v>
      </c>
      <c r="Y25" s="28">
        <f>+M25*'Silver Conversions'!$F23</f>
        <v>0.3835065738369919</v>
      </c>
      <c r="Z25" s="28">
        <f>+N25*'Silver Conversions'!$F23</f>
        <v>0</v>
      </c>
      <c r="AA25" s="28">
        <f>+O25*'Silver Conversions'!$F23</f>
        <v>0</v>
      </c>
      <c r="AB25" s="28">
        <f>+P25*'Silver Conversions'!$F23</f>
        <v>0</v>
      </c>
      <c r="AC25" s="28">
        <f>+Q25*'Silver Conversions'!$F23</f>
        <v>0</v>
      </c>
      <c r="AD25" s="28">
        <f>+R25*'Silver Conversions'!$F23</f>
        <v>1.6760325000000003</v>
      </c>
      <c r="AE25" s="28">
        <f>+S25*'Silver Conversions'!$F23</f>
        <v>0.16695469522240527</v>
      </c>
      <c r="AF25" s="28">
        <f>+T25*'Silver Conversions'!$F23</f>
        <v>1.4476462650602409</v>
      </c>
      <c r="AG25" s="28">
        <f>+U25*'Silver Conversions'!$F23</f>
        <v>0</v>
      </c>
      <c r="AH25" s="28">
        <f>+V25*'Silver Conversions'!$F23</f>
        <v>0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</row>
    <row r="26" spans="1:65" ht="15.75">
      <c r="A26" s="5">
        <v>1509</v>
      </c>
      <c r="B26" s="28">
        <v>15.9</v>
      </c>
      <c r="C26" s="28"/>
      <c r="D26" s="28"/>
      <c r="E26" s="28"/>
      <c r="F26" s="28"/>
      <c r="G26" s="28">
        <v>1.29</v>
      </c>
      <c r="H26" s="28">
        <v>12.5</v>
      </c>
      <c r="I26" s="28"/>
      <c r="J26" s="28"/>
      <c r="K26" s="28"/>
      <c r="L26" s="28"/>
      <c r="M26" s="28">
        <f t="shared" si="0"/>
        <v>0.22871774216749619</v>
      </c>
      <c r="N26" s="28">
        <f t="shared" si="1"/>
        <v>0</v>
      </c>
      <c r="O26" s="28">
        <f t="shared" si="2"/>
        <v>0</v>
      </c>
      <c r="P26" s="28">
        <f t="shared" si="3"/>
        <v>0</v>
      </c>
      <c r="Q26" s="28">
        <f t="shared" si="4"/>
        <v>0</v>
      </c>
      <c r="R26" s="28">
        <f t="shared" si="5"/>
        <v>1.0750000000000002</v>
      </c>
      <c r="S26" s="28">
        <f t="shared" si="6"/>
        <v>0.10296540362438221</v>
      </c>
      <c r="T26" s="28">
        <f t="shared" si="7"/>
        <v>0</v>
      </c>
      <c r="U26" s="28">
        <f t="shared" si="8"/>
        <v>0</v>
      </c>
      <c r="V26" s="28">
        <f t="shared" si="9"/>
        <v>0</v>
      </c>
      <c r="W26" s="28"/>
      <c r="X26" s="28">
        <v>35.66</v>
      </c>
      <c r="Y26" s="28">
        <f>+M26*'Silver Conversions'!$F24</f>
        <v>0.3565938318133433</v>
      </c>
      <c r="Z26" s="28">
        <f>+N26*'Silver Conversions'!$F24</f>
        <v>0</v>
      </c>
      <c r="AA26" s="28">
        <f>+O26*'Silver Conversions'!$F24</f>
        <v>0</v>
      </c>
      <c r="AB26" s="28">
        <f>+P26*'Silver Conversions'!$F24</f>
        <v>0</v>
      </c>
      <c r="AC26" s="28">
        <f>+Q26*'Silver Conversions'!$F24</f>
        <v>0</v>
      </c>
      <c r="AD26" s="28">
        <f>+R26*'Silver Conversions'!$F24</f>
        <v>1.6760325000000003</v>
      </c>
      <c r="AE26" s="28">
        <f>+S26*'Silver Conversions'!$F24</f>
        <v>0.1605333607907743</v>
      </c>
      <c r="AF26" s="28">
        <f>+T26*'Silver Conversions'!$F24</f>
        <v>0</v>
      </c>
      <c r="AG26" s="28">
        <f>+U26*'Silver Conversions'!$F24</f>
        <v>0</v>
      </c>
      <c r="AH26" s="28">
        <f>+V26*'Silver Conversions'!$F24</f>
        <v>0</v>
      </c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5.75">
      <c r="A27" s="5">
        <v>1510</v>
      </c>
      <c r="B27" s="28">
        <v>14.65</v>
      </c>
      <c r="C27" s="28"/>
      <c r="D27" s="28"/>
      <c r="E27" s="28"/>
      <c r="F27" s="28"/>
      <c r="G27" s="28">
        <v>1.22</v>
      </c>
      <c r="H27" s="28">
        <v>11.8</v>
      </c>
      <c r="I27" s="28"/>
      <c r="J27" s="28"/>
      <c r="K27" s="28"/>
      <c r="L27" s="28"/>
      <c r="M27" s="28">
        <f t="shared" si="0"/>
        <v>0.2107367875945798</v>
      </c>
      <c r="N27" s="28">
        <f t="shared" si="1"/>
        <v>0</v>
      </c>
      <c r="O27" s="28">
        <f t="shared" si="2"/>
        <v>0</v>
      </c>
      <c r="P27" s="28">
        <f t="shared" si="3"/>
        <v>0</v>
      </c>
      <c r="Q27" s="28">
        <f t="shared" si="4"/>
        <v>0</v>
      </c>
      <c r="R27" s="28">
        <f t="shared" si="5"/>
        <v>1.0166666666666666</v>
      </c>
      <c r="S27" s="28">
        <f t="shared" si="6"/>
        <v>0.09719934102141681</v>
      </c>
      <c r="T27" s="28">
        <f t="shared" si="7"/>
        <v>0</v>
      </c>
      <c r="U27" s="28">
        <f t="shared" si="8"/>
        <v>0</v>
      </c>
      <c r="V27" s="28">
        <f t="shared" si="9"/>
        <v>0</v>
      </c>
      <c r="W27" s="28"/>
      <c r="X27" s="28">
        <v>32.86</v>
      </c>
      <c r="Y27" s="28">
        <f>+M27*'Silver Conversions'!$F25</f>
        <v>0.3285597255387094</v>
      </c>
      <c r="Z27" s="28">
        <f>+N27*'Silver Conversions'!$F25</f>
        <v>0</v>
      </c>
      <c r="AA27" s="28">
        <f>+O27*'Silver Conversions'!$F25</f>
        <v>0</v>
      </c>
      <c r="AB27" s="28">
        <f>+P27*'Silver Conversions'!$F25</f>
        <v>0</v>
      </c>
      <c r="AC27" s="28">
        <f>+Q27*'Silver Conversions'!$F25</f>
        <v>0</v>
      </c>
      <c r="AD27" s="28">
        <f>+R27*'Silver Conversions'!$F25</f>
        <v>1.5850849999999999</v>
      </c>
      <c r="AE27" s="28">
        <f>+S27*'Silver Conversions'!$F25</f>
        <v>0.15154349258649094</v>
      </c>
      <c r="AF27" s="28">
        <f>+T27*'Silver Conversions'!$F25</f>
        <v>0</v>
      </c>
      <c r="AG27" s="28">
        <f>+U27*'Silver Conversions'!$F25</f>
        <v>0</v>
      </c>
      <c r="AH27" s="28">
        <f>+V27*'Silver Conversions'!$F25</f>
        <v>0</v>
      </c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5" ht="15.75">
      <c r="A28" s="5">
        <v>1511</v>
      </c>
      <c r="B28" s="28">
        <v>14.25</v>
      </c>
      <c r="C28" s="28"/>
      <c r="D28" s="28"/>
      <c r="E28" s="28"/>
      <c r="F28" s="28"/>
      <c r="G28" s="28">
        <v>1.27</v>
      </c>
      <c r="H28" s="28">
        <v>11.75</v>
      </c>
      <c r="I28" s="28"/>
      <c r="J28" s="28"/>
      <c r="K28" s="28"/>
      <c r="L28" s="28"/>
      <c r="M28" s="28">
        <f t="shared" si="0"/>
        <v>0.20498288213124657</v>
      </c>
      <c r="N28" s="28">
        <f t="shared" si="1"/>
        <v>0</v>
      </c>
      <c r="O28" s="28">
        <f t="shared" si="2"/>
        <v>0</v>
      </c>
      <c r="P28" s="28">
        <f t="shared" si="3"/>
        <v>0</v>
      </c>
      <c r="Q28" s="28">
        <f t="shared" si="4"/>
        <v>0</v>
      </c>
      <c r="R28" s="28">
        <f t="shared" si="5"/>
        <v>1.0583333333333333</v>
      </c>
      <c r="S28" s="28">
        <f t="shared" si="6"/>
        <v>0.09678747940691927</v>
      </c>
      <c r="T28" s="28">
        <f t="shared" si="7"/>
        <v>0</v>
      </c>
      <c r="U28" s="28">
        <f t="shared" si="8"/>
        <v>0</v>
      </c>
      <c r="V28" s="28">
        <f t="shared" si="9"/>
        <v>0</v>
      </c>
      <c r="W28" s="28"/>
      <c r="X28" s="28">
        <v>31.96</v>
      </c>
      <c r="Y28" s="28">
        <f>+M28*'Silver Conversions'!$F26</f>
        <v>0.3195888115308265</v>
      </c>
      <c r="Z28" s="28">
        <f>+N28*'Silver Conversions'!$F26</f>
        <v>0</v>
      </c>
      <c r="AA28" s="28">
        <f>+O28*'Silver Conversions'!$F26</f>
        <v>0</v>
      </c>
      <c r="AB28" s="28">
        <f>+P28*'Silver Conversions'!$F26</f>
        <v>0</v>
      </c>
      <c r="AC28" s="28">
        <f>+Q28*'Silver Conversions'!$F26</f>
        <v>0</v>
      </c>
      <c r="AD28" s="28">
        <f>+R28*'Silver Conversions'!$F26</f>
        <v>1.6500475</v>
      </c>
      <c r="AE28" s="28">
        <f>+S28*'Silver Conversions'!$F26</f>
        <v>0.15090135914332783</v>
      </c>
      <c r="AF28" s="28">
        <f>+T28*'Silver Conversions'!$F26</f>
        <v>0</v>
      </c>
      <c r="AG28" s="28">
        <f>+U28*'Silver Conversions'!$F26</f>
        <v>0</v>
      </c>
      <c r="AH28" s="28">
        <f>+V28*'Silver Conversions'!$F26</f>
        <v>0</v>
      </c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</row>
    <row r="29" spans="1:65" ht="15.75">
      <c r="A29" s="5">
        <v>1512</v>
      </c>
      <c r="B29" s="28">
        <v>14.65</v>
      </c>
      <c r="C29" s="28"/>
      <c r="D29" s="28"/>
      <c r="E29" s="28"/>
      <c r="F29" s="28"/>
      <c r="G29" s="28">
        <v>1.29</v>
      </c>
      <c r="H29" s="28">
        <v>11</v>
      </c>
      <c r="I29" s="28"/>
      <c r="J29" s="28"/>
      <c r="K29" s="28"/>
      <c r="L29" s="28"/>
      <c r="M29" s="28">
        <f t="shared" si="0"/>
        <v>0.2107367875945798</v>
      </c>
      <c r="N29" s="28">
        <f t="shared" si="1"/>
        <v>0</v>
      </c>
      <c r="O29" s="28">
        <f t="shared" si="2"/>
        <v>0</v>
      </c>
      <c r="P29" s="28">
        <f t="shared" si="3"/>
        <v>0</v>
      </c>
      <c r="Q29" s="28">
        <f t="shared" si="4"/>
        <v>0</v>
      </c>
      <c r="R29" s="28">
        <f t="shared" si="5"/>
        <v>1.0750000000000002</v>
      </c>
      <c r="S29" s="28">
        <f t="shared" si="6"/>
        <v>0.09060955518945633</v>
      </c>
      <c r="T29" s="28">
        <f t="shared" si="7"/>
        <v>0</v>
      </c>
      <c r="U29" s="28">
        <f t="shared" si="8"/>
        <v>0</v>
      </c>
      <c r="V29" s="28">
        <f t="shared" si="9"/>
        <v>0</v>
      </c>
      <c r="W29" s="28"/>
      <c r="X29" s="28">
        <v>32.86</v>
      </c>
      <c r="Y29" s="28">
        <f>+M29*'Silver Conversions'!$F27</f>
        <v>0.3285597255387094</v>
      </c>
      <c r="Z29" s="28">
        <f>+N29*'Silver Conversions'!$F27</f>
        <v>0</v>
      </c>
      <c r="AA29" s="28">
        <f>+O29*'Silver Conversions'!$F27</f>
        <v>0</v>
      </c>
      <c r="AB29" s="28">
        <f>+P29*'Silver Conversions'!$F27</f>
        <v>0</v>
      </c>
      <c r="AC29" s="28">
        <f>+Q29*'Silver Conversions'!$F27</f>
        <v>0</v>
      </c>
      <c r="AD29" s="28">
        <f>+R29*'Silver Conversions'!$F27</f>
        <v>1.6760325000000003</v>
      </c>
      <c r="AE29" s="28">
        <f>+S29*'Silver Conversions'!$F27</f>
        <v>0.14126935749588138</v>
      </c>
      <c r="AF29" s="28">
        <f>+T29*'Silver Conversions'!$F27</f>
        <v>0</v>
      </c>
      <c r="AG29" s="28">
        <f>+U29*'Silver Conversions'!$F27</f>
        <v>0</v>
      </c>
      <c r="AH29" s="28">
        <f>+V29*'Silver Conversions'!$F27</f>
        <v>0</v>
      </c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1:65" ht="15.75">
      <c r="A30" s="5">
        <v>1513</v>
      </c>
      <c r="B30" s="28">
        <v>16.35</v>
      </c>
      <c r="C30" s="28"/>
      <c r="D30" s="28"/>
      <c r="E30" s="28"/>
      <c r="F30" s="28"/>
      <c r="G30" s="28">
        <v>1.32</v>
      </c>
      <c r="H30" s="28">
        <v>9.7</v>
      </c>
      <c r="I30" s="28"/>
      <c r="J30" s="28"/>
      <c r="K30" s="28"/>
      <c r="L30" s="28"/>
      <c r="M30" s="28">
        <f t="shared" si="0"/>
        <v>0.2351908858137461</v>
      </c>
      <c r="N30" s="28">
        <f t="shared" si="1"/>
        <v>0</v>
      </c>
      <c r="O30" s="28">
        <f t="shared" si="2"/>
        <v>0</v>
      </c>
      <c r="P30" s="28">
        <f t="shared" si="3"/>
        <v>0</v>
      </c>
      <c r="Q30" s="28">
        <f t="shared" si="4"/>
        <v>0</v>
      </c>
      <c r="R30" s="28">
        <f t="shared" si="5"/>
        <v>1.1</v>
      </c>
      <c r="S30" s="28">
        <f t="shared" si="6"/>
        <v>0.07990115321252059</v>
      </c>
      <c r="T30" s="28">
        <f t="shared" si="7"/>
        <v>0</v>
      </c>
      <c r="U30" s="28">
        <f t="shared" si="8"/>
        <v>0</v>
      </c>
      <c r="V30" s="28">
        <f t="shared" si="9"/>
        <v>0</v>
      </c>
      <c r="W30" s="28"/>
      <c r="X30" s="28">
        <v>36.67</v>
      </c>
      <c r="Y30" s="28">
        <f>+M30*'Silver Conversions'!$F28</f>
        <v>0.3666861100722115</v>
      </c>
      <c r="Z30" s="28">
        <f>+N30*'Silver Conversions'!$F28</f>
        <v>0</v>
      </c>
      <c r="AA30" s="28">
        <f>+O30*'Silver Conversions'!$F28</f>
        <v>0</v>
      </c>
      <c r="AB30" s="28">
        <f>+P30*'Silver Conversions'!$F28</f>
        <v>0</v>
      </c>
      <c r="AC30" s="28">
        <f>+Q30*'Silver Conversions'!$F28</f>
        <v>0</v>
      </c>
      <c r="AD30" s="28">
        <f>+R30*'Silver Conversions'!$F28</f>
        <v>1.7150100000000001</v>
      </c>
      <c r="AE30" s="28">
        <f>+S30*'Silver Conversions'!$F28</f>
        <v>0.12457388797364084</v>
      </c>
      <c r="AF30" s="28">
        <f>+T30*'Silver Conversions'!$F28</f>
        <v>0</v>
      </c>
      <c r="AG30" s="28">
        <f>+U30*'Silver Conversions'!$F28</f>
        <v>0</v>
      </c>
      <c r="AH30" s="28">
        <f>+V30*'Silver Conversions'!$F28</f>
        <v>0</v>
      </c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</row>
    <row r="31" spans="1:65" ht="15.75">
      <c r="A31" s="5">
        <v>1514</v>
      </c>
      <c r="B31" s="28">
        <v>17.2</v>
      </c>
      <c r="C31" s="28"/>
      <c r="D31" s="28"/>
      <c r="E31" s="28"/>
      <c r="F31" s="28"/>
      <c r="G31" s="28">
        <v>1.4</v>
      </c>
      <c r="H31" s="28">
        <v>9.58</v>
      </c>
      <c r="I31" s="28"/>
      <c r="J31" s="28"/>
      <c r="K31" s="28"/>
      <c r="L31" s="28"/>
      <c r="M31" s="28">
        <f t="shared" si="0"/>
        <v>0.2474179349233292</v>
      </c>
      <c r="N31" s="28">
        <f t="shared" si="1"/>
        <v>0</v>
      </c>
      <c r="O31" s="28">
        <f t="shared" si="2"/>
        <v>0</v>
      </c>
      <c r="P31" s="28">
        <f t="shared" si="3"/>
        <v>0</v>
      </c>
      <c r="Q31" s="28">
        <f t="shared" si="4"/>
        <v>0</v>
      </c>
      <c r="R31" s="28">
        <f t="shared" si="5"/>
        <v>1.1666666666666667</v>
      </c>
      <c r="S31" s="28">
        <f t="shared" si="6"/>
        <v>0.07891268533772652</v>
      </c>
      <c r="T31" s="28">
        <f t="shared" si="7"/>
        <v>0</v>
      </c>
      <c r="U31" s="28">
        <f t="shared" si="8"/>
        <v>0</v>
      </c>
      <c r="V31" s="28">
        <f t="shared" si="9"/>
        <v>0</v>
      </c>
      <c r="W31" s="28"/>
      <c r="X31" s="28">
        <v>38.57</v>
      </c>
      <c r="Y31" s="28">
        <f>+M31*'Silver Conversions'!$F29</f>
        <v>0.38574930233896254</v>
      </c>
      <c r="Z31" s="28">
        <f>+N31*'Silver Conversions'!$F29</f>
        <v>0</v>
      </c>
      <c r="AA31" s="28">
        <f>+O31*'Silver Conversions'!$F29</f>
        <v>0</v>
      </c>
      <c r="AB31" s="28">
        <f>+P31*'Silver Conversions'!$F29</f>
        <v>0</v>
      </c>
      <c r="AC31" s="28">
        <f>+Q31*'Silver Conversions'!$F29</f>
        <v>0</v>
      </c>
      <c r="AD31" s="28">
        <f>+R31*'Silver Conversions'!$F29</f>
        <v>1.81895</v>
      </c>
      <c r="AE31" s="28">
        <f>+S31*'Silver Conversions'!$F29</f>
        <v>0.12303276771004942</v>
      </c>
      <c r="AF31" s="28">
        <f>+T31*'Silver Conversions'!$F29</f>
        <v>0</v>
      </c>
      <c r="AG31" s="28">
        <f>+U31*'Silver Conversions'!$F29</f>
        <v>0</v>
      </c>
      <c r="AH31" s="28">
        <f>+V31*'Silver Conversions'!$F29</f>
        <v>0</v>
      </c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</row>
    <row r="32" spans="1:65" ht="15.75">
      <c r="A32" s="5">
        <v>1515</v>
      </c>
      <c r="B32" s="28">
        <v>17.55</v>
      </c>
      <c r="C32" s="28"/>
      <c r="D32" s="28"/>
      <c r="E32" s="28"/>
      <c r="F32" s="28"/>
      <c r="G32" s="28">
        <v>1.35</v>
      </c>
      <c r="H32" s="28">
        <v>10.64</v>
      </c>
      <c r="I32" s="28">
        <v>82.57</v>
      </c>
      <c r="J32" s="28"/>
      <c r="K32" s="28"/>
      <c r="L32" s="28"/>
      <c r="M32" s="28">
        <f t="shared" si="0"/>
        <v>0.2524526022037458</v>
      </c>
      <c r="N32" s="28">
        <f t="shared" si="1"/>
        <v>0</v>
      </c>
      <c r="O32" s="28">
        <f t="shared" si="2"/>
        <v>0</v>
      </c>
      <c r="P32" s="28">
        <f t="shared" si="3"/>
        <v>0</v>
      </c>
      <c r="Q32" s="28">
        <f t="shared" si="4"/>
        <v>0</v>
      </c>
      <c r="R32" s="28">
        <f t="shared" si="5"/>
        <v>1.1250000000000002</v>
      </c>
      <c r="S32" s="28">
        <f t="shared" si="6"/>
        <v>0.08764415156507413</v>
      </c>
      <c r="T32" s="28">
        <f t="shared" si="7"/>
        <v>0.6632128514056225</v>
      </c>
      <c r="U32" s="28">
        <f t="shared" si="8"/>
        <v>0</v>
      </c>
      <c r="V32" s="28">
        <f t="shared" si="9"/>
        <v>0</v>
      </c>
      <c r="W32" s="28"/>
      <c r="X32" s="28">
        <v>39.36</v>
      </c>
      <c r="Y32" s="28">
        <f>+M32*'Silver Conversions'!$F30</f>
        <v>0.3935988520958601</v>
      </c>
      <c r="Z32" s="28">
        <f>+N32*'Silver Conversions'!$F30</f>
        <v>0</v>
      </c>
      <c r="AA32" s="28">
        <f>+O32*'Silver Conversions'!$F30</f>
        <v>0</v>
      </c>
      <c r="AB32" s="28">
        <f>+P32*'Silver Conversions'!$F30</f>
        <v>0</v>
      </c>
      <c r="AC32" s="28">
        <f>+Q32*'Silver Conversions'!$F30</f>
        <v>0</v>
      </c>
      <c r="AD32" s="28">
        <f>+R32*'Silver Conversions'!$F30</f>
        <v>1.7539875000000003</v>
      </c>
      <c r="AE32" s="28">
        <f>+S32*'Silver Conversions'!$F30</f>
        <v>0.13664599670510708</v>
      </c>
      <c r="AF32" s="28">
        <f>+T32*'Silver Conversions'!$F30</f>
        <v>1.034015156626506</v>
      </c>
      <c r="AG32" s="28">
        <f>+U32*'Silver Conversions'!$F30</f>
        <v>0</v>
      </c>
      <c r="AH32" s="28">
        <f>+V32*'Silver Conversions'!$F30</f>
        <v>0</v>
      </c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</row>
    <row r="33" spans="1:65" ht="15.75">
      <c r="A33" s="5">
        <v>1516</v>
      </c>
      <c r="B33" s="28">
        <v>17.8</v>
      </c>
      <c r="C33" s="28"/>
      <c r="D33" s="28"/>
      <c r="E33" s="28"/>
      <c r="F33" s="28"/>
      <c r="G33" s="28">
        <v>1.38</v>
      </c>
      <c r="H33" s="28">
        <v>14.4</v>
      </c>
      <c r="I33" s="28">
        <v>82.57</v>
      </c>
      <c r="J33" s="28"/>
      <c r="K33" s="28"/>
      <c r="L33" s="28"/>
      <c r="M33" s="28">
        <f t="shared" si="0"/>
        <v>0.25604879311832907</v>
      </c>
      <c r="N33" s="28">
        <f t="shared" si="1"/>
        <v>0</v>
      </c>
      <c r="O33" s="28">
        <f t="shared" si="2"/>
        <v>0</v>
      </c>
      <c r="P33" s="28">
        <f t="shared" si="3"/>
        <v>0</v>
      </c>
      <c r="Q33" s="28">
        <f t="shared" si="4"/>
        <v>0</v>
      </c>
      <c r="R33" s="28">
        <f t="shared" si="5"/>
        <v>1.15</v>
      </c>
      <c r="S33" s="28">
        <f t="shared" si="6"/>
        <v>0.1186161449752883</v>
      </c>
      <c r="T33" s="28">
        <f t="shared" si="7"/>
        <v>0.6632128514056225</v>
      </c>
      <c r="U33" s="28">
        <f t="shared" si="8"/>
        <v>0</v>
      </c>
      <c r="V33" s="28">
        <f t="shared" si="9"/>
        <v>0</v>
      </c>
      <c r="W33" s="28"/>
      <c r="X33" s="28">
        <v>39.92</v>
      </c>
      <c r="Y33" s="28">
        <f>+M33*'Silver Conversions'!$F31</f>
        <v>0.3992056733507868</v>
      </c>
      <c r="Z33" s="28">
        <f>+N33*'Silver Conversions'!$F31</f>
        <v>0</v>
      </c>
      <c r="AA33" s="28">
        <f>+O33*'Silver Conversions'!$F31</f>
        <v>0</v>
      </c>
      <c r="AB33" s="28">
        <f>+P33*'Silver Conversions'!$F31</f>
        <v>0</v>
      </c>
      <c r="AC33" s="28">
        <f>+Q33*'Silver Conversions'!$F31</f>
        <v>0</v>
      </c>
      <c r="AD33" s="28">
        <f>+R33*'Silver Conversions'!$F31</f>
        <v>1.7929649999999997</v>
      </c>
      <c r="AE33" s="28">
        <f>+S33*'Silver Conversions'!$F31</f>
        <v>0.18493443163097198</v>
      </c>
      <c r="AF33" s="28">
        <f>+T33*'Silver Conversions'!$F31</f>
        <v>1.034015156626506</v>
      </c>
      <c r="AG33" s="28">
        <f>+U33*'Silver Conversions'!$F31</f>
        <v>0</v>
      </c>
      <c r="AH33" s="28">
        <f>+V33*'Silver Conversions'!$F31</f>
        <v>0</v>
      </c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5" ht="15.75">
      <c r="A34" s="5">
        <v>1517</v>
      </c>
      <c r="B34" s="28">
        <v>16.45</v>
      </c>
      <c r="C34" s="28"/>
      <c r="D34" s="28"/>
      <c r="E34" s="28">
        <v>4.92</v>
      </c>
      <c r="F34" s="28"/>
      <c r="G34" s="28">
        <v>1.37</v>
      </c>
      <c r="H34" s="28">
        <v>12.83</v>
      </c>
      <c r="I34" s="28"/>
      <c r="J34" s="28"/>
      <c r="K34" s="28"/>
      <c r="L34" s="28"/>
      <c r="M34" s="28">
        <f t="shared" si="0"/>
        <v>0.2366293621795794</v>
      </c>
      <c r="N34" s="28">
        <f t="shared" si="1"/>
        <v>0</v>
      </c>
      <c r="O34" s="28">
        <f t="shared" si="2"/>
        <v>0</v>
      </c>
      <c r="P34" s="28">
        <f t="shared" si="3"/>
        <v>0.1041102383531961</v>
      </c>
      <c r="Q34" s="28">
        <f t="shared" si="4"/>
        <v>0</v>
      </c>
      <c r="R34" s="28">
        <f t="shared" si="5"/>
        <v>1.1416666666666668</v>
      </c>
      <c r="S34" s="28">
        <f t="shared" si="6"/>
        <v>0.1056836902800659</v>
      </c>
      <c r="T34" s="28">
        <f t="shared" si="7"/>
        <v>0</v>
      </c>
      <c r="U34" s="28">
        <f t="shared" si="8"/>
        <v>0</v>
      </c>
      <c r="V34" s="28">
        <f t="shared" si="9"/>
        <v>0</v>
      </c>
      <c r="W34" s="28"/>
      <c r="X34" s="28">
        <v>36.89</v>
      </c>
      <c r="Y34" s="28">
        <f>+M34*'Silver Conversions'!$F32</f>
        <v>0.3689288385741822</v>
      </c>
      <c r="Z34" s="28">
        <f>+N34*'Silver Conversions'!$F32</f>
        <v>0</v>
      </c>
      <c r="AA34" s="28">
        <f>+O34*'Silver Conversions'!$F32</f>
        <v>0</v>
      </c>
      <c r="AB34" s="28">
        <f>+P34*'Silver Conversions'!$F32</f>
        <v>0.16231827261646803</v>
      </c>
      <c r="AC34" s="28">
        <f>+Q34*'Silver Conversions'!$F32</f>
        <v>0</v>
      </c>
      <c r="AD34" s="28">
        <f>+R34*'Silver Conversions'!$F32</f>
        <v>1.7799725000000002</v>
      </c>
      <c r="AE34" s="28">
        <f>+S34*'Silver Conversions'!$F32</f>
        <v>0.16477144151565074</v>
      </c>
      <c r="AF34" s="28">
        <f>+T34*'Silver Conversions'!$F32</f>
        <v>0</v>
      </c>
      <c r="AG34" s="28">
        <f>+U34*'Silver Conversions'!$F32</f>
        <v>0</v>
      </c>
      <c r="AH34" s="28">
        <f>+V34*'Silver Conversions'!$F32</f>
        <v>0</v>
      </c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  <row r="35" spans="1:65" ht="15.75">
      <c r="A35" s="5">
        <v>1518</v>
      </c>
      <c r="B35" s="28">
        <v>16.15</v>
      </c>
      <c r="C35" s="28"/>
      <c r="D35" s="28"/>
      <c r="E35" s="28"/>
      <c r="F35" s="28"/>
      <c r="G35" s="28">
        <v>1.37</v>
      </c>
      <c r="H35" s="28">
        <v>12.43</v>
      </c>
      <c r="I35" s="28"/>
      <c r="J35" s="28"/>
      <c r="K35" s="28"/>
      <c r="L35" s="28"/>
      <c r="M35" s="28">
        <f t="shared" si="0"/>
        <v>0.23231393308207943</v>
      </c>
      <c r="N35" s="28">
        <f t="shared" si="1"/>
        <v>0</v>
      </c>
      <c r="O35" s="28">
        <f t="shared" si="2"/>
        <v>0</v>
      </c>
      <c r="P35" s="28">
        <f t="shared" si="3"/>
        <v>0</v>
      </c>
      <c r="Q35" s="28">
        <f t="shared" si="4"/>
        <v>0</v>
      </c>
      <c r="R35" s="28">
        <f t="shared" si="5"/>
        <v>1.1416666666666668</v>
      </c>
      <c r="S35" s="28">
        <f t="shared" si="6"/>
        <v>0.10238879736408565</v>
      </c>
      <c r="T35" s="28">
        <f t="shared" si="7"/>
        <v>0</v>
      </c>
      <c r="U35" s="28">
        <f t="shared" si="8"/>
        <v>0</v>
      </c>
      <c r="V35" s="28">
        <f t="shared" si="9"/>
        <v>0</v>
      </c>
      <c r="W35" s="28"/>
      <c r="X35" s="28">
        <v>36.22</v>
      </c>
      <c r="Y35" s="28">
        <f>+M35*'Silver Conversions'!$F33</f>
        <v>0.36220065306827004</v>
      </c>
      <c r="Z35" s="28">
        <f>+N35*'Silver Conversions'!$F33</f>
        <v>0</v>
      </c>
      <c r="AA35" s="28">
        <f>+O35*'Silver Conversions'!$F33</f>
        <v>0</v>
      </c>
      <c r="AB35" s="28">
        <f>+P35*'Silver Conversions'!$F33</f>
        <v>0</v>
      </c>
      <c r="AC35" s="28">
        <f>+Q35*'Silver Conversions'!$F33</f>
        <v>0</v>
      </c>
      <c r="AD35" s="28">
        <f>+R35*'Silver Conversions'!$F33</f>
        <v>1.7799725000000002</v>
      </c>
      <c r="AE35" s="28">
        <f>+S35*'Silver Conversions'!$F33</f>
        <v>0.15963437397034594</v>
      </c>
      <c r="AF35" s="28">
        <f>+T35*'Silver Conversions'!$F33</f>
        <v>0</v>
      </c>
      <c r="AG35" s="28">
        <f>+U35*'Silver Conversions'!$F33</f>
        <v>0</v>
      </c>
      <c r="AH35" s="28">
        <f>+V35*'Silver Conversions'!$F33</f>
        <v>0</v>
      </c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</row>
    <row r="36" spans="1:65" ht="15.75">
      <c r="A36" s="5">
        <v>1519</v>
      </c>
      <c r="B36" s="28"/>
      <c r="C36" s="28"/>
      <c r="D36" s="28"/>
      <c r="E36" s="28"/>
      <c r="F36" s="28"/>
      <c r="G36" s="28">
        <v>1.37</v>
      </c>
      <c r="H36" s="28">
        <v>12.4</v>
      </c>
      <c r="I36" s="28"/>
      <c r="J36" s="28"/>
      <c r="K36" s="28"/>
      <c r="L36" s="28"/>
      <c r="M36" s="28">
        <f t="shared" si="0"/>
        <v>0</v>
      </c>
      <c r="N36" s="28">
        <f t="shared" si="1"/>
        <v>0</v>
      </c>
      <c r="O36" s="28">
        <f t="shared" si="2"/>
        <v>0</v>
      </c>
      <c r="P36" s="28">
        <f t="shared" si="3"/>
        <v>0</v>
      </c>
      <c r="Q36" s="28">
        <f t="shared" si="4"/>
        <v>0</v>
      </c>
      <c r="R36" s="28">
        <f t="shared" si="5"/>
        <v>1.1416666666666668</v>
      </c>
      <c r="S36" s="28">
        <f t="shared" si="6"/>
        <v>0.10214168039538715</v>
      </c>
      <c r="T36" s="28">
        <f t="shared" si="7"/>
        <v>0</v>
      </c>
      <c r="U36" s="28">
        <f t="shared" si="8"/>
        <v>0</v>
      </c>
      <c r="V36" s="28">
        <f t="shared" si="9"/>
        <v>0</v>
      </c>
      <c r="W36" s="28"/>
      <c r="X36" s="28"/>
      <c r="Y36" s="28">
        <f>+M36*'Silver Conversions'!$F34</f>
        <v>0</v>
      </c>
      <c r="Z36" s="28">
        <f>+N36*'Silver Conversions'!$F34</f>
        <v>0</v>
      </c>
      <c r="AA36" s="28">
        <f>+O36*'Silver Conversions'!$F34</f>
        <v>0</v>
      </c>
      <c r="AB36" s="28">
        <f>+P36*'Silver Conversions'!$F34</f>
        <v>0</v>
      </c>
      <c r="AC36" s="28">
        <f>+Q36*'Silver Conversions'!$F34</f>
        <v>0</v>
      </c>
      <c r="AD36" s="28">
        <f>+R36*'Silver Conversions'!$F34</f>
        <v>1.7799725000000002</v>
      </c>
      <c r="AE36" s="28">
        <f>+S36*'Silver Conversions'!$F34</f>
        <v>0.1592490939044481</v>
      </c>
      <c r="AF36" s="28">
        <f>+T36*'Silver Conversions'!$F34</f>
        <v>0</v>
      </c>
      <c r="AG36" s="28">
        <f>+U36*'Silver Conversions'!$F34</f>
        <v>0</v>
      </c>
      <c r="AH36" s="28">
        <f>+V36*'Silver Conversions'!$F34</f>
        <v>0</v>
      </c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</row>
    <row r="37" spans="1:65" ht="15.75">
      <c r="A37" s="5">
        <v>1520</v>
      </c>
      <c r="B37" s="28"/>
      <c r="C37" s="28"/>
      <c r="D37" s="28"/>
      <c r="E37" s="28"/>
      <c r="F37" s="28"/>
      <c r="G37" s="28">
        <v>1.47</v>
      </c>
      <c r="H37" s="28">
        <v>10.25</v>
      </c>
      <c r="I37" s="28"/>
      <c r="J37" s="28"/>
      <c r="K37" s="28"/>
      <c r="L37" s="28"/>
      <c r="M37" s="28">
        <f t="shared" si="0"/>
        <v>0</v>
      </c>
      <c r="N37" s="28">
        <f t="shared" si="1"/>
        <v>0</v>
      </c>
      <c r="O37" s="28">
        <f t="shared" si="2"/>
        <v>0</v>
      </c>
      <c r="P37" s="28">
        <f t="shared" si="3"/>
        <v>0</v>
      </c>
      <c r="Q37" s="28">
        <f t="shared" si="4"/>
        <v>0</v>
      </c>
      <c r="R37" s="28">
        <f t="shared" si="5"/>
        <v>1.225</v>
      </c>
      <c r="S37" s="28">
        <f t="shared" si="6"/>
        <v>0.08443163097199341</v>
      </c>
      <c r="T37" s="28">
        <f t="shared" si="7"/>
        <v>0</v>
      </c>
      <c r="U37" s="28">
        <f t="shared" si="8"/>
        <v>0</v>
      </c>
      <c r="V37" s="28">
        <f t="shared" si="9"/>
        <v>0</v>
      </c>
      <c r="W37" s="28"/>
      <c r="X37" s="28"/>
      <c r="Y37" s="28">
        <f>+M37*'Silver Conversions'!$F35</f>
        <v>0</v>
      </c>
      <c r="Z37" s="28">
        <f>+N37*'Silver Conversions'!$F35</f>
        <v>0</v>
      </c>
      <c r="AA37" s="28">
        <f>+O37*'Silver Conversions'!$F35</f>
        <v>0</v>
      </c>
      <c r="AB37" s="28">
        <f>+P37*'Silver Conversions'!$F35</f>
        <v>0</v>
      </c>
      <c r="AC37" s="28">
        <f>+Q37*'Silver Conversions'!$F35</f>
        <v>0</v>
      </c>
      <c r="AD37" s="28">
        <f>+R37*'Silver Conversions'!$F35</f>
        <v>1.9098975</v>
      </c>
      <c r="AE37" s="28">
        <f>+S37*'Silver Conversions'!$F35</f>
        <v>0.13163735584843492</v>
      </c>
      <c r="AF37" s="28">
        <f>+T37*'Silver Conversions'!$F35</f>
        <v>0</v>
      </c>
      <c r="AG37" s="28">
        <f>+U37*'Silver Conversions'!$F35</f>
        <v>0</v>
      </c>
      <c r="AH37" s="28">
        <f>+V37*'Silver Conversions'!$F35</f>
        <v>0</v>
      </c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ht="15.75">
      <c r="A38" s="5">
        <v>1521</v>
      </c>
      <c r="B38" s="28"/>
      <c r="C38" s="28"/>
      <c r="D38" s="28"/>
      <c r="E38" s="28"/>
      <c r="F38" s="28"/>
      <c r="G38" s="28">
        <v>1.5</v>
      </c>
      <c r="H38" s="28">
        <v>16.06</v>
      </c>
      <c r="I38" s="28"/>
      <c r="J38" s="28"/>
      <c r="K38" s="28"/>
      <c r="L38" s="28"/>
      <c r="M38" s="28">
        <f t="shared" si="0"/>
        <v>0</v>
      </c>
      <c r="N38" s="28">
        <f t="shared" si="1"/>
        <v>0</v>
      </c>
      <c r="O38" s="28">
        <f t="shared" si="2"/>
        <v>0</v>
      </c>
      <c r="P38" s="28">
        <f t="shared" si="3"/>
        <v>0</v>
      </c>
      <c r="Q38" s="28">
        <f t="shared" si="4"/>
        <v>0</v>
      </c>
      <c r="R38" s="28">
        <f t="shared" si="5"/>
        <v>1.25</v>
      </c>
      <c r="S38" s="28">
        <f t="shared" si="6"/>
        <v>0.13228995057660625</v>
      </c>
      <c r="T38" s="28">
        <f t="shared" si="7"/>
        <v>0</v>
      </c>
      <c r="U38" s="28">
        <f t="shared" si="8"/>
        <v>0</v>
      </c>
      <c r="V38" s="28">
        <f t="shared" si="9"/>
        <v>0</v>
      </c>
      <c r="W38" s="28"/>
      <c r="X38" s="28"/>
      <c r="Y38" s="28">
        <f>+M38*'Silver Conversions'!$F36</f>
        <v>0</v>
      </c>
      <c r="Z38" s="28">
        <f>+N38*'Silver Conversions'!$F36</f>
        <v>0</v>
      </c>
      <c r="AA38" s="28">
        <f>+O38*'Silver Conversions'!$F36</f>
        <v>0</v>
      </c>
      <c r="AB38" s="28">
        <f>+P38*'Silver Conversions'!$F36</f>
        <v>0</v>
      </c>
      <c r="AC38" s="28">
        <f>+Q38*'Silver Conversions'!$F36</f>
        <v>0</v>
      </c>
      <c r="AD38" s="28">
        <f>+R38*'Silver Conversions'!$F36</f>
        <v>1.948875</v>
      </c>
      <c r="AE38" s="28">
        <f>+S38*'Silver Conversions'!$F36</f>
        <v>0.2062532619439868</v>
      </c>
      <c r="AF38" s="28">
        <f>+T38*'Silver Conversions'!$F36</f>
        <v>0</v>
      </c>
      <c r="AG38" s="28">
        <f>+U38*'Silver Conversions'!$F36</f>
        <v>0</v>
      </c>
      <c r="AH38" s="28">
        <f>+V38*'Silver Conversions'!$F36</f>
        <v>0</v>
      </c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</row>
    <row r="39" spans="1:65" ht="15.75">
      <c r="A39" s="5">
        <v>1522</v>
      </c>
      <c r="B39" s="28"/>
      <c r="C39" s="28"/>
      <c r="D39" s="28"/>
      <c r="E39" s="28"/>
      <c r="F39" s="28"/>
      <c r="G39" s="28">
        <v>1.45</v>
      </c>
      <c r="H39" s="28">
        <v>19.41</v>
      </c>
      <c r="I39" s="28"/>
      <c r="J39" s="28"/>
      <c r="K39" s="28"/>
      <c r="L39" s="28"/>
      <c r="M39" s="28">
        <f t="shared" si="0"/>
        <v>0</v>
      </c>
      <c r="N39" s="28">
        <f t="shared" si="1"/>
        <v>0</v>
      </c>
      <c r="O39" s="28">
        <f t="shared" si="2"/>
        <v>0</v>
      </c>
      <c r="P39" s="28">
        <f t="shared" si="3"/>
        <v>0</v>
      </c>
      <c r="Q39" s="28">
        <f t="shared" si="4"/>
        <v>0</v>
      </c>
      <c r="R39" s="28">
        <f t="shared" si="5"/>
        <v>1.2083333333333333</v>
      </c>
      <c r="S39" s="28">
        <f t="shared" si="6"/>
        <v>0.15988467874794068</v>
      </c>
      <c r="T39" s="28">
        <f t="shared" si="7"/>
        <v>0</v>
      </c>
      <c r="U39" s="28">
        <f t="shared" si="8"/>
        <v>0</v>
      </c>
      <c r="V39" s="28">
        <f t="shared" si="9"/>
        <v>0</v>
      </c>
      <c r="W39" s="28"/>
      <c r="X39" s="28"/>
      <c r="Y39" s="28">
        <f>+M39*'Silver Conversions'!$F37</f>
        <v>0</v>
      </c>
      <c r="Z39" s="28">
        <f>+N39*'Silver Conversions'!$F37</f>
        <v>0</v>
      </c>
      <c r="AA39" s="28">
        <f>+O39*'Silver Conversions'!$F37</f>
        <v>0</v>
      </c>
      <c r="AB39" s="28">
        <f>+P39*'Silver Conversions'!$F37</f>
        <v>0</v>
      </c>
      <c r="AC39" s="28">
        <f>+Q39*'Silver Conversions'!$F37</f>
        <v>0</v>
      </c>
      <c r="AD39" s="28">
        <f>+R39*'Silver Conversions'!$F37</f>
        <v>1.8839124999999999</v>
      </c>
      <c r="AE39" s="28">
        <f>+S39*'Silver Conversions'!$F37</f>
        <v>0.2492762026359143</v>
      </c>
      <c r="AF39" s="28">
        <f>+T39*'Silver Conversions'!$F37</f>
        <v>0</v>
      </c>
      <c r="AG39" s="28">
        <f>+U39*'Silver Conversions'!$F37</f>
        <v>0</v>
      </c>
      <c r="AH39" s="28">
        <f>+V39*'Silver Conversions'!$F37</f>
        <v>0</v>
      </c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ht="15.75">
      <c r="A40" s="5">
        <v>1523</v>
      </c>
      <c r="B40" s="28"/>
      <c r="C40" s="28"/>
      <c r="D40" s="28"/>
      <c r="E40" s="28">
        <v>8.76</v>
      </c>
      <c r="F40" s="28"/>
      <c r="G40" s="28">
        <v>1.5</v>
      </c>
      <c r="H40" s="28">
        <v>11.2</v>
      </c>
      <c r="I40" s="28"/>
      <c r="J40" s="28"/>
      <c r="K40" s="28"/>
      <c r="L40" s="28"/>
      <c r="M40" s="28">
        <f t="shared" si="0"/>
        <v>0</v>
      </c>
      <c r="N40" s="28">
        <f t="shared" si="1"/>
        <v>0</v>
      </c>
      <c r="O40" s="28">
        <f t="shared" si="2"/>
        <v>0</v>
      </c>
      <c r="P40" s="28">
        <f t="shared" si="3"/>
        <v>0.18536700975081258</v>
      </c>
      <c r="Q40" s="28">
        <f t="shared" si="4"/>
        <v>0</v>
      </c>
      <c r="R40" s="28">
        <f t="shared" si="5"/>
        <v>1.25</v>
      </c>
      <c r="S40" s="28">
        <f t="shared" si="6"/>
        <v>0.09225700164744645</v>
      </c>
      <c r="T40" s="28">
        <f t="shared" si="7"/>
        <v>0</v>
      </c>
      <c r="U40" s="28">
        <f t="shared" si="8"/>
        <v>0</v>
      </c>
      <c r="V40" s="28">
        <f t="shared" si="9"/>
        <v>0</v>
      </c>
      <c r="W40" s="28"/>
      <c r="X40" s="28"/>
      <c r="Y40" s="28">
        <f>+M40*'Silver Conversions'!$F38</f>
        <v>0</v>
      </c>
      <c r="Z40" s="28">
        <f>+N40*'Silver Conversions'!$F38</f>
        <v>0</v>
      </c>
      <c r="AA40" s="28">
        <f>+O40*'Silver Conversions'!$F38</f>
        <v>0</v>
      </c>
      <c r="AB40" s="28">
        <f>+P40*'Silver Conversions'!$F38</f>
        <v>0.2890057049024919</v>
      </c>
      <c r="AC40" s="28">
        <f>+Q40*'Silver Conversions'!$F38</f>
        <v>0</v>
      </c>
      <c r="AD40" s="28">
        <f>+R40*'Silver Conversions'!$F38</f>
        <v>1.948875</v>
      </c>
      <c r="AE40" s="28">
        <f>+S40*'Silver Conversions'!$F38</f>
        <v>0.14383789126853375</v>
      </c>
      <c r="AF40" s="28">
        <f>+T40*'Silver Conversions'!$F38</f>
        <v>0</v>
      </c>
      <c r="AG40" s="28">
        <f>+U40*'Silver Conversions'!$F38</f>
        <v>0</v>
      </c>
      <c r="AH40" s="28">
        <f>+V40*'Silver Conversions'!$F38</f>
        <v>0</v>
      </c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</row>
    <row r="41" spans="1:65" ht="15.75">
      <c r="A41" s="5">
        <v>1524</v>
      </c>
      <c r="B41" s="28">
        <v>17.4</v>
      </c>
      <c r="C41" s="28"/>
      <c r="D41" s="28"/>
      <c r="E41" s="28">
        <v>11.38</v>
      </c>
      <c r="F41" s="28"/>
      <c r="G41" s="28">
        <v>1.5</v>
      </c>
      <c r="H41" s="28">
        <v>9.33</v>
      </c>
      <c r="I41" s="28">
        <v>86.94</v>
      </c>
      <c r="J41" s="28"/>
      <c r="K41" s="28"/>
      <c r="L41" s="28"/>
      <c r="M41" s="28">
        <f t="shared" si="0"/>
        <v>0.2502948876549958</v>
      </c>
      <c r="N41" s="28">
        <f t="shared" si="1"/>
        <v>0</v>
      </c>
      <c r="O41" s="28">
        <f t="shared" si="2"/>
        <v>0</v>
      </c>
      <c r="P41" s="28">
        <f t="shared" si="3"/>
        <v>0.24080782773564466</v>
      </c>
      <c r="Q41" s="28">
        <f t="shared" si="4"/>
        <v>0</v>
      </c>
      <c r="R41" s="28">
        <f t="shared" si="5"/>
        <v>1.25</v>
      </c>
      <c r="S41" s="28">
        <f t="shared" si="6"/>
        <v>0.07685337726523887</v>
      </c>
      <c r="T41" s="28">
        <f t="shared" si="7"/>
        <v>0.6983132530120482</v>
      </c>
      <c r="U41" s="28">
        <f t="shared" si="8"/>
        <v>0</v>
      </c>
      <c r="V41" s="28">
        <f t="shared" si="9"/>
        <v>0</v>
      </c>
      <c r="W41" s="28"/>
      <c r="X41" s="28">
        <v>39.02</v>
      </c>
      <c r="Y41" s="28">
        <f>+M41*'Silver Conversions'!$F39</f>
        <v>0.3902347593429039</v>
      </c>
      <c r="Z41" s="28">
        <f>+N41*'Silver Conversions'!$F39</f>
        <v>0</v>
      </c>
      <c r="AA41" s="28">
        <f>+O41*'Silver Conversions'!$F39</f>
        <v>0</v>
      </c>
      <c r="AB41" s="28">
        <f>+P41*'Silver Conversions'!$F39</f>
        <v>0.37544348422264356</v>
      </c>
      <c r="AC41" s="28">
        <f>+Q41*'Silver Conversions'!$F39</f>
        <v>0</v>
      </c>
      <c r="AD41" s="28">
        <f>+R41*'Silver Conversions'!$F39</f>
        <v>1.948875</v>
      </c>
      <c r="AE41" s="28">
        <f>+S41*'Silver Conversions'!$F39</f>
        <v>0.11982210049423392</v>
      </c>
      <c r="AF41" s="28">
        <f>+T41*'Silver Conversions'!$F39</f>
        <v>1.0887401927710842</v>
      </c>
      <c r="AG41" s="28">
        <f>+U41*'Silver Conversions'!$F39</f>
        <v>0</v>
      </c>
      <c r="AH41" s="28">
        <f>+V41*'Silver Conversions'!$F39</f>
        <v>0</v>
      </c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</row>
    <row r="42" spans="1:65" ht="15.75">
      <c r="A42" s="5">
        <v>1525</v>
      </c>
      <c r="B42" s="28">
        <v>17.6</v>
      </c>
      <c r="C42" s="28"/>
      <c r="D42" s="28"/>
      <c r="E42" s="28"/>
      <c r="F42" s="28"/>
      <c r="G42" s="28">
        <v>1.52</v>
      </c>
      <c r="H42" s="28">
        <v>15</v>
      </c>
      <c r="I42" s="28">
        <v>82.57</v>
      </c>
      <c r="J42" s="28"/>
      <c r="K42" s="28"/>
      <c r="L42" s="28"/>
      <c r="M42" s="28">
        <f t="shared" si="0"/>
        <v>0.25317184038666246</v>
      </c>
      <c r="N42" s="28">
        <f t="shared" si="1"/>
        <v>0</v>
      </c>
      <c r="O42" s="28">
        <f t="shared" si="2"/>
        <v>0</v>
      </c>
      <c r="P42" s="28">
        <f t="shared" si="3"/>
        <v>0</v>
      </c>
      <c r="Q42" s="28">
        <f t="shared" si="4"/>
        <v>0</v>
      </c>
      <c r="R42" s="28">
        <f t="shared" si="5"/>
        <v>1.2666666666666668</v>
      </c>
      <c r="S42" s="28">
        <f t="shared" si="6"/>
        <v>0.12355848434925865</v>
      </c>
      <c r="T42" s="28">
        <f t="shared" si="7"/>
        <v>0.6632128514056225</v>
      </c>
      <c r="U42" s="28">
        <f t="shared" si="8"/>
        <v>0</v>
      </c>
      <c r="V42" s="28">
        <f t="shared" si="9"/>
        <v>0</v>
      </c>
      <c r="W42" s="28"/>
      <c r="X42" s="28">
        <v>39.47</v>
      </c>
      <c r="Y42" s="28">
        <f>+M42*'Silver Conversions'!$F40</f>
        <v>0.3947202163468454</v>
      </c>
      <c r="Z42" s="28">
        <f>+N42*'Silver Conversions'!$F40</f>
        <v>0</v>
      </c>
      <c r="AA42" s="28">
        <f>+O42*'Silver Conversions'!$F40</f>
        <v>0</v>
      </c>
      <c r="AB42" s="28">
        <f>+P42*'Silver Conversions'!$F40</f>
        <v>0</v>
      </c>
      <c r="AC42" s="28">
        <f>+Q42*'Silver Conversions'!$F40</f>
        <v>0</v>
      </c>
      <c r="AD42" s="28">
        <f>+R42*'Silver Conversions'!$F40</f>
        <v>1.97486</v>
      </c>
      <c r="AE42" s="28">
        <f>+S42*'Silver Conversions'!$F40</f>
        <v>0.19264003294892915</v>
      </c>
      <c r="AF42" s="28">
        <f>+T42*'Silver Conversions'!$F40</f>
        <v>1.034015156626506</v>
      </c>
      <c r="AG42" s="28">
        <f>+U42*'Silver Conversions'!$F40</f>
        <v>0</v>
      </c>
      <c r="AH42" s="28">
        <f>+V42*'Silver Conversions'!$F40</f>
        <v>0</v>
      </c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</row>
    <row r="43" spans="1:65" ht="15.75">
      <c r="A43" s="5">
        <v>1526</v>
      </c>
      <c r="B43" s="28">
        <v>21.6</v>
      </c>
      <c r="C43" s="28"/>
      <c r="D43" s="28"/>
      <c r="E43" s="28"/>
      <c r="F43" s="28"/>
      <c r="G43" s="28">
        <v>1.52</v>
      </c>
      <c r="H43" s="28"/>
      <c r="I43" s="28">
        <v>86.7</v>
      </c>
      <c r="J43" s="28"/>
      <c r="K43" s="28"/>
      <c r="L43" s="28"/>
      <c r="M43" s="28">
        <f t="shared" si="0"/>
        <v>0.3107108950199948</v>
      </c>
      <c r="N43" s="28">
        <f t="shared" si="1"/>
        <v>0</v>
      </c>
      <c r="O43" s="28">
        <f t="shared" si="2"/>
        <v>0</v>
      </c>
      <c r="P43" s="28">
        <f t="shared" si="3"/>
        <v>0</v>
      </c>
      <c r="Q43" s="28">
        <f t="shared" si="4"/>
        <v>0</v>
      </c>
      <c r="R43" s="28">
        <f t="shared" si="5"/>
        <v>1.2666666666666668</v>
      </c>
      <c r="S43" s="28">
        <f t="shared" si="6"/>
        <v>0</v>
      </c>
      <c r="T43" s="28">
        <f t="shared" si="7"/>
        <v>0.6963855421686748</v>
      </c>
      <c r="U43" s="28">
        <f t="shared" si="8"/>
        <v>0</v>
      </c>
      <c r="V43" s="28">
        <f t="shared" si="9"/>
        <v>0</v>
      </c>
      <c r="W43" s="28"/>
      <c r="X43" s="28">
        <v>48.44</v>
      </c>
      <c r="Y43" s="28">
        <f>+M43*'Silver Conversions'!$F41</f>
        <v>0.4844293564256739</v>
      </c>
      <c r="Z43" s="28">
        <f>+N43*'Silver Conversions'!$F41</f>
        <v>0</v>
      </c>
      <c r="AA43" s="28">
        <f>+O43*'Silver Conversions'!$F41</f>
        <v>0</v>
      </c>
      <c r="AB43" s="28">
        <f>+P43*'Silver Conversions'!$F41</f>
        <v>0</v>
      </c>
      <c r="AC43" s="28">
        <f>+Q43*'Silver Conversions'!$F41</f>
        <v>0</v>
      </c>
      <c r="AD43" s="28">
        <f>+R43*'Silver Conversions'!$F41</f>
        <v>1.97486</v>
      </c>
      <c r="AE43" s="28">
        <f>+S43*'Silver Conversions'!$F41</f>
        <v>0</v>
      </c>
      <c r="AF43" s="28">
        <f>+T43*'Silver Conversions'!$F41</f>
        <v>1.0857346987951808</v>
      </c>
      <c r="AG43" s="28">
        <f>+U43*'Silver Conversions'!$F41</f>
        <v>0</v>
      </c>
      <c r="AH43" s="28">
        <f>+V43*'Silver Conversions'!$F41</f>
        <v>0</v>
      </c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</row>
    <row r="44" spans="1:65" ht="15.75">
      <c r="A44" s="5">
        <v>1527</v>
      </c>
      <c r="B44" s="28">
        <v>25.45</v>
      </c>
      <c r="C44" s="28"/>
      <c r="D44" s="28"/>
      <c r="E44" s="28"/>
      <c r="F44" s="28"/>
      <c r="G44" s="28">
        <v>1.57</v>
      </c>
      <c r="H44" s="28">
        <v>18.9</v>
      </c>
      <c r="I44" s="28">
        <v>100.03</v>
      </c>
      <c r="J44" s="28"/>
      <c r="K44" s="28"/>
      <c r="L44" s="28"/>
      <c r="M44" s="28">
        <f t="shared" si="0"/>
        <v>0.3660922351045772</v>
      </c>
      <c r="N44" s="28">
        <f t="shared" si="1"/>
        <v>0</v>
      </c>
      <c r="O44" s="28">
        <f t="shared" si="2"/>
        <v>0</v>
      </c>
      <c r="P44" s="28">
        <f t="shared" si="3"/>
        <v>0</v>
      </c>
      <c r="Q44" s="28">
        <f t="shared" si="4"/>
        <v>0</v>
      </c>
      <c r="R44" s="28">
        <f t="shared" si="5"/>
        <v>1.3083333333333333</v>
      </c>
      <c r="S44" s="28">
        <f t="shared" si="6"/>
        <v>0.15568369028006587</v>
      </c>
      <c r="T44" s="28">
        <f t="shared" si="7"/>
        <v>0.8034538152610442</v>
      </c>
      <c r="U44" s="28">
        <f t="shared" si="8"/>
        <v>0</v>
      </c>
      <c r="V44" s="28">
        <f t="shared" si="9"/>
        <v>0</v>
      </c>
      <c r="W44" s="28"/>
      <c r="X44" s="28">
        <v>57.08</v>
      </c>
      <c r="Y44" s="28">
        <f>+M44*'Silver Conversions'!$F42</f>
        <v>0.5707744037515463</v>
      </c>
      <c r="Z44" s="28">
        <f>+N44*'Silver Conversions'!$F42</f>
        <v>0</v>
      </c>
      <c r="AA44" s="28">
        <f>+O44*'Silver Conversions'!$F42</f>
        <v>0</v>
      </c>
      <c r="AB44" s="28">
        <f>+P44*'Silver Conversions'!$F42</f>
        <v>0</v>
      </c>
      <c r="AC44" s="28">
        <f>+Q44*'Silver Conversions'!$F42</f>
        <v>0</v>
      </c>
      <c r="AD44" s="28">
        <f>+R44*'Silver Conversions'!$F42</f>
        <v>2.0398225</v>
      </c>
      <c r="AE44" s="28">
        <f>+S44*'Silver Conversions'!$F42</f>
        <v>0.2427264415156507</v>
      </c>
      <c r="AF44" s="28">
        <f>+T44*'Silver Conversions'!$F42</f>
        <v>1.252664843373494</v>
      </c>
      <c r="AG44" s="28">
        <f>+U44*'Silver Conversions'!$F42</f>
        <v>0</v>
      </c>
      <c r="AH44" s="28">
        <f>+V44*'Silver Conversions'!$F42</f>
        <v>0</v>
      </c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ht="15.75">
      <c r="A45" s="5">
        <v>1528</v>
      </c>
      <c r="B45" s="28">
        <v>25.45</v>
      </c>
      <c r="C45" s="28"/>
      <c r="D45" s="28"/>
      <c r="E45" s="28"/>
      <c r="F45" s="28"/>
      <c r="G45" s="28">
        <v>1.52</v>
      </c>
      <c r="H45" s="28">
        <v>15.5</v>
      </c>
      <c r="I45" s="28">
        <v>86.94</v>
      </c>
      <c r="J45" s="28"/>
      <c r="K45" s="28"/>
      <c r="L45" s="28"/>
      <c r="M45" s="28">
        <f t="shared" si="0"/>
        <v>0.3660922351045772</v>
      </c>
      <c r="N45" s="28">
        <f t="shared" si="1"/>
        <v>0</v>
      </c>
      <c r="O45" s="28">
        <f t="shared" si="2"/>
        <v>0</v>
      </c>
      <c r="P45" s="28">
        <f t="shared" si="3"/>
        <v>0</v>
      </c>
      <c r="Q45" s="28">
        <f t="shared" si="4"/>
        <v>0</v>
      </c>
      <c r="R45" s="28">
        <f t="shared" si="5"/>
        <v>1.2666666666666668</v>
      </c>
      <c r="S45" s="28">
        <f t="shared" si="6"/>
        <v>0.12767710049423392</v>
      </c>
      <c r="T45" s="28">
        <f t="shared" si="7"/>
        <v>0.6983132530120482</v>
      </c>
      <c r="U45" s="28">
        <f t="shared" si="8"/>
        <v>0</v>
      </c>
      <c r="V45" s="28">
        <f t="shared" si="9"/>
        <v>0</v>
      </c>
      <c r="W45" s="28"/>
      <c r="X45" s="28">
        <v>57.08</v>
      </c>
      <c r="Y45" s="28">
        <f>+M45*'Silver Conversions'!$F43</f>
        <v>0.5707744037515463</v>
      </c>
      <c r="Z45" s="28">
        <f>+N45*'Silver Conversions'!$F43</f>
        <v>0</v>
      </c>
      <c r="AA45" s="28">
        <f>+O45*'Silver Conversions'!$F43</f>
        <v>0</v>
      </c>
      <c r="AB45" s="28">
        <f>+P45*'Silver Conversions'!$F43</f>
        <v>0</v>
      </c>
      <c r="AC45" s="28">
        <f>+Q45*'Silver Conversions'!$F43</f>
        <v>0</v>
      </c>
      <c r="AD45" s="28">
        <f>+R45*'Silver Conversions'!$F43</f>
        <v>1.97486</v>
      </c>
      <c r="AE45" s="28">
        <f>+S45*'Silver Conversions'!$F43</f>
        <v>0.1990613673805601</v>
      </c>
      <c r="AF45" s="28">
        <f>+T45*'Silver Conversions'!$F43</f>
        <v>1.0887401927710842</v>
      </c>
      <c r="AG45" s="28">
        <f>+U45*'Silver Conversions'!$F43</f>
        <v>0</v>
      </c>
      <c r="AH45" s="28">
        <f>+V45*'Silver Conversions'!$F43</f>
        <v>0</v>
      </c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ht="15.75">
      <c r="A46" s="5">
        <v>1529</v>
      </c>
      <c r="B46" s="28">
        <v>34.25</v>
      </c>
      <c r="C46" s="28"/>
      <c r="D46" s="28"/>
      <c r="E46" s="28"/>
      <c r="F46" s="28"/>
      <c r="G46" s="28">
        <v>1.57</v>
      </c>
      <c r="H46" s="28">
        <v>10.5</v>
      </c>
      <c r="I46" s="28">
        <v>108.67</v>
      </c>
      <c r="J46" s="28"/>
      <c r="K46" s="28"/>
      <c r="L46" s="28"/>
      <c r="M46" s="28">
        <f t="shared" si="0"/>
        <v>0.4926781552979084</v>
      </c>
      <c r="N46" s="28">
        <f t="shared" si="1"/>
        <v>0</v>
      </c>
      <c r="O46" s="28">
        <f t="shared" si="2"/>
        <v>0</v>
      </c>
      <c r="P46" s="28">
        <f t="shared" si="3"/>
        <v>0</v>
      </c>
      <c r="Q46" s="28">
        <f t="shared" si="4"/>
        <v>0</v>
      </c>
      <c r="R46" s="28">
        <f t="shared" si="5"/>
        <v>1.3083333333333333</v>
      </c>
      <c r="S46" s="28">
        <f t="shared" si="6"/>
        <v>0.08649093904448105</v>
      </c>
      <c r="T46" s="28">
        <f t="shared" si="7"/>
        <v>0.87285140562249</v>
      </c>
      <c r="U46" s="28">
        <f t="shared" si="8"/>
        <v>0</v>
      </c>
      <c r="V46" s="28">
        <f t="shared" si="9"/>
        <v>0</v>
      </c>
      <c r="W46" s="28"/>
      <c r="X46" s="28">
        <v>76.81</v>
      </c>
      <c r="Y46" s="28">
        <f>+M46*'Silver Conversions'!$F44</f>
        <v>0.768134511924969</v>
      </c>
      <c r="Z46" s="28">
        <f>+N46*'Silver Conversions'!$F44</f>
        <v>0</v>
      </c>
      <c r="AA46" s="28">
        <f>+O46*'Silver Conversions'!$F44</f>
        <v>0</v>
      </c>
      <c r="AB46" s="28">
        <f>+P46*'Silver Conversions'!$F44</f>
        <v>0</v>
      </c>
      <c r="AC46" s="28">
        <f>+Q46*'Silver Conversions'!$F44</f>
        <v>0</v>
      </c>
      <c r="AD46" s="28">
        <f>+R46*'Silver Conversions'!$F44</f>
        <v>2.0398225</v>
      </c>
      <c r="AE46" s="28">
        <f>+S46*'Silver Conversions'!$F44</f>
        <v>0.1348480230642504</v>
      </c>
      <c r="AF46" s="28">
        <f>+T46*'Silver Conversions'!$F44</f>
        <v>1.360862626506024</v>
      </c>
      <c r="AG46" s="28">
        <f>+U46*'Silver Conversions'!$F44</f>
        <v>0</v>
      </c>
      <c r="AH46" s="28">
        <f>+V46*'Silver Conversions'!$F44</f>
        <v>0</v>
      </c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ht="15.75">
      <c r="A47" s="5">
        <v>1530</v>
      </c>
      <c r="B47" s="28">
        <v>35</v>
      </c>
      <c r="C47" s="28"/>
      <c r="D47" s="28"/>
      <c r="E47" s="28"/>
      <c r="F47" s="28"/>
      <c r="G47" s="28">
        <v>1.58</v>
      </c>
      <c r="H47" s="28">
        <v>23.06</v>
      </c>
      <c r="I47" s="28">
        <v>108.67</v>
      </c>
      <c r="J47" s="28"/>
      <c r="K47" s="28"/>
      <c r="L47" s="28"/>
      <c r="M47" s="28">
        <f t="shared" si="0"/>
        <v>0.5034667280416583</v>
      </c>
      <c r="N47" s="28">
        <f t="shared" si="1"/>
        <v>0</v>
      </c>
      <c r="O47" s="28">
        <f t="shared" si="2"/>
        <v>0</v>
      </c>
      <c r="P47" s="28">
        <f t="shared" si="3"/>
        <v>0</v>
      </c>
      <c r="Q47" s="28">
        <f t="shared" si="4"/>
        <v>0</v>
      </c>
      <c r="R47" s="28">
        <f t="shared" si="5"/>
        <v>1.3166666666666669</v>
      </c>
      <c r="S47" s="28">
        <f t="shared" si="6"/>
        <v>0.18995057660626027</v>
      </c>
      <c r="T47" s="28">
        <f t="shared" si="7"/>
        <v>0.87285140562249</v>
      </c>
      <c r="U47" s="28">
        <f t="shared" si="8"/>
        <v>0</v>
      </c>
      <c r="V47" s="28">
        <f t="shared" si="9"/>
        <v>0</v>
      </c>
      <c r="W47" s="28"/>
      <c r="X47" s="28">
        <v>78.5</v>
      </c>
      <c r="Y47" s="28">
        <f>+M47*'Silver Conversions'!$F45</f>
        <v>0.7849549756897494</v>
      </c>
      <c r="Z47" s="28">
        <f>+N47*'Silver Conversions'!$F45</f>
        <v>0</v>
      </c>
      <c r="AA47" s="28">
        <f>+O47*'Silver Conversions'!$F45</f>
        <v>0</v>
      </c>
      <c r="AB47" s="28">
        <f>+P47*'Silver Conversions'!$F45</f>
        <v>0</v>
      </c>
      <c r="AC47" s="28">
        <f>+Q47*'Silver Conversions'!$F45</f>
        <v>0</v>
      </c>
      <c r="AD47" s="28">
        <f>+R47*'Silver Conversions'!$F45</f>
        <v>2.0528150000000003</v>
      </c>
      <c r="AE47" s="28">
        <f>+S47*'Silver Conversions'!$F45</f>
        <v>0.2961519439868204</v>
      </c>
      <c r="AF47" s="28">
        <f>+T47*'Silver Conversions'!$F45</f>
        <v>1.360862626506024</v>
      </c>
      <c r="AG47" s="28">
        <f>+U47*'Silver Conversions'!$F45</f>
        <v>0</v>
      </c>
      <c r="AH47" s="28">
        <f>+V47*'Silver Conversions'!$F45</f>
        <v>0</v>
      </c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ht="15.75">
      <c r="A48" s="5">
        <v>1531</v>
      </c>
      <c r="B48" s="28"/>
      <c r="C48" s="28"/>
      <c r="D48" s="28"/>
      <c r="E48" s="28"/>
      <c r="F48" s="28"/>
      <c r="G48" s="28">
        <v>1.52</v>
      </c>
      <c r="H48" s="28">
        <v>32.6</v>
      </c>
      <c r="I48" s="28"/>
      <c r="J48" s="28"/>
      <c r="K48" s="28"/>
      <c r="L48" s="28"/>
      <c r="M48" s="28">
        <f t="shared" si="0"/>
        <v>0</v>
      </c>
      <c r="N48" s="28">
        <f t="shared" si="1"/>
        <v>0</v>
      </c>
      <c r="O48" s="28">
        <f t="shared" si="2"/>
        <v>0</v>
      </c>
      <c r="P48" s="28">
        <f t="shared" si="3"/>
        <v>0</v>
      </c>
      <c r="Q48" s="28">
        <f t="shared" si="4"/>
        <v>0</v>
      </c>
      <c r="R48" s="28">
        <f t="shared" si="5"/>
        <v>1.2666666666666668</v>
      </c>
      <c r="S48" s="28">
        <f t="shared" si="6"/>
        <v>0.2685337726523888</v>
      </c>
      <c r="T48" s="28">
        <f t="shared" si="7"/>
        <v>0</v>
      </c>
      <c r="U48" s="28">
        <f t="shared" si="8"/>
        <v>0</v>
      </c>
      <c r="V48" s="28">
        <f t="shared" si="9"/>
        <v>0</v>
      </c>
      <c r="W48" s="28"/>
      <c r="X48" s="28"/>
      <c r="Y48" s="28">
        <f>+M48*'Silver Conversions'!$F46</f>
        <v>0</v>
      </c>
      <c r="Z48" s="28">
        <f>+N48*'Silver Conversions'!$F46</f>
        <v>0</v>
      </c>
      <c r="AA48" s="28">
        <f>+O48*'Silver Conversions'!$F46</f>
        <v>0</v>
      </c>
      <c r="AB48" s="28">
        <f>+P48*'Silver Conversions'!$F46</f>
        <v>0</v>
      </c>
      <c r="AC48" s="28">
        <f>+Q48*'Silver Conversions'!$F46</f>
        <v>0</v>
      </c>
      <c r="AD48" s="28">
        <f>+R48*'Silver Conversions'!$F46</f>
        <v>1.97486</v>
      </c>
      <c r="AE48" s="28">
        <f>+S48*'Silver Conversions'!$F46</f>
        <v>0.4186710049423394</v>
      </c>
      <c r="AF48" s="28">
        <f>+T48*'Silver Conversions'!$F46</f>
        <v>0</v>
      </c>
      <c r="AG48" s="28">
        <f>+U48*'Silver Conversions'!$F46</f>
        <v>0</v>
      </c>
      <c r="AH48" s="28">
        <f>+V48*'Silver Conversions'!$F46</f>
        <v>0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1:65" ht="15.75">
      <c r="A49" s="5">
        <v>1532</v>
      </c>
      <c r="B49" s="28"/>
      <c r="C49" s="28"/>
      <c r="D49" s="28"/>
      <c r="E49" s="28"/>
      <c r="F49" s="28"/>
      <c r="G49" s="28">
        <v>1.5</v>
      </c>
      <c r="H49" s="28">
        <v>21</v>
      </c>
      <c r="I49" s="28"/>
      <c r="J49" s="28"/>
      <c r="K49" s="28"/>
      <c r="L49" s="28"/>
      <c r="M49" s="28">
        <f t="shared" si="0"/>
        <v>0</v>
      </c>
      <c r="N49" s="28">
        <f t="shared" si="1"/>
        <v>0</v>
      </c>
      <c r="O49" s="28">
        <f t="shared" si="2"/>
        <v>0</v>
      </c>
      <c r="P49" s="28">
        <f t="shared" si="3"/>
        <v>0</v>
      </c>
      <c r="Q49" s="28">
        <f t="shared" si="4"/>
        <v>0</v>
      </c>
      <c r="R49" s="28">
        <f t="shared" si="5"/>
        <v>1.25</v>
      </c>
      <c r="S49" s="28">
        <f t="shared" si="6"/>
        <v>0.1729818780889621</v>
      </c>
      <c r="T49" s="28">
        <f t="shared" si="7"/>
        <v>0</v>
      </c>
      <c r="U49" s="28">
        <f t="shared" si="8"/>
        <v>0</v>
      </c>
      <c r="V49" s="28">
        <f t="shared" si="9"/>
        <v>0</v>
      </c>
      <c r="W49" s="28"/>
      <c r="X49" s="28"/>
      <c r="Y49" s="28">
        <f>+M49*'Silver Conversions'!$F47</f>
        <v>0</v>
      </c>
      <c r="Z49" s="28">
        <f>+N49*'Silver Conversions'!$F47</f>
        <v>0</v>
      </c>
      <c r="AA49" s="28">
        <f>+O49*'Silver Conversions'!$F47</f>
        <v>0</v>
      </c>
      <c r="AB49" s="28">
        <f>+P49*'Silver Conversions'!$F47</f>
        <v>0</v>
      </c>
      <c r="AC49" s="28">
        <f>+Q49*'Silver Conversions'!$F47</f>
        <v>0</v>
      </c>
      <c r="AD49" s="28">
        <f>+R49*'Silver Conversions'!$F47</f>
        <v>1.948875</v>
      </c>
      <c r="AE49" s="28">
        <f>+S49*'Silver Conversions'!$F47</f>
        <v>0.2696960461285008</v>
      </c>
      <c r="AF49" s="28">
        <f>+T49*'Silver Conversions'!$F47</f>
        <v>0</v>
      </c>
      <c r="AG49" s="28">
        <f>+U49*'Silver Conversions'!$F47</f>
        <v>0</v>
      </c>
      <c r="AH49" s="28">
        <f>+V49*'Silver Conversions'!$F47</f>
        <v>0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  <row r="50" spans="1:65" ht="15.75">
      <c r="A50" s="5">
        <v>1533</v>
      </c>
      <c r="B50" s="28">
        <v>29.65</v>
      </c>
      <c r="C50" s="28"/>
      <c r="D50" s="28"/>
      <c r="E50" s="28"/>
      <c r="F50" s="28"/>
      <c r="G50" s="28">
        <v>1.59</v>
      </c>
      <c r="H50" s="28">
        <v>20.75</v>
      </c>
      <c r="I50" s="28"/>
      <c r="J50" s="28"/>
      <c r="K50" s="28"/>
      <c r="L50" s="28"/>
      <c r="M50" s="28">
        <f t="shared" si="0"/>
        <v>0.4265082424695762</v>
      </c>
      <c r="N50" s="28">
        <f t="shared" si="1"/>
        <v>0</v>
      </c>
      <c r="O50" s="28">
        <f t="shared" si="2"/>
        <v>0</v>
      </c>
      <c r="P50" s="28">
        <f t="shared" si="3"/>
        <v>0</v>
      </c>
      <c r="Q50" s="28">
        <f t="shared" si="4"/>
        <v>0</v>
      </c>
      <c r="R50" s="28">
        <f t="shared" si="5"/>
        <v>1.3250000000000002</v>
      </c>
      <c r="S50" s="28">
        <f t="shared" si="6"/>
        <v>0.17092257001647446</v>
      </c>
      <c r="T50" s="28">
        <f t="shared" si="7"/>
        <v>0</v>
      </c>
      <c r="U50" s="28">
        <f t="shared" si="8"/>
        <v>0</v>
      </c>
      <c r="V50" s="28">
        <f t="shared" si="9"/>
        <v>0</v>
      </c>
      <c r="W50" s="28"/>
      <c r="X50" s="28">
        <v>66.5</v>
      </c>
      <c r="Y50" s="28">
        <f>+M50*'Silver Conversions'!$F48</f>
        <v>0.6649690008343162</v>
      </c>
      <c r="Z50" s="28">
        <f>+N50*'Silver Conversions'!$F48</f>
        <v>0</v>
      </c>
      <c r="AA50" s="28">
        <f>+O50*'Silver Conversions'!$F48</f>
        <v>0</v>
      </c>
      <c r="AB50" s="28">
        <f>+P50*'Silver Conversions'!$F48</f>
        <v>0</v>
      </c>
      <c r="AC50" s="28">
        <f>+Q50*'Silver Conversions'!$F48</f>
        <v>0</v>
      </c>
      <c r="AD50" s="28">
        <f>+R50*'Silver Conversions'!$F48</f>
        <v>2.0658075</v>
      </c>
      <c r="AE50" s="28">
        <f>+S50*'Silver Conversions'!$F48</f>
        <v>0.2664853789126853</v>
      </c>
      <c r="AF50" s="28">
        <f>+T50*'Silver Conversions'!$F48</f>
        <v>0</v>
      </c>
      <c r="AG50" s="28">
        <f>+U50*'Silver Conversions'!$F48</f>
        <v>0</v>
      </c>
      <c r="AH50" s="28">
        <f>+V50*'Silver Conversions'!$F48</f>
        <v>0</v>
      </c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</row>
    <row r="51" spans="1:65" ht="15.75">
      <c r="A51" s="5">
        <v>1534</v>
      </c>
      <c r="B51" s="28">
        <v>26.75</v>
      </c>
      <c r="C51" s="28"/>
      <c r="D51" s="28"/>
      <c r="E51" s="28"/>
      <c r="F51" s="28"/>
      <c r="G51" s="28">
        <v>1.53</v>
      </c>
      <c r="H51" s="28">
        <v>28</v>
      </c>
      <c r="I51" s="28"/>
      <c r="J51" s="28"/>
      <c r="K51" s="28"/>
      <c r="L51" s="28"/>
      <c r="M51" s="28">
        <f t="shared" si="0"/>
        <v>0.38479242786041024</v>
      </c>
      <c r="N51" s="28">
        <f t="shared" si="1"/>
        <v>0</v>
      </c>
      <c r="O51" s="28">
        <f t="shared" si="2"/>
        <v>0</v>
      </c>
      <c r="P51" s="28">
        <f t="shared" si="3"/>
        <v>0</v>
      </c>
      <c r="Q51" s="28">
        <f t="shared" si="4"/>
        <v>0</v>
      </c>
      <c r="R51" s="28">
        <f t="shared" si="5"/>
        <v>1.2750000000000001</v>
      </c>
      <c r="S51" s="28">
        <f t="shared" si="6"/>
        <v>0.23064250411861614</v>
      </c>
      <c r="T51" s="28">
        <f t="shared" si="7"/>
        <v>0</v>
      </c>
      <c r="U51" s="28">
        <f t="shared" si="8"/>
        <v>0</v>
      </c>
      <c r="V51" s="28">
        <f t="shared" si="9"/>
        <v>0</v>
      </c>
      <c r="W51" s="28"/>
      <c r="X51" s="28">
        <v>59.99</v>
      </c>
      <c r="Y51" s="28">
        <f>+M51*'Silver Conversions'!$F49</f>
        <v>0.5999298742771656</v>
      </c>
      <c r="Z51" s="28">
        <f>+N51*'Silver Conversions'!$F49</f>
        <v>0</v>
      </c>
      <c r="AA51" s="28">
        <f>+O51*'Silver Conversions'!$F49</f>
        <v>0</v>
      </c>
      <c r="AB51" s="28">
        <f>+P51*'Silver Conversions'!$F49</f>
        <v>0</v>
      </c>
      <c r="AC51" s="28">
        <f>+Q51*'Silver Conversions'!$F49</f>
        <v>0</v>
      </c>
      <c r="AD51" s="28">
        <f>+R51*'Silver Conversions'!$F49</f>
        <v>1.9878525</v>
      </c>
      <c r="AE51" s="28">
        <f>+S51*'Silver Conversions'!$F49</f>
        <v>0.3595947281713344</v>
      </c>
      <c r="AF51" s="28">
        <f>+T51*'Silver Conversions'!$F49</f>
        <v>0</v>
      </c>
      <c r="AG51" s="28">
        <f>+U51*'Silver Conversions'!$F49</f>
        <v>0</v>
      </c>
      <c r="AH51" s="28">
        <f>+V51*'Silver Conversions'!$F49</f>
        <v>0</v>
      </c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</row>
    <row r="52" spans="1:65" ht="15.75">
      <c r="A52" s="5">
        <v>1535</v>
      </c>
      <c r="B52" s="28">
        <v>20.4</v>
      </c>
      <c r="C52" s="28"/>
      <c r="D52" s="28"/>
      <c r="E52" s="28"/>
      <c r="F52" s="28"/>
      <c r="G52" s="28">
        <v>1.52</v>
      </c>
      <c r="H52" s="28">
        <v>18.04</v>
      </c>
      <c r="I52" s="28"/>
      <c r="J52" s="28"/>
      <c r="K52" s="28"/>
      <c r="L52" s="28"/>
      <c r="M52" s="28">
        <f t="shared" si="0"/>
        <v>0.2934491786299951</v>
      </c>
      <c r="N52" s="28">
        <f t="shared" si="1"/>
        <v>0</v>
      </c>
      <c r="O52" s="28">
        <f t="shared" si="2"/>
        <v>0</v>
      </c>
      <c r="P52" s="28">
        <f t="shared" si="3"/>
        <v>0</v>
      </c>
      <c r="Q52" s="28">
        <f t="shared" si="4"/>
        <v>0</v>
      </c>
      <c r="R52" s="28">
        <f t="shared" si="5"/>
        <v>1.2666666666666668</v>
      </c>
      <c r="S52" s="28">
        <f t="shared" si="6"/>
        <v>0.14859967051070838</v>
      </c>
      <c r="T52" s="28">
        <f t="shared" si="7"/>
        <v>0</v>
      </c>
      <c r="U52" s="28">
        <f t="shared" si="8"/>
        <v>0</v>
      </c>
      <c r="V52" s="28">
        <f t="shared" si="9"/>
        <v>0</v>
      </c>
      <c r="W52" s="28"/>
      <c r="X52" s="28">
        <v>45.75</v>
      </c>
      <c r="Y52" s="28">
        <f>+M52*'Silver Conversions'!$F50</f>
        <v>0.45751661440202535</v>
      </c>
      <c r="Z52" s="28">
        <f>+N52*'Silver Conversions'!$F50</f>
        <v>0</v>
      </c>
      <c r="AA52" s="28">
        <f>+O52*'Silver Conversions'!$F50</f>
        <v>0</v>
      </c>
      <c r="AB52" s="28">
        <f>+P52*'Silver Conversions'!$F50</f>
        <v>0</v>
      </c>
      <c r="AC52" s="28">
        <f>+Q52*'Silver Conversions'!$F50</f>
        <v>0</v>
      </c>
      <c r="AD52" s="28">
        <f>+R52*'Silver Conversions'!$F50</f>
        <v>1.97486</v>
      </c>
      <c r="AE52" s="28">
        <f>+S52*'Silver Conversions'!$F50</f>
        <v>0.23168174629324542</v>
      </c>
      <c r="AF52" s="28">
        <f>+T52*'Silver Conversions'!$F50</f>
        <v>0</v>
      </c>
      <c r="AG52" s="28">
        <f>+U52*'Silver Conversions'!$F50</f>
        <v>0</v>
      </c>
      <c r="AH52" s="28">
        <f>+V52*'Silver Conversions'!$F50</f>
        <v>0</v>
      </c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</row>
    <row r="53" spans="1:65" ht="15.75">
      <c r="A53" s="5">
        <v>1536</v>
      </c>
      <c r="B53" s="28">
        <v>21.2</v>
      </c>
      <c r="C53" s="28"/>
      <c r="D53" s="28"/>
      <c r="E53" s="28"/>
      <c r="F53" s="28"/>
      <c r="G53" s="28">
        <v>1.58</v>
      </c>
      <c r="H53" s="28">
        <v>21.44</v>
      </c>
      <c r="I53" s="28"/>
      <c r="J53" s="28"/>
      <c r="K53" s="28"/>
      <c r="L53" s="28"/>
      <c r="M53" s="28">
        <f t="shared" si="0"/>
        <v>0.30495698955666156</v>
      </c>
      <c r="N53" s="28">
        <f t="shared" si="1"/>
        <v>0</v>
      </c>
      <c r="O53" s="28">
        <f t="shared" si="2"/>
        <v>0</v>
      </c>
      <c r="P53" s="28">
        <f t="shared" si="3"/>
        <v>0</v>
      </c>
      <c r="Q53" s="28">
        <f t="shared" si="4"/>
        <v>0</v>
      </c>
      <c r="R53" s="28">
        <f t="shared" si="5"/>
        <v>1.3166666666666669</v>
      </c>
      <c r="S53" s="28">
        <f t="shared" si="6"/>
        <v>0.17660626029654036</v>
      </c>
      <c r="T53" s="28">
        <f t="shared" si="7"/>
        <v>0</v>
      </c>
      <c r="U53" s="28">
        <f t="shared" si="8"/>
        <v>0</v>
      </c>
      <c r="V53" s="28">
        <f t="shared" si="9"/>
        <v>0</v>
      </c>
      <c r="W53" s="28"/>
      <c r="X53" s="28">
        <v>47.55</v>
      </c>
      <c r="Y53" s="28">
        <f>+M53*'Silver Conversions'!$F51</f>
        <v>0.475458442417791</v>
      </c>
      <c r="Z53" s="28">
        <f>+N53*'Silver Conversions'!$F51</f>
        <v>0</v>
      </c>
      <c r="AA53" s="28">
        <f>+O53*'Silver Conversions'!$F51</f>
        <v>0</v>
      </c>
      <c r="AB53" s="28">
        <f>+P53*'Silver Conversions'!$F51</f>
        <v>0</v>
      </c>
      <c r="AC53" s="28">
        <f>+Q53*'Silver Conversions'!$F51</f>
        <v>0</v>
      </c>
      <c r="AD53" s="28">
        <f>+R53*'Silver Conversions'!$F51</f>
        <v>2.0528150000000003</v>
      </c>
      <c r="AE53" s="28">
        <f>+S53*'Silver Conversions'!$F51</f>
        <v>0.2753468204283361</v>
      </c>
      <c r="AF53" s="28">
        <f>+T53*'Silver Conversions'!$F51</f>
        <v>0</v>
      </c>
      <c r="AG53" s="28">
        <f>+U53*'Silver Conversions'!$F51</f>
        <v>0</v>
      </c>
      <c r="AH53" s="28">
        <f>+V53*'Silver Conversions'!$F51</f>
        <v>0</v>
      </c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65" ht="15.75">
      <c r="A54" s="5">
        <v>1537</v>
      </c>
      <c r="B54" s="28">
        <v>20.15</v>
      </c>
      <c r="C54" s="28"/>
      <c r="D54" s="28"/>
      <c r="E54" s="28"/>
      <c r="F54" s="28"/>
      <c r="G54" s="28">
        <v>1.58</v>
      </c>
      <c r="H54" s="28">
        <v>26.67</v>
      </c>
      <c r="I54" s="28"/>
      <c r="J54" s="28"/>
      <c r="K54" s="28"/>
      <c r="L54" s="28"/>
      <c r="M54" s="28">
        <f t="shared" si="0"/>
        <v>0.2898529877154118</v>
      </c>
      <c r="N54" s="28">
        <f t="shared" si="1"/>
        <v>0</v>
      </c>
      <c r="O54" s="28">
        <f t="shared" si="2"/>
        <v>0</v>
      </c>
      <c r="P54" s="28">
        <f t="shared" si="3"/>
        <v>0</v>
      </c>
      <c r="Q54" s="28">
        <f t="shared" si="4"/>
        <v>0</v>
      </c>
      <c r="R54" s="28">
        <f t="shared" si="5"/>
        <v>1.3166666666666669</v>
      </c>
      <c r="S54" s="28">
        <f t="shared" si="6"/>
        <v>0.21968698517298188</v>
      </c>
      <c r="T54" s="28">
        <f t="shared" si="7"/>
        <v>0</v>
      </c>
      <c r="U54" s="28">
        <f t="shared" si="8"/>
        <v>0</v>
      </c>
      <c r="V54" s="28">
        <f t="shared" si="9"/>
        <v>0</v>
      </c>
      <c r="W54" s="28"/>
      <c r="X54" s="28">
        <v>45.19</v>
      </c>
      <c r="Y54" s="28">
        <f>+M54*'Silver Conversions'!$F52</f>
        <v>0.4519097931470985</v>
      </c>
      <c r="Z54" s="28">
        <f>+N54*'Silver Conversions'!$F52</f>
        <v>0</v>
      </c>
      <c r="AA54" s="28">
        <f>+O54*'Silver Conversions'!$F52</f>
        <v>0</v>
      </c>
      <c r="AB54" s="28">
        <f>+P54*'Silver Conversions'!$F52</f>
        <v>0</v>
      </c>
      <c r="AC54" s="28">
        <f>+Q54*'Silver Conversions'!$F52</f>
        <v>0</v>
      </c>
      <c r="AD54" s="28">
        <f>+R54*'Silver Conversions'!$F52</f>
        <v>2.0528150000000003</v>
      </c>
      <c r="AE54" s="28">
        <f>+S54*'Silver Conversions'!$F52</f>
        <v>0.34251397858319604</v>
      </c>
      <c r="AF54" s="28">
        <f>+T54*'Silver Conversions'!$F52</f>
        <v>0</v>
      </c>
      <c r="AG54" s="28">
        <f>+U54*'Silver Conversions'!$F52</f>
        <v>0</v>
      </c>
      <c r="AH54" s="28">
        <f>+V54*'Silver Conversions'!$F52</f>
        <v>0</v>
      </c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</row>
    <row r="55" spans="1:65" ht="15.75">
      <c r="A55" s="5">
        <v>1538</v>
      </c>
      <c r="B55" s="28">
        <v>19.3</v>
      </c>
      <c r="C55" s="28"/>
      <c r="D55" s="28"/>
      <c r="E55" s="28"/>
      <c r="F55" s="28"/>
      <c r="G55" s="28">
        <v>1.58</v>
      </c>
      <c r="H55" s="28">
        <v>26.34</v>
      </c>
      <c r="I55" s="28"/>
      <c r="J55" s="28"/>
      <c r="K55" s="28"/>
      <c r="L55" s="28"/>
      <c r="M55" s="28">
        <f t="shared" si="0"/>
        <v>0.27762593860582874</v>
      </c>
      <c r="N55" s="28">
        <f t="shared" si="1"/>
        <v>0</v>
      </c>
      <c r="O55" s="28">
        <f t="shared" si="2"/>
        <v>0</v>
      </c>
      <c r="P55" s="28">
        <f t="shared" si="3"/>
        <v>0</v>
      </c>
      <c r="Q55" s="28">
        <f t="shared" si="4"/>
        <v>0</v>
      </c>
      <c r="R55" s="28">
        <f t="shared" si="5"/>
        <v>1.3166666666666669</v>
      </c>
      <c r="S55" s="28">
        <f t="shared" si="6"/>
        <v>0.21696869851729816</v>
      </c>
      <c r="T55" s="28">
        <f t="shared" si="7"/>
        <v>0</v>
      </c>
      <c r="U55" s="28">
        <f t="shared" si="8"/>
        <v>0</v>
      </c>
      <c r="V55" s="28">
        <f t="shared" si="9"/>
        <v>0</v>
      </c>
      <c r="W55" s="28"/>
      <c r="X55" s="28">
        <v>43.28</v>
      </c>
      <c r="Y55" s="28">
        <f>+M55*'Silver Conversions'!$F53</f>
        <v>0.43284660088034754</v>
      </c>
      <c r="Z55" s="28">
        <f>+N55*'Silver Conversions'!$F53</f>
        <v>0</v>
      </c>
      <c r="AA55" s="28">
        <f>+O55*'Silver Conversions'!$F53</f>
        <v>0</v>
      </c>
      <c r="AB55" s="28">
        <f>+P55*'Silver Conversions'!$F53</f>
        <v>0</v>
      </c>
      <c r="AC55" s="28">
        <f>+Q55*'Silver Conversions'!$F53</f>
        <v>0</v>
      </c>
      <c r="AD55" s="28">
        <f>+R55*'Silver Conversions'!$F53</f>
        <v>2.0528150000000003</v>
      </c>
      <c r="AE55" s="28">
        <f>+S55*'Silver Conversions'!$F53</f>
        <v>0.3382758978583196</v>
      </c>
      <c r="AF55" s="28">
        <f>+T55*'Silver Conversions'!$F53</f>
        <v>0</v>
      </c>
      <c r="AG55" s="28">
        <f>+U55*'Silver Conversions'!$F53</f>
        <v>0</v>
      </c>
      <c r="AH55" s="28">
        <f>+V55*'Silver Conversions'!$F53</f>
        <v>0</v>
      </c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</row>
    <row r="56" spans="1:65" ht="15.75">
      <c r="A56" s="5">
        <v>1539</v>
      </c>
      <c r="B56" s="28">
        <v>25.35</v>
      </c>
      <c r="C56" s="28"/>
      <c r="D56" s="28"/>
      <c r="E56" s="28"/>
      <c r="F56" s="28"/>
      <c r="G56" s="28">
        <v>1.61</v>
      </c>
      <c r="H56" s="28">
        <v>20.42</v>
      </c>
      <c r="I56" s="28"/>
      <c r="J56" s="28"/>
      <c r="K56" s="28"/>
      <c r="L56" s="28"/>
      <c r="M56" s="28">
        <f t="shared" si="0"/>
        <v>0.36465375873874395</v>
      </c>
      <c r="N56" s="28">
        <f t="shared" si="1"/>
        <v>0</v>
      </c>
      <c r="O56" s="28">
        <f t="shared" si="2"/>
        <v>0</v>
      </c>
      <c r="P56" s="28">
        <f t="shared" si="3"/>
        <v>0</v>
      </c>
      <c r="Q56" s="28">
        <f t="shared" si="4"/>
        <v>0</v>
      </c>
      <c r="R56" s="28">
        <f t="shared" si="5"/>
        <v>1.3416666666666668</v>
      </c>
      <c r="S56" s="28">
        <f t="shared" si="6"/>
        <v>0.16820428336079077</v>
      </c>
      <c r="T56" s="28">
        <f t="shared" si="7"/>
        <v>0</v>
      </c>
      <c r="U56" s="28">
        <f t="shared" si="8"/>
        <v>0</v>
      </c>
      <c r="V56" s="28">
        <f t="shared" si="9"/>
        <v>0</v>
      </c>
      <c r="W56" s="28"/>
      <c r="X56" s="28">
        <v>56.85</v>
      </c>
      <c r="Y56" s="28">
        <f>+M56*'Silver Conversions'!$F54</f>
        <v>0.5685316752495757</v>
      </c>
      <c r="Z56" s="28">
        <f>+N56*'Silver Conversions'!$F54</f>
        <v>0</v>
      </c>
      <c r="AA56" s="28">
        <f>+O56*'Silver Conversions'!$F54</f>
        <v>0</v>
      </c>
      <c r="AB56" s="28">
        <f>+P56*'Silver Conversions'!$F54</f>
        <v>0</v>
      </c>
      <c r="AC56" s="28">
        <f>+Q56*'Silver Conversions'!$F54</f>
        <v>0</v>
      </c>
      <c r="AD56" s="28">
        <f>+R56*'Silver Conversions'!$F54</f>
        <v>2.0917925</v>
      </c>
      <c r="AE56" s="28">
        <f>+S56*'Silver Conversions'!$F54</f>
        <v>0.2622472981878089</v>
      </c>
      <c r="AF56" s="28">
        <f>+T56*'Silver Conversions'!$F54</f>
        <v>0</v>
      </c>
      <c r="AG56" s="28">
        <f>+U56*'Silver Conversions'!$F54</f>
        <v>0</v>
      </c>
      <c r="AH56" s="28">
        <f>+V56*'Silver Conversions'!$F54</f>
        <v>0</v>
      </c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</row>
    <row r="57" spans="1:65" ht="15.75">
      <c r="A57" s="5">
        <v>1540</v>
      </c>
      <c r="B57" s="28">
        <v>30.1</v>
      </c>
      <c r="C57" s="28"/>
      <c r="D57" s="28"/>
      <c r="E57" s="28"/>
      <c r="F57" s="28"/>
      <c r="G57" s="28">
        <v>1.67</v>
      </c>
      <c r="H57" s="28">
        <v>24</v>
      </c>
      <c r="I57" s="28"/>
      <c r="J57" s="28"/>
      <c r="K57" s="28"/>
      <c r="L57" s="28"/>
      <c r="M57" s="28">
        <f t="shared" si="0"/>
        <v>0.43298138611582615</v>
      </c>
      <c r="N57" s="28">
        <f t="shared" si="1"/>
        <v>0</v>
      </c>
      <c r="O57" s="28">
        <f t="shared" si="2"/>
        <v>0</v>
      </c>
      <c r="P57" s="28">
        <f t="shared" si="3"/>
        <v>0</v>
      </c>
      <c r="Q57" s="28">
        <f t="shared" si="4"/>
        <v>0</v>
      </c>
      <c r="R57" s="28">
        <f t="shared" si="5"/>
        <v>1.3916666666666666</v>
      </c>
      <c r="S57" s="28">
        <f t="shared" si="6"/>
        <v>0.19769357495881382</v>
      </c>
      <c r="T57" s="28">
        <f t="shared" si="7"/>
        <v>0</v>
      </c>
      <c r="U57" s="28">
        <f t="shared" si="8"/>
        <v>0</v>
      </c>
      <c r="V57" s="28">
        <f t="shared" si="9"/>
        <v>0</v>
      </c>
      <c r="W57" s="28"/>
      <c r="X57" s="28">
        <v>67.51</v>
      </c>
      <c r="Y57" s="28">
        <f>+M57*'Silver Conversions'!$F55</f>
        <v>0.6750612790931845</v>
      </c>
      <c r="Z57" s="28">
        <f>+N57*'Silver Conversions'!$F55</f>
        <v>0</v>
      </c>
      <c r="AA57" s="28">
        <f>+O57*'Silver Conversions'!$F55</f>
        <v>0</v>
      </c>
      <c r="AB57" s="28">
        <f>+P57*'Silver Conversions'!$F55</f>
        <v>0</v>
      </c>
      <c r="AC57" s="28">
        <f>+Q57*'Silver Conversions'!$F55</f>
        <v>0</v>
      </c>
      <c r="AD57" s="28">
        <f>+R57*'Silver Conversions'!$F55</f>
        <v>2.1697474999999997</v>
      </c>
      <c r="AE57" s="28">
        <f>+S57*'Silver Conversions'!$F55</f>
        <v>0.3082240527182866</v>
      </c>
      <c r="AF57" s="28">
        <f>+T57*'Silver Conversions'!$F55</f>
        <v>0</v>
      </c>
      <c r="AG57" s="28">
        <f>+U57*'Silver Conversions'!$F55</f>
        <v>0</v>
      </c>
      <c r="AH57" s="28">
        <f>+V57*'Silver Conversions'!$F55</f>
        <v>0</v>
      </c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</row>
    <row r="58" spans="1:65" ht="15.75">
      <c r="A58" s="5">
        <v>1541</v>
      </c>
      <c r="B58" s="28">
        <v>28.75</v>
      </c>
      <c r="C58" s="28"/>
      <c r="D58" s="28"/>
      <c r="E58" s="28"/>
      <c r="F58" s="28"/>
      <c r="G58" s="28">
        <v>1.67</v>
      </c>
      <c r="H58" s="28">
        <v>20.28</v>
      </c>
      <c r="I58" s="28"/>
      <c r="J58" s="28"/>
      <c r="K58" s="28"/>
      <c r="L58" s="28"/>
      <c r="M58" s="28">
        <f t="shared" si="0"/>
        <v>0.41356195517707645</v>
      </c>
      <c r="N58" s="28">
        <f t="shared" si="1"/>
        <v>0</v>
      </c>
      <c r="O58" s="28">
        <f t="shared" si="2"/>
        <v>0</v>
      </c>
      <c r="P58" s="28">
        <f t="shared" si="3"/>
        <v>0</v>
      </c>
      <c r="Q58" s="28">
        <f t="shared" si="4"/>
        <v>0</v>
      </c>
      <c r="R58" s="28">
        <f t="shared" si="5"/>
        <v>1.3916666666666666</v>
      </c>
      <c r="S58" s="28">
        <f t="shared" si="6"/>
        <v>0.16705107084019769</v>
      </c>
      <c r="T58" s="28">
        <f t="shared" si="7"/>
        <v>0</v>
      </c>
      <c r="U58" s="28">
        <f t="shared" si="8"/>
        <v>0</v>
      </c>
      <c r="V58" s="28">
        <f t="shared" si="9"/>
        <v>0</v>
      </c>
      <c r="W58" s="28"/>
      <c r="X58" s="28">
        <v>64.48</v>
      </c>
      <c r="Y58" s="28">
        <f>+M58*'Silver Conversions'!$F56</f>
        <v>0.6447844443165799</v>
      </c>
      <c r="Z58" s="28">
        <f>+N58*'Silver Conversions'!$F56</f>
        <v>0</v>
      </c>
      <c r="AA58" s="28">
        <f>+O58*'Silver Conversions'!$F56</f>
        <v>0</v>
      </c>
      <c r="AB58" s="28">
        <f>+P58*'Silver Conversions'!$F56</f>
        <v>0</v>
      </c>
      <c r="AC58" s="28">
        <f>+Q58*'Silver Conversions'!$F56</f>
        <v>0</v>
      </c>
      <c r="AD58" s="28">
        <f>+R58*'Silver Conversions'!$F56</f>
        <v>2.1697474999999997</v>
      </c>
      <c r="AE58" s="28">
        <f>+S58*'Silver Conversions'!$F56</f>
        <v>0.2604493245469522</v>
      </c>
      <c r="AF58" s="28">
        <f>+T58*'Silver Conversions'!$F56</f>
        <v>0</v>
      </c>
      <c r="AG58" s="28">
        <f>+U58*'Silver Conversions'!$F56</f>
        <v>0</v>
      </c>
      <c r="AH58" s="28">
        <f>+V58*'Silver Conversions'!$F56</f>
        <v>0</v>
      </c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</row>
    <row r="59" spans="1:65" ht="15.75">
      <c r="A59" s="5">
        <v>1542</v>
      </c>
      <c r="B59" s="28">
        <v>25.3</v>
      </c>
      <c r="C59" s="28"/>
      <c r="D59" s="28"/>
      <c r="E59" s="28"/>
      <c r="F59" s="28"/>
      <c r="G59" s="28">
        <v>1.67</v>
      </c>
      <c r="H59" s="28">
        <v>24.08</v>
      </c>
      <c r="I59" s="28">
        <v>108.67</v>
      </c>
      <c r="J59" s="28"/>
      <c r="K59" s="28"/>
      <c r="L59" s="28"/>
      <c r="M59" s="28">
        <f t="shared" si="0"/>
        <v>0.36393452055582726</v>
      </c>
      <c r="N59" s="28">
        <f t="shared" si="1"/>
        <v>0</v>
      </c>
      <c r="O59" s="28">
        <f t="shared" si="2"/>
        <v>0</v>
      </c>
      <c r="P59" s="28">
        <f t="shared" si="3"/>
        <v>0</v>
      </c>
      <c r="Q59" s="28">
        <f t="shared" si="4"/>
        <v>0</v>
      </c>
      <c r="R59" s="28">
        <f t="shared" si="5"/>
        <v>1.3916666666666666</v>
      </c>
      <c r="S59" s="28">
        <f t="shared" si="6"/>
        <v>0.19835255354200987</v>
      </c>
      <c r="T59" s="28">
        <f t="shared" si="7"/>
        <v>0.87285140562249</v>
      </c>
      <c r="U59" s="28">
        <f t="shared" si="8"/>
        <v>0</v>
      </c>
      <c r="V59" s="28">
        <f t="shared" si="9"/>
        <v>0</v>
      </c>
      <c r="W59" s="28"/>
      <c r="X59" s="28">
        <v>56.74</v>
      </c>
      <c r="Y59" s="28">
        <f>+M59*'Silver Conversions'!$F57</f>
        <v>0.5674103109985903</v>
      </c>
      <c r="Z59" s="28">
        <f>+N59*'Silver Conversions'!$F57</f>
        <v>0</v>
      </c>
      <c r="AA59" s="28">
        <f>+O59*'Silver Conversions'!$F57</f>
        <v>0</v>
      </c>
      <c r="AB59" s="28">
        <f>+P59*'Silver Conversions'!$F57</f>
        <v>0</v>
      </c>
      <c r="AC59" s="28">
        <f>+Q59*'Silver Conversions'!$F57</f>
        <v>0</v>
      </c>
      <c r="AD59" s="28">
        <f>+R59*'Silver Conversions'!$F57</f>
        <v>2.1697474999999997</v>
      </c>
      <c r="AE59" s="28">
        <f>+S59*'Silver Conversions'!$F57</f>
        <v>0.30925146622734756</v>
      </c>
      <c r="AF59" s="28">
        <f>+T59*'Silver Conversions'!$F57</f>
        <v>1.360862626506024</v>
      </c>
      <c r="AG59" s="28">
        <f>+U59*'Silver Conversions'!$F57</f>
        <v>0</v>
      </c>
      <c r="AH59" s="28">
        <f>+V59*'Silver Conversions'!$F57</f>
        <v>0</v>
      </c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</row>
    <row r="60" spans="1:65" ht="15.75">
      <c r="A60" s="5">
        <v>1543</v>
      </c>
      <c r="B60" s="28">
        <v>20.15</v>
      </c>
      <c r="C60" s="28"/>
      <c r="D60" s="28"/>
      <c r="E60" s="28"/>
      <c r="F60" s="28"/>
      <c r="G60" s="28">
        <v>1.67</v>
      </c>
      <c r="H60" s="28">
        <v>22.67</v>
      </c>
      <c r="I60" s="28"/>
      <c r="J60" s="28"/>
      <c r="K60" s="28"/>
      <c r="L60" s="28"/>
      <c r="M60" s="28">
        <f t="shared" si="0"/>
        <v>0.2898529877154118</v>
      </c>
      <c r="N60" s="28">
        <f t="shared" si="1"/>
        <v>0</v>
      </c>
      <c r="O60" s="28">
        <f t="shared" si="2"/>
        <v>0</v>
      </c>
      <c r="P60" s="28">
        <f t="shared" si="3"/>
        <v>0</v>
      </c>
      <c r="Q60" s="28">
        <f t="shared" si="4"/>
        <v>0</v>
      </c>
      <c r="R60" s="28">
        <f t="shared" si="5"/>
        <v>1.3916666666666666</v>
      </c>
      <c r="S60" s="28">
        <f t="shared" si="6"/>
        <v>0.18673805601317958</v>
      </c>
      <c r="T60" s="28">
        <f t="shared" si="7"/>
        <v>0</v>
      </c>
      <c r="U60" s="28">
        <f t="shared" si="8"/>
        <v>0</v>
      </c>
      <c r="V60" s="28">
        <f t="shared" si="9"/>
        <v>0</v>
      </c>
      <c r="W60" s="28"/>
      <c r="X60" s="28">
        <v>45.19</v>
      </c>
      <c r="Y60" s="28">
        <f>+M60*'Silver Conversions'!$F58</f>
        <v>0.4519097931470985</v>
      </c>
      <c r="Z60" s="28">
        <f>+N60*'Silver Conversions'!$F58</f>
        <v>0</v>
      </c>
      <c r="AA60" s="28">
        <f>+O60*'Silver Conversions'!$F58</f>
        <v>0</v>
      </c>
      <c r="AB60" s="28">
        <f>+P60*'Silver Conversions'!$F58</f>
        <v>0</v>
      </c>
      <c r="AC60" s="28">
        <f>+Q60*'Silver Conversions'!$F58</f>
        <v>0</v>
      </c>
      <c r="AD60" s="28">
        <f>+R60*'Silver Conversions'!$F58</f>
        <v>2.1697474999999997</v>
      </c>
      <c r="AE60" s="28">
        <f>+S60*'Silver Conversions'!$F58</f>
        <v>0.29114330313014825</v>
      </c>
      <c r="AF60" s="28">
        <f>+T60*'Silver Conversions'!$F58</f>
        <v>0</v>
      </c>
      <c r="AG60" s="28">
        <f>+U60*'Silver Conversions'!$F58</f>
        <v>0</v>
      </c>
      <c r="AH60" s="28">
        <f>+V60*'Silver Conversions'!$F58</f>
        <v>0</v>
      </c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</row>
    <row r="61" spans="1:65" ht="15.75">
      <c r="A61" s="5">
        <v>1544</v>
      </c>
      <c r="B61" s="28">
        <v>19.05</v>
      </c>
      <c r="C61" s="28"/>
      <c r="D61" s="28"/>
      <c r="E61" s="28"/>
      <c r="F61" s="28"/>
      <c r="G61" s="28">
        <v>1.67</v>
      </c>
      <c r="H61" s="28">
        <v>30</v>
      </c>
      <c r="I61" s="28"/>
      <c r="J61" s="28"/>
      <c r="K61" s="28"/>
      <c r="L61" s="28"/>
      <c r="M61" s="28">
        <f t="shared" si="0"/>
        <v>0.27402974769124544</v>
      </c>
      <c r="N61" s="28">
        <f t="shared" si="1"/>
        <v>0</v>
      </c>
      <c r="O61" s="28">
        <f t="shared" si="2"/>
        <v>0</v>
      </c>
      <c r="P61" s="28">
        <f t="shared" si="3"/>
        <v>0</v>
      </c>
      <c r="Q61" s="28">
        <f t="shared" si="4"/>
        <v>0</v>
      </c>
      <c r="R61" s="28">
        <f t="shared" si="5"/>
        <v>1.3916666666666666</v>
      </c>
      <c r="S61" s="28">
        <f t="shared" si="6"/>
        <v>0.2471169686985173</v>
      </c>
      <c r="T61" s="28">
        <f t="shared" si="7"/>
        <v>0</v>
      </c>
      <c r="U61" s="28">
        <f t="shared" si="8"/>
        <v>0</v>
      </c>
      <c r="V61" s="28">
        <f t="shared" si="9"/>
        <v>0</v>
      </c>
      <c r="W61" s="28"/>
      <c r="X61" s="28">
        <v>42.72</v>
      </c>
      <c r="Y61" s="28">
        <f>+M61*'Silver Conversions'!$F59</f>
        <v>0.42723977962542076</v>
      </c>
      <c r="Z61" s="28">
        <f>+N61*'Silver Conversions'!$F59</f>
        <v>0</v>
      </c>
      <c r="AA61" s="28">
        <f>+O61*'Silver Conversions'!$F59</f>
        <v>0</v>
      </c>
      <c r="AB61" s="28">
        <f>+P61*'Silver Conversions'!$F59</f>
        <v>0</v>
      </c>
      <c r="AC61" s="28">
        <f>+Q61*'Silver Conversions'!$F59</f>
        <v>0</v>
      </c>
      <c r="AD61" s="28">
        <f>+R61*'Silver Conversions'!$F59</f>
        <v>2.1697474999999997</v>
      </c>
      <c r="AE61" s="28">
        <f>+S61*'Silver Conversions'!$F59</f>
        <v>0.3852800658978583</v>
      </c>
      <c r="AF61" s="28">
        <f>+T61*'Silver Conversions'!$F59</f>
        <v>0</v>
      </c>
      <c r="AG61" s="28">
        <f>+U61*'Silver Conversions'!$F59</f>
        <v>0</v>
      </c>
      <c r="AH61" s="28">
        <f>+V61*'Silver Conversions'!$F59</f>
        <v>0</v>
      </c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</row>
    <row r="62" spans="1:65" ht="15.75">
      <c r="A62" s="5">
        <v>1545</v>
      </c>
      <c r="B62" s="28">
        <v>24.35</v>
      </c>
      <c r="C62" s="28"/>
      <c r="D62" s="28"/>
      <c r="E62" s="28"/>
      <c r="F62" s="28"/>
      <c r="G62" s="28">
        <v>1.67</v>
      </c>
      <c r="H62" s="28">
        <v>33.16</v>
      </c>
      <c r="I62" s="28"/>
      <c r="J62" s="28"/>
      <c r="K62" s="28"/>
      <c r="L62" s="28"/>
      <c r="M62" s="28">
        <f t="shared" si="0"/>
        <v>0.35026899508041087</v>
      </c>
      <c r="N62" s="28">
        <f t="shared" si="1"/>
        <v>0</v>
      </c>
      <c r="O62" s="28">
        <f t="shared" si="2"/>
        <v>0</v>
      </c>
      <c r="P62" s="28">
        <f t="shared" si="3"/>
        <v>0</v>
      </c>
      <c r="Q62" s="28">
        <f t="shared" si="4"/>
        <v>0</v>
      </c>
      <c r="R62" s="28">
        <f t="shared" si="5"/>
        <v>1.3916666666666666</v>
      </c>
      <c r="S62" s="28">
        <f t="shared" si="6"/>
        <v>0.2731466227347611</v>
      </c>
      <c r="T62" s="28">
        <f t="shared" si="7"/>
        <v>0</v>
      </c>
      <c r="U62" s="28">
        <f t="shared" si="8"/>
        <v>0</v>
      </c>
      <c r="V62" s="28">
        <f t="shared" si="9"/>
        <v>0</v>
      </c>
      <c r="W62" s="28"/>
      <c r="X62" s="28">
        <v>54.61</v>
      </c>
      <c r="Y62" s="28">
        <f>+M62*'Silver Conversions'!$F60</f>
        <v>0.5461043902298686</v>
      </c>
      <c r="Z62" s="28">
        <f>+N62*'Silver Conversions'!$F60</f>
        <v>0</v>
      </c>
      <c r="AA62" s="28">
        <f>+O62*'Silver Conversions'!$F60</f>
        <v>0</v>
      </c>
      <c r="AB62" s="28">
        <f>+P62*'Silver Conversions'!$F60</f>
        <v>0</v>
      </c>
      <c r="AC62" s="28">
        <f>+Q62*'Silver Conversions'!$F60</f>
        <v>0</v>
      </c>
      <c r="AD62" s="28">
        <f>+R62*'Silver Conversions'!$F60</f>
        <v>2.1697474999999997</v>
      </c>
      <c r="AE62" s="28">
        <f>+S62*'Silver Conversions'!$F60</f>
        <v>0.425862899505766</v>
      </c>
      <c r="AF62" s="28">
        <f>+T62*'Silver Conversions'!$F60</f>
        <v>0</v>
      </c>
      <c r="AG62" s="28">
        <f>+U62*'Silver Conversions'!$F60</f>
        <v>0</v>
      </c>
      <c r="AH62" s="28">
        <f>+V62*'Silver Conversions'!$F60</f>
        <v>0</v>
      </c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</row>
    <row r="63" spans="1:65" ht="15.75">
      <c r="A63" s="5">
        <v>1546</v>
      </c>
      <c r="B63" s="28">
        <v>26.8</v>
      </c>
      <c r="C63" s="28"/>
      <c r="D63" s="28"/>
      <c r="E63" s="28"/>
      <c r="F63" s="28"/>
      <c r="G63" s="28">
        <v>1.64</v>
      </c>
      <c r="H63" s="28">
        <v>29.22</v>
      </c>
      <c r="I63" s="28">
        <v>112.85</v>
      </c>
      <c r="J63" s="28"/>
      <c r="K63" s="28"/>
      <c r="L63" s="28"/>
      <c r="M63" s="28">
        <f t="shared" si="0"/>
        <v>0.38551166604332693</v>
      </c>
      <c r="N63" s="28">
        <f t="shared" si="1"/>
        <v>0</v>
      </c>
      <c r="O63" s="28">
        <f t="shared" si="2"/>
        <v>0</v>
      </c>
      <c r="P63" s="28">
        <f t="shared" si="3"/>
        <v>0</v>
      </c>
      <c r="Q63" s="28">
        <f t="shared" si="4"/>
        <v>0</v>
      </c>
      <c r="R63" s="28">
        <f t="shared" si="5"/>
        <v>1.3666666666666667</v>
      </c>
      <c r="S63" s="28">
        <f t="shared" si="6"/>
        <v>0.24069192751235582</v>
      </c>
      <c r="T63" s="28">
        <f t="shared" si="7"/>
        <v>0.9064257028112449</v>
      </c>
      <c r="U63" s="28">
        <f t="shared" si="8"/>
        <v>0</v>
      </c>
      <c r="V63" s="28">
        <f t="shared" si="9"/>
        <v>0</v>
      </c>
      <c r="W63" s="28"/>
      <c r="X63" s="28">
        <v>60.11</v>
      </c>
      <c r="Y63" s="28">
        <f>+M63*'Silver Conversions'!$F61</f>
        <v>0.601051238528151</v>
      </c>
      <c r="Z63" s="28">
        <f>+N63*'Silver Conversions'!$F61</f>
        <v>0</v>
      </c>
      <c r="AA63" s="28">
        <f>+O63*'Silver Conversions'!$F61</f>
        <v>0</v>
      </c>
      <c r="AB63" s="28">
        <f>+P63*'Silver Conversions'!$F61</f>
        <v>0</v>
      </c>
      <c r="AC63" s="28">
        <f>+Q63*'Silver Conversions'!$F61</f>
        <v>0</v>
      </c>
      <c r="AD63" s="28">
        <f>+R63*'Silver Conversions'!$F61</f>
        <v>2.13077</v>
      </c>
      <c r="AE63" s="28">
        <f>+S63*'Silver Conversions'!$F61</f>
        <v>0.375262784184514</v>
      </c>
      <c r="AF63" s="28">
        <f>+T63*'Silver Conversions'!$F61</f>
        <v>1.4132083132530118</v>
      </c>
      <c r="AG63" s="28">
        <f>+U63*'Silver Conversions'!$F61</f>
        <v>0</v>
      </c>
      <c r="AH63" s="28">
        <f>+V63*'Silver Conversions'!$F61</f>
        <v>0</v>
      </c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</row>
    <row r="64" spans="1:65" ht="15.75">
      <c r="A64" s="5">
        <v>1547</v>
      </c>
      <c r="B64" s="28">
        <v>24.1</v>
      </c>
      <c r="C64" s="28"/>
      <c r="D64" s="28"/>
      <c r="E64" s="28"/>
      <c r="F64" s="28"/>
      <c r="G64" s="28">
        <v>1.58</v>
      </c>
      <c r="H64" s="28">
        <v>14.07</v>
      </c>
      <c r="I64" s="28">
        <v>115.64</v>
      </c>
      <c r="J64" s="28"/>
      <c r="K64" s="28">
        <v>1</v>
      </c>
      <c r="L64" s="28"/>
      <c r="M64" s="28">
        <f t="shared" si="0"/>
        <v>0.3466728041658276</v>
      </c>
      <c r="N64" s="28">
        <f t="shared" si="1"/>
        <v>0</v>
      </c>
      <c r="O64" s="28">
        <f t="shared" si="2"/>
        <v>0</v>
      </c>
      <c r="P64" s="28">
        <f t="shared" si="3"/>
        <v>0</v>
      </c>
      <c r="Q64" s="28">
        <f t="shared" si="4"/>
        <v>0</v>
      </c>
      <c r="R64" s="28">
        <f t="shared" si="5"/>
        <v>1.3166666666666669</v>
      </c>
      <c r="S64" s="28">
        <f t="shared" si="6"/>
        <v>0.11589785831960461</v>
      </c>
      <c r="T64" s="28">
        <f t="shared" si="7"/>
        <v>0.9288353413654619</v>
      </c>
      <c r="U64" s="28">
        <f t="shared" si="8"/>
        <v>0</v>
      </c>
      <c r="V64" s="28">
        <f t="shared" si="9"/>
        <v>1</v>
      </c>
      <c r="W64" s="28"/>
      <c r="X64" s="28">
        <v>54.05</v>
      </c>
      <c r="Y64" s="28">
        <f>+M64*'Silver Conversions'!$F62</f>
        <v>0.5404975689749417</v>
      </c>
      <c r="Z64" s="28">
        <f>+N64*'Silver Conversions'!$F62</f>
        <v>0</v>
      </c>
      <c r="AA64" s="28">
        <f>+O64*'Silver Conversions'!$F62</f>
        <v>0</v>
      </c>
      <c r="AB64" s="28">
        <f>+P64*'Silver Conversions'!$F62</f>
        <v>0</v>
      </c>
      <c r="AC64" s="28">
        <f>+Q64*'Silver Conversions'!$F62</f>
        <v>0</v>
      </c>
      <c r="AD64" s="28">
        <f>+R64*'Silver Conversions'!$F62</f>
        <v>2.0528150000000003</v>
      </c>
      <c r="AE64" s="28">
        <f>+S64*'Silver Conversions'!$F62</f>
        <v>0.18069635090609554</v>
      </c>
      <c r="AF64" s="28">
        <f>+T64*'Silver Conversions'!$F62</f>
        <v>1.4481471807228916</v>
      </c>
      <c r="AG64" s="28">
        <f>+U64*'Silver Conversions'!$F62</f>
        <v>0</v>
      </c>
      <c r="AH64" s="28">
        <f>+V64*'Silver Conversions'!$F62</f>
        <v>1.5591</v>
      </c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</row>
    <row r="65" spans="1:65" ht="15.75">
      <c r="A65" s="5">
        <v>1548</v>
      </c>
      <c r="B65" s="28">
        <v>24.95</v>
      </c>
      <c r="C65" s="28"/>
      <c r="D65" s="28"/>
      <c r="E65" s="28"/>
      <c r="F65" s="28"/>
      <c r="G65" s="28">
        <v>1.65</v>
      </c>
      <c r="H65" s="28">
        <v>18.84</v>
      </c>
      <c r="I65" s="28">
        <v>101.73</v>
      </c>
      <c r="J65" s="28"/>
      <c r="K65" s="28">
        <v>0.96</v>
      </c>
      <c r="L65" s="28"/>
      <c r="M65" s="28">
        <f t="shared" si="0"/>
        <v>0.3588998532754107</v>
      </c>
      <c r="N65" s="28">
        <f t="shared" si="1"/>
        <v>0</v>
      </c>
      <c r="O65" s="28">
        <f t="shared" si="2"/>
        <v>0</v>
      </c>
      <c r="P65" s="28">
        <f t="shared" si="3"/>
        <v>0</v>
      </c>
      <c r="Q65" s="28">
        <f t="shared" si="4"/>
        <v>0</v>
      </c>
      <c r="R65" s="28">
        <f t="shared" si="5"/>
        <v>1.375</v>
      </c>
      <c r="S65" s="28">
        <f t="shared" si="6"/>
        <v>0.15518945634266884</v>
      </c>
      <c r="T65" s="28">
        <f t="shared" si="7"/>
        <v>0.8171084337349398</v>
      </c>
      <c r="U65" s="28">
        <f t="shared" si="8"/>
        <v>0</v>
      </c>
      <c r="V65" s="28">
        <f t="shared" si="9"/>
        <v>0.96</v>
      </c>
      <c r="W65" s="28"/>
      <c r="X65" s="28">
        <v>55.96</v>
      </c>
      <c r="Y65" s="28">
        <f>+M65*'Silver Conversions'!$F63</f>
        <v>0.5595607612416927</v>
      </c>
      <c r="Z65" s="28">
        <f>+N65*'Silver Conversions'!$F63</f>
        <v>0</v>
      </c>
      <c r="AA65" s="28">
        <f>+O65*'Silver Conversions'!$F63</f>
        <v>0</v>
      </c>
      <c r="AB65" s="28">
        <f>+P65*'Silver Conversions'!$F63</f>
        <v>0</v>
      </c>
      <c r="AC65" s="28">
        <f>+Q65*'Silver Conversions'!$F63</f>
        <v>0</v>
      </c>
      <c r="AD65" s="28">
        <f>+R65*'Silver Conversions'!$F63</f>
        <v>2.1437625</v>
      </c>
      <c r="AE65" s="28">
        <f>+S65*'Silver Conversions'!$F63</f>
        <v>0.241955881383855</v>
      </c>
      <c r="AF65" s="28">
        <f>+T65*'Silver Conversions'!$F63</f>
        <v>1.2739537590361445</v>
      </c>
      <c r="AG65" s="28">
        <f>+U65*'Silver Conversions'!$F63</f>
        <v>0</v>
      </c>
      <c r="AH65" s="28">
        <f>+V65*'Silver Conversions'!$F63</f>
        <v>1.4967359999999998</v>
      </c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</row>
    <row r="66" spans="1:65" ht="15.75">
      <c r="A66" s="5">
        <v>1549</v>
      </c>
      <c r="B66" s="28">
        <v>25.1</v>
      </c>
      <c r="C66" s="28"/>
      <c r="D66" s="28"/>
      <c r="E66" s="28"/>
      <c r="F66" s="28"/>
      <c r="G66" s="28">
        <v>1.73</v>
      </c>
      <c r="H66" s="28">
        <v>21.85</v>
      </c>
      <c r="I66" s="28">
        <v>115.64</v>
      </c>
      <c r="J66" s="28"/>
      <c r="K66" s="28"/>
      <c r="L66" s="28"/>
      <c r="M66" s="28">
        <f t="shared" si="0"/>
        <v>0.36105756782416065</v>
      </c>
      <c r="N66" s="28">
        <f t="shared" si="1"/>
        <v>0</v>
      </c>
      <c r="O66" s="28">
        <f t="shared" si="2"/>
        <v>0</v>
      </c>
      <c r="P66" s="28">
        <f t="shared" si="3"/>
        <v>0</v>
      </c>
      <c r="Q66" s="28">
        <f t="shared" si="4"/>
        <v>0</v>
      </c>
      <c r="R66" s="28">
        <f t="shared" si="5"/>
        <v>1.4416666666666667</v>
      </c>
      <c r="S66" s="28">
        <f t="shared" si="6"/>
        <v>0.1799835255354201</v>
      </c>
      <c r="T66" s="28">
        <f t="shared" si="7"/>
        <v>0.9288353413654619</v>
      </c>
      <c r="U66" s="28">
        <f t="shared" si="8"/>
        <v>0</v>
      </c>
      <c r="V66" s="28">
        <f t="shared" si="9"/>
        <v>0</v>
      </c>
      <c r="W66" s="28"/>
      <c r="X66" s="28">
        <v>56.29</v>
      </c>
      <c r="Y66" s="28">
        <f>+M66*'Silver Conversions'!$F64</f>
        <v>0.5629248539946489</v>
      </c>
      <c r="Z66" s="28">
        <f>+N66*'Silver Conversions'!$F64</f>
        <v>0</v>
      </c>
      <c r="AA66" s="28">
        <f>+O66*'Silver Conversions'!$F64</f>
        <v>0</v>
      </c>
      <c r="AB66" s="28">
        <f>+P66*'Silver Conversions'!$F64</f>
        <v>0</v>
      </c>
      <c r="AC66" s="28">
        <f>+Q66*'Silver Conversions'!$F64</f>
        <v>0</v>
      </c>
      <c r="AD66" s="28">
        <f>+R66*'Silver Conversions'!$F64</f>
        <v>2.2477025</v>
      </c>
      <c r="AE66" s="28">
        <f>+S66*'Silver Conversions'!$F64</f>
        <v>0.2806123146622735</v>
      </c>
      <c r="AF66" s="28">
        <f>+T66*'Silver Conversions'!$F64</f>
        <v>1.4481471807228916</v>
      </c>
      <c r="AG66" s="28">
        <f>+U66*'Silver Conversions'!$F64</f>
        <v>0</v>
      </c>
      <c r="AH66" s="28">
        <f>+V66*'Silver Conversions'!$F64</f>
        <v>0</v>
      </c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</row>
    <row r="67" spans="1:65" ht="15.75">
      <c r="A67" s="5">
        <v>1550</v>
      </c>
      <c r="B67" s="28">
        <v>26</v>
      </c>
      <c r="C67" s="28"/>
      <c r="D67" s="28"/>
      <c r="E67" s="28"/>
      <c r="F67" s="28"/>
      <c r="G67" s="28">
        <v>1.75</v>
      </c>
      <c r="H67" s="28">
        <v>27</v>
      </c>
      <c r="I67" s="28"/>
      <c r="J67" s="28"/>
      <c r="K67" s="28"/>
      <c r="L67" s="28"/>
      <c r="M67" s="28">
        <f t="shared" si="0"/>
        <v>0.37400385511666046</v>
      </c>
      <c r="N67" s="28">
        <f t="shared" si="1"/>
        <v>0</v>
      </c>
      <c r="O67" s="28">
        <f t="shared" si="2"/>
        <v>0</v>
      </c>
      <c r="P67" s="28">
        <f t="shared" si="3"/>
        <v>0</v>
      </c>
      <c r="Q67" s="28">
        <f t="shared" si="4"/>
        <v>0</v>
      </c>
      <c r="R67" s="28">
        <f t="shared" si="5"/>
        <v>1.4583333333333335</v>
      </c>
      <c r="S67" s="28">
        <f t="shared" si="6"/>
        <v>0.22240527182866557</v>
      </c>
      <c r="T67" s="28">
        <f t="shared" si="7"/>
        <v>0</v>
      </c>
      <c r="U67" s="28">
        <f t="shared" si="8"/>
        <v>0</v>
      </c>
      <c r="V67" s="28">
        <f t="shared" si="9"/>
        <v>0</v>
      </c>
      <c r="W67" s="28"/>
      <c r="X67" s="28">
        <v>58.31</v>
      </c>
      <c r="Y67" s="28">
        <f>+M67*'Silver Conversions'!$F65</f>
        <v>0.5831094105123853</v>
      </c>
      <c r="Z67" s="28">
        <f>+N67*'Silver Conversions'!$F65</f>
        <v>0</v>
      </c>
      <c r="AA67" s="28">
        <f>+O67*'Silver Conversions'!$F65</f>
        <v>0</v>
      </c>
      <c r="AB67" s="28">
        <f>+P67*'Silver Conversions'!$F65</f>
        <v>0</v>
      </c>
      <c r="AC67" s="28">
        <f>+Q67*'Silver Conversions'!$F65</f>
        <v>0</v>
      </c>
      <c r="AD67" s="28">
        <f>+R67*'Silver Conversions'!$F65</f>
        <v>2.2736875000000003</v>
      </c>
      <c r="AE67" s="28">
        <f>+S67*'Silver Conversions'!$F65</f>
        <v>0.34675205930807246</v>
      </c>
      <c r="AF67" s="28">
        <f>+T67*'Silver Conversions'!$F65</f>
        <v>0</v>
      </c>
      <c r="AG67" s="28">
        <f>+U67*'Silver Conversions'!$F65</f>
        <v>0</v>
      </c>
      <c r="AH67" s="28">
        <f>+V67*'Silver Conversions'!$F65</f>
        <v>0</v>
      </c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</row>
    <row r="68" spans="1:65" ht="15.75">
      <c r="A68" s="5">
        <v>1551</v>
      </c>
      <c r="B68" s="28">
        <v>32.15</v>
      </c>
      <c r="C68" s="28"/>
      <c r="D68" s="28"/>
      <c r="E68" s="28"/>
      <c r="F68" s="28"/>
      <c r="G68" s="28">
        <v>1.75</v>
      </c>
      <c r="H68" s="28">
        <v>16.83</v>
      </c>
      <c r="I68" s="28"/>
      <c r="J68" s="28"/>
      <c r="K68" s="28"/>
      <c r="L68" s="28"/>
      <c r="M68" s="28">
        <f t="shared" si="0"/>
        <v>0.46247015161540894</v>
      </c>
      <c r="N68" s="28">
        <f t="shared" si="1"/>
        <v>0</v>
      </c>
      <c r="O68" s="28">
        <f t="shared" si="2"/>
        <v>0</v>
      </c>
      <c r="P68" s="28">
        <f t="shared" si="3"/>
        <v>0</v>
      </c>
      <c r="Q68" s="28">
        <f t="shared" si="4"/>
        <v>0</v>
      </c>
      <c r="R68" s="28">
        <f t="shared" si="5"/>
        <v>1.4583333333333335</v>
      </c>
      <c r="S68" s="28">
        <f t="shared" si="6"/>
        <v>0.13863261943986818</v>
      </c>
      <c r="T68" s="28">
        <f t="shared" si="7"/>
        <v>0</v>
      </c>
      <c r="U68" s="28">
        <f t="shared" si="8"/>
        <v>0</v>
      </c>
      <c r="V68" s="28">
        <f t="shared" si="9"/>
        <v>0</v>
      </c>
      <c r="W68" s="28"/>
      <c r="X68" s="28">
        <v>72.1</v>
      </c>
      <c r="Y68" s="28">
        <f>+M68*'Silver Conversions'!$F66</f>
        <v>0.7210372133835841</v>
      </c>
      <c r="Z68" s="28">
        <f>+N68*'Silver Conversions'!$F66</f>
        <v>0</v>
      </c>
      <c r="AA68" s="28">
        <f>+O68*'Silver Conversions'!$F66</f>
        <v>0</v>
      </c>
      <c r="AB68" s="28">
        <f>+P68*'Silver Conversions'!$F66</f>
        <v>0</v>
      </c>
      <c r="AC68" s="28">
        <f>+Q68*'Silver Conversions'!$F66</f>
        <v>0</v>
      </c>
      <c r="AD68" s="28">
        <f>+R68*'Silver Conversions'!$F66</f>
        <v>2.2736875000000003</v>
      </c>
      <c r="AE68" s="28">
        <f>+S68*'Silver Conversions'!$F66</f>
        <v>0.21614211696869848</v>
      </c>
      <c r="AF68" s="28">
        <f>+T68*'Silver Conversions'!$F66</f>
        <v>0</v>
      </c>
      <c r="AG68" s="28">
        <f>+U68*'Silver Conversions'!$F66</f>
        <v>0</v>
      </c>
      <c r="AH68" s="28">
        <f>+V68*'Silver Conversions'!$F66</f>
        <v>0</v>
      </c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</row>
    <row r="69" spans="1:65" ht="15.75">
      <c r="A69" s="5">
        <v>1552</v>
      </c>
      <c r="B69" s="28">
        <v>31</v>
      </c>
      <c r="C69" s="28"/>
      <c r="D69" s="28"/>
      <c r="E69" s="28"/>
      <c r="F69" s="28"/>
      <c r="G69" s="28">
        <v>2</v>
      </c>
      <c r="H69" s="28">
        <v>28.92</v>
      </c>
      <c r="I69" s="28"/>
      <c r="J69" s="28"/>
      <c r="K69" s="28"/>
      <c r="L69" s="28"/>
      <c r="M69" s="28">
        <f t="shared" si="0"/>
        <v>0.4459276734083259</v>
      </c>
      <c r="N69" s="28">
        <f t="shared" si="1"/>
        <v>0</v>
      </c>
      <c r="O69" s="28">
        <f t="shared" si="2"/>
        <v>0</v>
      </c>
      <c r="P69" s="28">
        <f t="shared" si="3"/>
        <v>0</v>
      </c>
      <c r="Q69" s="28">
        <f t="shared" si="4"/>
        <v>0</v>
      </c>
      <c r="R69" s="28">
        <f t="shared" si="5"/>
        <v>1.6666666666666667</v>
      </c>
      <c r="S69" s="28">
        <f t="shared" si="6"/>
        <v>0.23822075782537067</v>
      </c>
      <c r="T69" s="28">
        <f t="shared" si="7"/>
        <v>0</v>
      </c>
      <c r="U69" s="28">
        <f t="shared" si="8"/>
        <v>0</v>
      </c>
      <c r="V69" s="28">
        <f t="shared" si="9"/>
        <v>0</v>
      </c>
      <c r="W69" s="28"/>
      <c r="X69" s="28">
        <v>69.52</v>
      </c>
      <c r="Y69" s="28">
        <f>+M69*'Silver Conversions'!$F67</f>
        <v>0.6952458356109209</v>
      </c>
      <c r="Z69" s="28">
        <f>+N69*'Silver Conversions'!$F67</f>
        <v>0</v>
      </c>
      <c r="AA69" s="28">
        <f>+O69*'Silver Conversions'!$F67</f>
        <v>0</v>
      </c>
      <c r="AB69" s="28">
        <f>+P69*'Silver Conversions'!$F67</f>
        <v>0</v>
      </c>
      <c r="AC69" s="28">
        <f>+Q69*'Silver Conversions'!$F67</f>
        <v>0</v>
      </c>
      <c r="AD69" s="28">
        <f>+R69*'Silver Conversions'!$F67</f>
        <v>2.5985</v>
      </c>
      <c r="AE69" s="28">
        <f>+S69*'Silver Conversions'!$F67</f>
        <v>0.3714099835255354</v>
      </c>
      <c r="AF69" s="28">
        <f>+T69*'Silver Conversions'!$F67</f>
        <v>0</v>
      </c>
      <c r="AG69" s="28">
        <f>+U69*'Silver Conversions'!$F67</f>
        <v>0</v>
      </c>
      <c r="AH69" s="28">
        <f>+V69*'Silver Conversions'!$F67</f>
        <v>0</v>
      </c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</row>
    <row r="70" spans="1:65" ht="15.75">
      <c r="A70" s="5">
        <v>1553</v>
      </c>
      <c r="B70" s="28">
        <v>24.85</v>
      </c>
      <c r="C70" s="28"/>
      <c r="D70" s="28"/>
      <c r="E70" s="28">
        <v>10.04</v>
      </c>
      <c r="F70" s="28"/>
      <c r="G70" s="28">
        <v>2</v>
      </c>
      <c r="H70" s="28">
        <v>33.85</v>
      </c>
      <c r="I70" s="28"/>
      <c r="J70" s="28"/>
      <c r="K70" s="28"/>
      <c r="L70" s="28"/>
      <c r="M70" s="28">
        <f t="shared" si="0"/>
        <v>0.3574613769095774</v>
      </c>
      <c r="N70" s="28">
        <f t="shared" si="1"/>
        <v>0</v>
      </c>
      <c r="O70" s="28">
        <f t="shared" si="2"/>
        <v>0</v>
      </c>
      <c r="P70" s="28">
        <f t="shared" si="3"/>
        <v>0.21245260021668472</v>
      </c>
      <c r="Q70" s="28">
        <f t="shared" si="4"/>
        <v>0</v>
      </c>
      <c r="R70" s="28">
        <f t="shared" si="5"/>
        <v>1.6666666666666667</v>
      </c>
      <c r="S70" s="28">
        <f t="shared" si="6"/>
        <v>0.278830313014827</v>
      </c>
      <c r="T70" s="28">
        <f t="shared" si="7"/>
        <v>0</v>
      </c>
      <c r="U70" s="28">
        <f t="shared" si="8"/>
        <v>0</v>
      </c>
      <c r="V70" s="28">
        <f t="shared" si="9"/>
        <v>0</v>
      </c>
      <c r="W70" s="28"/>
      <c r="X70" s="28">
        <v>55.73</v>
      </c>
      <c r="Y70" s="28">
        <f>+M70*'Silver Conversions'!$F68</f>
        <v>0.5573180327397221</v>
      </c>
      <c r="Z70" s="28">
        <f>+N70*'Silver Conversions'!$F68</f>
        <v>0</v>
      </c>
      <c r="AA70" s="28">
        <f>+O70*'Silver Conversions'!$F68</f>
        <v>0</v>
      </c>
      <c r="AB70" s="28">
        <f>+P70*'Silver Conversions'!$F68</f>
        <v>0.3312348489978331</v>
      </c>
      <c r="AC70" s="28">
        <f>+Q70*'Silver Conversions'!$F68</f>
        <v>0</v>
      </c>
      <c r="AD70" s="28">
        <f>+R70*'Silver Conversions'!$F68</f>
        <v>2.5985</v>
      </c>
      <c r="AE70" s="28">
        <f>+S70*'Silver Conversions'!$F68</f>
        <v>0.43472434102141677</v>
      </c>
      <c r="AF70" s="28">
        <f>+T70*'Silver Conversions'!$F68</f>
        <v>0</v>
      </c>
      <c r="AG70" s="28">
        <f>+U70*'Silver Conversions'!$F68</f>
        <v>0</v>
      </c>
      <c r="AH70" s="28">
        <f>+V70*'Silver Conversions'!$F68</f>
        <v>0</v>
      </c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</row>
    <row r="71" spans="1:65" ht="15.75">
      <c r="A71" s="5">
        <v>1554</v>
      </c>
      <c r="B71" s="28">
        <v>24.85</v>
      </c>
      <c r="C71" s="28"/>
      <c r="D71" s="28"/>
      <c r="E71" s="28"/>
      <c r="F71" s="28"/>
      <c r="G71" s="28">
        <v>2</v>
      </c>
      <c r="H71" s="28">
        <v>28.76</v>
      </c>
      <c r="I71" s="28">
        <v>101.73</v>
      </c>
      <c r="J71" s="28"/>
      <c r="K71" s="28"/>
      <c r="L71" s="28"/>
      <c r="M71" s="28">
        <f t="shared" si="0"/>
        <v>0.3574613769095774</v>
      </c>
      <c r="N71" s="28">
        <f t="shared" si="1"/>
        <v>0</v>
      </c>
      <c r="O71" s="28">
        <f t="shared" si="2"/>
        <v>0</v>
      </c>
      <c r="P71" s="28">
        <f t="shared" si="3"/>
        <v>0</v>
      </c>
      <c r="Q71" s="28">
        <f t="shared" si="4"/>
        <v>0</v>
      </c>
      <c r="R71" s="28">
        <f t="shared" si="5"/>
        <v>1.6666666666666667</v>
      </c>
      <c r="S71" s="28">
        <f t="shared" si="6"/>
        <v>0.2369028006589786</v>
      </c>
      <c r="T71" s="28">
        <f t="shared" si="7"/>
        <v>0.8171084337349398</v>
      </c>
      <c r="U71" s="28">
        <f t="shared" si="8"/>
        <v>0</v>
      </c>
      <c r="V71" s="28">
        <f t="shared" si="9"/>
        <v>0</v>
      </c>
      <c r="W71" s="28"/>
      <c r="X71" s="28">
        <v>55.73</v>
      </c>
      <c r="Y71" s="28">
        <f>+M71*'Silver Conversions'!$F69</f>
        <v>0.5573180327397221</v>
      </c>
      <c r="Z71" s="28">
        <f>+N71*'Silver Conversions'!$F69</f>
        <v>0</v>
      </c>
      <c r="AA71" s="28">
        <f>+O71*'Silver Conversions'!$F69</f>
        <v>0</v>
      </c>
      <c r="AB71" s="28">
        <f>+P71*'Silver Conversions'!$F69</f>
        <v>0</v>
      </c>
      <c r="AC71" s="28">
        <f>+Q71*'Silver Conversions'!$F69</f>
        <v>0</v>
      </c>
      <c r="AD71" s="28">
        <f>+R71*'Silver Conversions'!$F69</f>
        <v>2.5985</v>
      </c>
      <c r="AE71" s="28">
        <f>+S71*'Silver Conversions'!$F69</f>
        <v>0.3693551565074135</v>
      </c>
      <c r="AF71" s="28">
        <f>+T71*'Silver Conversions'!$F69</f>
        <v>1.2739537590361445</v>
      </c>
      <c r="AG71" s="28">
        <f>+U71*'Silver Conversions'!$F69</f>
        <v>0</v>
      </c>
      <c r="AH71" s="28">
        <f>+V71*'Silver Conversions'!$F69</f>
        <v>0</v>
      </c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</row>
    <row r="72" spans="1:65" ht="15.75">
      <c r="A72" s="5">
        <v>1555</v>
      </c>
      <c r="B72" s="28">
        <v>26.3</v>
      </c>
      <c r="C72" s="28"/>
      <c r="D72" s="28"/>
      <c r="E72" s="28"/>
      <c r="F72" s="28"/>
      <c r="G72" s="28">
        <v>2</v>
      </c>
      <c r="H72" s="28">
        <v>24.48</v>
      </c>
      <c r="I72" s="28">
        <v>101.73</v>
      </c>
      <c r="J72" s="28"/>
      <c r="K72" s="28"/>
      <c r="L72" s="28"/>
      <c r="M72" s="28">
        <f t="shared" si="0"/>
        <v>0.3783192842141604</v>
      </c>
      <c r="N72" s="28">
        <f t="shared" si="1"/>
        <v>0</v>
      </c>
      <c r="O72" s="28">
        <f t="shared" si="2"/>
        <v>0</v>
      </c>
      <c r="P72" s="28">
        <f t="shared" si="3"/>
        <v>0</v>
      </c>
      <c r="Q72" s="28">
        <f t="shared" si="4"/>
        <v>0</v>
      </c>
      <c r="R72" s="28">
        <f t="shared" si="5"/>
        <v>1.6666666666666667</v>
      </c>
      <c r="S72" s="28">
        <f t="shared" si="6"/>
        <v>0.2016474464579901</v>
      </c>
      <c r="T72" s="28">
        <f t="shared" si="7"/>
        <v>0.8171084337349398</v>
      </c>
      <c r="U72" s="28">
        <f t="shared" si="8"/>
        <v>0</v>
      </c>
      <c r="V72" s="28">
        <f t="shared" si="9"/>
        <v>0</v>
      </c>
      <c r="W72" s="28"/>
      <c r="X72" s="28">
        <v>58.98</v>
      </c>
      <c r="Y72" s="28">
        <f>+M72*'Silver Conversions'!$F70</f>
        <v>0.5898375960182974</v>
      </c>
      <c r="Z72" s="28">
        <f>+N72*'Silver Conversions'!$F70</f>
        <v>0</v>
      </c>
      <c r="AA72" s="28">
        <f>+O72*'Silver Conversions'!$F70</f>
        <v>0</v>
      </c>
      <c r="AB72" s="28">
        <f>+P72*'Silver Conversions'!$F70</f>
        <v>0</v>
      </c>
      <c r="AC72" s="28">
        <f>+Q72*'Silver Conversions'!$F70</f>
        <v>0</v>
      </c>
      <c r="AD72" s="28">
        <f>+R72*'Silver Conversions'!$F70</f>
        <v>2.5985</v>
      </c>
      <c r="AE72" s="28">
        <f>+S72*'Silver Conversions'!$F70</f>
        <v>0.31438853377265236</v>
      </c>
      <c r="AF72" s="28">
        <f>+T72*'Silver Conversions'!$F70</f>
        <v>1.2739537590361445</v>
      </c>
      <c r="AG72" s="28">
        <f>+U72*'Silver Conversions'!$F70</f>
        <v>0</v>
      </c>
      <c r="AH72" s="28">
        <f>+V72*'Silver Conversions'!$F70</f>
        <v>0</v>
      </c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</row>
    <row r="73" spans="1:65" ht="15.75">
      <c r="A73" s="5">
        <v>1556</v>
      </c>
      <c r="B73" s="28">
        <v>30.95</v>
      </c>
      <c r="C73" s="28"/>
      <c r="D73" s="28"/>
      <c r="E73" s="28">
        <v>32</v>
      </c>
      <c r="F73" s="28"/>
      <c r="G73" s="28">
        <v>2.02</v>
      </c>
      <c r="H73" s="28">
        <v>25</v>
      </c>
      <c r="I73" s="28">
        <v>117.81</v>
      </c>
      <c r="J73" s="28">
        <v>102.96</v>
      </c>
      <c r="K73" s="28"/>
      <c r="L73" s="28"/>
      <c r="M73" s="28">
        <f t="shared" si="0"/>
        <v>0.4452084352254092</v>
      </c>
      <c r="N73" s="28">
        <f t="shared" si="1"/>
        <v>0</v>
      </c>
      <c r="O73" s="28">
        <f t="shared" si="2"/>
        <v>0</v>
      </c>
      <c r="P73" s="28">
        <f t="shared" si="3"/>
        <v>0.677139761646804</v>
      </c>
      <c r="Q73" s="28">
        <f t="shared" si="4"/>
        <v>0</v>
      </c>
      <c r="R73" s="28">
        <f t="shared" si="5"/>
        <v>1.6833333333333333</v>
      </c>
      <c r="S73" s="28">
        <f t="shared" si="6"/>
        <v>0.20593080724876442</v>
      </c>
      <c r="T73" s="28">
        <f t="shared" si="7"/>
        <v>0.9462650602409639</v>
      </c>
      <c r="U73" s="28">
        <f t="shared" si="8"/>
        <v>8.714788732394366</v>
      </c>
      <c r="V73" s="28">
        <f t="shared" si="9"/>
        <v>0</v>
      </c>
      <c r="W73" s="28"/>
      <c r="X73" s="28">
        <v>69.41</v>
      </c>
      <c r="Y73" s="28">
        <f>+M73*'Silver Conversions'!$F71</f>
        <v>0.6941244713599355</v>
      </c>
      <c r="Z73" s="28">
        <f>+N73*'Silver Conversions'!$F71</f>
        <v>0</v>
      </c>
      <c r="AA73" s="28">
        <f>+O73*'Silver Conversions'!$F71</f>
        <v>0</v>
      </c>
      <c r="AB73" s="28">
        <f>+P73*'Silver Conversions'!$F71</f>
        <v>1.0557286023835322</v>
      </c>
      <c r="AC73" s="28">
        <f>+Q73*'Silver Conversions'!$F71</f>
        <v>0</v>
      </c>
      <c r="AD73" s="28">
        <f>+R73*'Silver Conversions'!$F71</f>
        <v>2.624485</v>
      </c>
      <c r="AE73" s="28">
        <f>+S73*'Silver Conversions'!$F71</f>
        <v>0.3210667215815486</v>
      </c>
      <c r="AF73" s="28">
        <f>+T73*'Silver Conversions'!$F71</f>
        <v>1.4753218554216867</v>
      </c>
      <c r="AG73" s="28">
        <f>+U73*'Silver Conversions'!$F71</f>
        <v>13.587227112676056</v>
      </c>
      <c r="AH73" s="28">
        <f>+V73*'Silver Conversions'!$F71</f>
        <v>0</v>
      </c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</row>
    <row r="74" spans="1:65" ht="15.75">
      <c r="A74" s="5">
        <v>1557</v>
      </c>
      <c r="B74" s="28">
        <v>32.6</v>
      </c>
      <c r="C74" s="28"/>
      <c r="D74" s="28"/>
      <c r="E74" s="28"/>
      <c r="F74" s="28"/>
      <c r="G74" s="28">
        <v>2.03</v>
      </c>
      <c r="H74" s="28">
        <v>24.81</v>
      </c>
      <c r="I74" s="28">
        <v>96.8</v>
      </c>
      <c r="J74" s="28"/>
      <c r="K74" s="28"/>
      <c r="L74" s="28"/>
      <c r="M74" s="28">
        <f t="shared" si="0"/>
        <v>0.46894329526165884</v>
      </c>
      <c r="N74" s="28">
        <f t="shared" si="1"/>
        <v>0</v>
      </c>
      <c r="O74" s="28">
        <f t="shared" si="2"/>
        <v>0</v>
      </c>
      <c r="P74" s="28">
        <f t="shared" si="3"/>
        <v>0</v>
      </c>
      <c r="Q74" s="28">
        <f t="shared" si="4"/>
        <v>0</v>
      </c>
      <c r="R74" s="28">
        <f t="shared" si="5"/>
        <v>1.6916666666666667</v>
      </c>
      <c r="S74" s="28">
        <f t="shared" si="6"/>
        <v>0.2043657331136738</v>
      </c>
      <c r="T74" s="28">
        <f t="shared" si="7"/>
        <v>0.7775100401606425</v>
      </c>
      <c r="U74" s="28">
        <f t="shared" si="8"/>
        <v>0</v>
      </c>
      <c r="V74" s="28">
        <f t="shared" si="9"/>
        <v>0</v>
      </c>
      <c r="W74" s="28"/>
      <c r="X74" s="28">
        <v>73.11</v>
      </c>
      <c r="Y74" s="28">
        <f>+M74*'Silver Conversions'!$F72</f>
        <v>0.7311294916424522</v>
      </c>
      <c r="Z74" s="28">
        <f>+N74*'Silver Conversions'!$F72</f>
        <v>0</v>
      </c>
      <c r="AA74" s="28">
        <f>+O74*'Silver Conversions'!$F72</f>
        <v>0</v>
      </c>
      <c r="AB74" s="28">
        <f>+P74*'Silver Conversions'!$F72</f>
        <v>0</v>
      </c>
      <c r="AC74" s="28">
        <f>+Q74*'Silver Conversions'!$F72</f>
        <v>0</v>
      </c>
      <c r="AD74" s="28">
        <f>+R74*'Silver Conversions'!$F72</f>
        <v>2.6374774999999997</v>
      </c>
      <c r="AE74" s="28">
        <f>+S74*'Silver Conversions'!$F72</f>
        <v>0.31862661449752877</v>
      </c>
      <c r="AF74" s="28">
        <f>+T74*'Silver Conversions'!$F72</f>
        <v>1.2122159036144577</v>
      </c>
      <c r="AG74" s="28">
        <f>+U74*'Silver Conversions'!$F72</f>
        <v>0</v>
      </c>
      <c r="AH74" s="28">
        <f>+V74*'Silver Conversions'!$F72</f>
        <v>0</v>
      </c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</row>
    <row r="75" spans="1:65" ht="15.75">
      <c r="A75" s="5">
        <v>1558</v>
      </c>
      <c r="B75" s="28">
        <v>27</v>
      </c>
      <c r="C75" s="28"/>
      <c r="D75" s="28"/>
      <c r="E75" s="28"/>
      <c r="F75" s="28"/>
      <c r="G75" s="28">
        <v>2</v>
      </c>
      <c r="H75" s="28">
        <v>26.29</v>
      </c>
      <c r="I75" s="28">
        <v>96.8</v>
      </c>
      <c r="J75" s="28"/>
      <c r="K75" s="28"/>
      <c r="L75" s="28"/>
      <c r="M75" s="28">
        <f t="shared" si="0"/>
        <v>0.38838861877499353</v>
      </c>
      <c r="N75" s="28">
        <f t="shared" si="1"/>
        <v>0</v>
      </c>
      <c r="O75" s="28">
        <f t="shared" si="2"/>
        <v>0</v>
      </c>
      <c r="P75" s="28">
        <f t="shared" si="3"/>
        <v>0</v>
      </c>
      <c r="Q75" s="28">
        <f t="shared" si="4"/>
        <v>0</v>
      </c>
      <c r="R75" s="28">
        <f t="shared" si="5"/>
        <v>1.6666666666666667</v>
      </c>
      <c r="S75" s="28">
        <f t="shared" si="6"/>
        <v>0.21655683690280064</v>
      </c>
      <c r="T75" s="28">
        <f t="shared" si="7"/>
        <v>0.7775100401606425</v>
      </c>
      <c r="U75" s="28">
        <f t="shared" si="8"/>
        <v>0</v>
      </c>
      <c r="V75" s="28">
        <f t="shared" si="9"/>
        <v>0</v>
      </c>
      <c r="W75" s="28"/>
      <c r="X75" s="28">
        <v>60.55</v>
      </c>
      <c r="Y75" s="28">
        <f>+M75*'Silver Conversions'!$F73</f>
        <v>0.6055366955320924</v>
      </c>
      <c r="Z75" s="28">
        <f>+N75*'Silver Conversions'!$F73</f>
        <v>0</v>
      </c>
      <c r="AA75" s="28">
        <f>+O75*'Silver Conversions'!$F73</f>
        <v>0</v>
      </c>
      <c r="AB75" s="28">
        <f>+P75*'Silver Conversions'!$F73</f>
        <v>0</v>
      </c>
      <c r="AC75" s="28">
        <f>+Q75*'Silver Conversions'!$F73</f>
        <v>0</v>
      </c>
      <c r="AD75" s="28">
        <f>+R75*'Silver Conversions'!$F73</f>
        <v>2.5985</v>
      </c>
      <c r="AE75" s="28">
        <f>+S75*'Silver Conversions'!$F73</f>
        <v>0.33763376441515647</v>
      </c>
      <c r="AF75" s="28">
        <f>+T75*'Silver Conversions'!$F73</f>
        <v>1.2122159036144577</v>
      </c>
      <c r="AG75" s="28">
        <f>+U75*'Silver Conversions'!$F73</f>
        <v>0</v>
      </c>
      <c r="AH75" s="28">
        <f>+V75*'Silver Conversions'!$F73</f>
        <v>0</v>
      </c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</row>
    <row r="76" spans="1:65" ht="15.75">
      <c r="A76" s="5">
        <v>1559</v>
      </c>
      <c r="B76" s="28">
        <v>23.75</v>
      </c>
      <c r="C76" s="28"/>
      <c r="D76" s="28"/>
      <c r="E76" s="28"/>
      <c r="F76" s="28"/>
      <c r="G76" s="28"/>
      <c r="H76" s="28">
        <v>27.28</v>
      </c>
      <c r="I76" s="28">
        <v>94.34</v>
      </c>
      <c r="J76" s="28"/>
      <c r="K76" s="28"/>
      <c r="L76" s="28"/>
      <c r="M76" s="28">
        <f aca="true" t="shared" si="10" ref="M76:M139">+B76/69.518</f>
        <v>0.34163813688541095</v>
      </c>
      <c r="N76" s="28">
        <f aca="true" t="shared" si="11" ref="N76:N139">+C76/69.518</f>
        <v>0</v>
      </c>
      <c r="O76" s="28">
        <f aca="true" t="shared" si="12" ref="O76:O139">+D76/69.518</f>
        <v>0</v>
      </c>
      <c r="P76" s="28">
        <f aca="true" t="shared" si="13" ref="P76:P139">+E76/47.2576</f>
        <v>0</v>
      </c>
      <c r="Q76" s="28">
        <f aca="true" t="shared" si="14" ref="Q76:Q139">+F76/11.8144</f>
        <v>0</v>
      </c>
      <c r="R76" s="28">
        <f aca="true" t="shared" si="15" ref="R76:R139">+G76/1.2</f>
        <v>0</v>
      </c>
      <c r="S76" s="28">
        <f aca="true" t="shared" si="16" ref="S76:S139">+H76/121.4</f>
        <v>0.22471169686985173</v>
      </c>
      <c r="T76" s="28">
        <f aca="true" t="shared" si="17" ref="T76:T139">+I76/124.5</f>
        <v>0.7577510040160643</v>
      </c>
      <c r="U76" s="28">
        <f aca="true" t="shared" si="18" ref="U76:U139">+J76/11.8144</f>
        <v>0</v>
      </c>
      <c r="V76" s="28">
        <f aca="true" t="shared" si="19" ref="V76:V139">+K76</f>
        <v>0</v>
      </c>
      <c r="W76" s="28"/>
      <c r="X76" s="28">
        <v>53.26</v>
      </c>
      <c r="Y76" s="28">
        <f>+M76*'Silver Conversions'!$F74</f>
        <v>0.5326480192180442</v>
      </c>
      <c r="Z76" s="28">
        <f>+N76*'Silver Conversions'!$F74</f>
        <v>0</v>
      </c>
      <c r="AA76" s="28">
        <f>+O76*'Silver Conversions'!$F74</f>
        <v>0</v>
      </c>
      <c r="AB76" s="28">
        <f>+P76*'Silver Conversions'!$F74</f>
        <v>0</v>
      </c>
      <c r="AC76" s="28">
        <f>+Q76*'Silver Conversions'!$F74</f>
        <v>0</v>
      </c>
      <c r="AD76" s="28">
        <f>+R76*'Silver Conversions'!$F74</f>
        <v>0</v>
      </c>
      <c r="AE76" s="28">
        <f>+S76*'Silver Conversions'!$F74</f>
        <v>0.3503480065897858</v>
      </c>
      <c r="AF76" s="28">
        <f>+T76*'Silver Conversions'!$F74</f>
        <v>1.1814095903614459</v>
      </c>
      <c r="AG76" s="28">
        <f>+U76*'Silver Conversions'!$F74</f>
        <v>0</v>
      </c>
      <c r="AH76" s="28">
        <f>+V76*'Silver Conversions'!$F74</f>
        <v>0</v>
      </c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</row>
    <row r="77" spans="1:65" ht="15.75">
      <c r="A77" s="5">
        <v>1560</v>
      </c>
      <c r="B77" s="28">
        <v>22.05</v>
      </c>
      <c r="C77" s="28"/>
      <c r="D77" s="28"/>
      <c r="E77" s="28"/>
      <c r="F77" s="28"/>
      <c r="G77" s="28"/>
      <c r="H77" s="28">
        <v>27.69</v>
      </c>
      <c r="I77" s="28">
        <v>105.9</v>
      </c>
      <c r="J77" s="28">
        <v>109.2</v>
      </c>
      <c r="K77" s="28"/>
      <c r="L77" s="28"/>
      <c r="M77" s="28">
        <f t="shared" si="10"/>
        <v>0.3171840386662447</v>
      </c>
      <c r="N77" s="28">
        <f t="shared" si="11"/>
        <v>0</v>
      </c>
      <c r="O77" s="28">
        <f t="shared" si="12"/>
        <v>0</v>
      </c>
      <c r="P77" s="28">
        <f t="shared" si="13"/>
        <v>0</v>
      </c>
      <c r="Q77" s="28">
        <f t="shared" si="14"/>
        <v>0</v>
      </c>
      <c r="R77" s="28">
        <f t="shared" si="15"/>
        <v>0</v>
      </c>
      <c r="S77" s="28">
        <f t="shared" si="16"/>
        <v>0.22808896210873147</v>
      </c>
      <c r="T77" s="28">
        <f t="shared" si="17"/>
        <v>0.8506024096385543</v>
      </c>
      <c r="U77" s="28">
        <f t="shared" si="18"/>
        <v>9.242957746478874</v>
      </c>
      <c r="V77" s="28">
        <f t="shared" si="19"/>
        <v>0</v>
      </c>
      <c r="W77" s="28"/>
      <c r="X77" s="28">
        <v>49.45</v>
      </c>
      <c r="Y77" s="28">
        <f>+M77*'Silver Conversions'!$F75</f>
        <v>0.49452163468454213</v>
      </c>
      <c r="Z77" s="28">
        <f>+N77*'Silver Conversions'!$F75</f>
        <v>0</v>
      </c>
      <c r="AA77" s="28">
        <f>+O77*'Silver Conversions'!$F75</f>
        <v>0</v>
      </c>
      <c r="AB77" s="28">
        <f>+P77*'Silver Conversions'!$F75</f>
        <v>0</v>
      </c>
      <c r="AC77" s="28">
        <f>+Q77*'Silver Conversions'!$F75</f>
        <v>0</v>
      </c>
      <c r="AD77" s="28">
        <f>+R77*'Silver Conversions'!$F75</f>
        <v>0</v>
      </c>
      <c r="AE77" s="28">
        <f>+S77*'Silver Conversions'!$F75</f>
        <v>0.3556135008237232</v>
      </c>
      <c r="AF77" s="28">
        <f>+T77*'Silver Conversions'!$F75</f>
        <v>1.32617421686747</v>
      </c>
      <c r="AG77" s="28">
        <f>+U77*'Silver Conversions'!$F75</f>
        <v>14.41069542253521</v>
      </c>
      <c r="AH77" s="28">
        <f>+V77*'Silver Conversions'!$F75</f>
        <v>0</v>
      </c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</row>
    <row r="78" spans="1:65" ht="15.75">
      <c r="A78" s="5">
        <v>1561</v>
      </c>
      <c r="B78" s="28">
        <v>22.05</v>
      </c>
      <c r="C78" s="28"/>
      <c r="D78" s="28"/>
      <c r="E78" s="28"/>
      <c r="F78" s="28"/>
      <c r="G78" s="28">
        <v>2.08</v>
      </c>
      <c r="H78" s="28">
        <v>23.05</v>
      </c>
      <c r="I78" s="28">
        <v>129.42</v>
      </c>
      <c r="J78" s="28"/>
      <c r="K78" s="28"/>
      <c r="L78" s="28"/>
      <c r="M78" s="28">
        <f t="shared" si="10"/>
        <v>0.3171840386662447</v>
      </c>
      <c r="N78" s="28">
        <f t="shared" si="11"/>
        <v>0</v>
      </c>
      <c r="O78" s="28">
        <f t="shared" si="12"/>
        <v>0</v>
      </c>
      <c r="P78" s="28">
        <f t="shared" si="13"/>
        <v>0</v>
      </c>
      <c r="Q78" s="28">
        <f t="shared" si="14"/>
        <v>0</v>
      </c>
      <c r="R78" s="28">
        <f t="shared" si="15"/>
        <v>1.7333333333333334</v>
      </c>
      <c r="S78" s="28">
        <f t="shared" si="16"/>
        <v>0.1898682042833608</v>
      </c>
      <c r="T78" s="28">
        <f t="shared" si="17"/>
        <v>1.0395180722891566</v>
      </c>
      <c r="U78" s="28">
        <f t="shared" si="18"/>
        <v>0</v>
      </c>
      <c r="V78" s="28">
        <f t="shared" si="19"/>
        <v>0</v>
      </c>
      <c r="W78" s="28"/>
      <c r="X78" s="28">
        <v>49.45</v>
      </c>
      <c r="Y78" s="28">
        <f>+M78*'Silver Conversions'!$F76</f>
        <v>0.49452163468454213</v>
      </c>
      <c r="Z78" s="28">
        <f>+N78*'Silver Conversions'!$F76</f>
        <v>0</v>
      </c>
      <c r="AA78" s="28">
        <f>+O78*'Silver Conversions'!$F76</f>
        <v>0</v>
      </c>
      <c r="AB78" s="28">
        <f>+P78*'Silver Conversions'!$F76</f>
        <v>0</v>
      </c>
      <c r="AC78" s="28">
        <f>+Q78*'Silver Conversions'!$F76</f>
        <v>0</v>
      </c>
      <c r="AD78" s="28">
        <f>+R78*'Silver Conversions'!$F76</f>
        <v>2.70244</v>
      </c>
      <c r="AE78" s="28">
        <f>+S78*'Silver Conversions'!$F76</f>
        <v>0.2960235172981878</v>
      </c>
      <c r="AF78" s="28">
        <f>+T78*'Silver Conversions'!$F76</f>
        <v>1.6207126265060239</v>
      </c>
      <c r="AG78" s="28">
        <f>+U78*'Silver Conversions'!$F76</f>
        <v>0</v>
      </c>
      <c r="AH78" s="28">
        <f>+V78*'Silver Conversions'!$F76</f>
        <v>0</v>
      </c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</row>
    <row r="79" spans="1:65" ht="15.75">
      <c r="A79" s="5">
        <v>1562</v>
      </c>
      <c r="B79" s="28">
        <v>23.6</v>
      </c>
      <c r="C79" s="28"/>
      <c r="D79" s="28"/>
      <c r="E79" s="28"/>
      <c r="F79" s="28"/>
      <c r="G79" s="28">
        <v>2.08</v>
      </c>
      <c r="H79" s="28">
        <v>23.33</v>
      </c>
      <c r="I79" s="28">
        <v>206.43</v>
      </c>
      <c r="J79" s="28"/>
      <c r="K79" s="28"/>
      <c r="L79" s="28"/>
      <c r="M79" s="28">
        <f t="shared" si="10"/>
        <v>0.33948042233666104</v>
      </c>
      <c r="N79" s="28">
        <f t="shared" si="11"/>
        <v>0</v>
      </c>
      <c r="O79" s="28">
        <f t="shared" si="12"/>
        <v>0</v>
      </c>
      <c r="P79" s="28">
        <f t="shared" si="13"/>
        <v>0</v>
      </c>
      <c r="Q79" s="28">
        <f t="shared" si="14"/>
        <v>0</v>
      </c>
      <c r="R79" s="28">
        <f t="shared" si="15"/>
        <v>1.7333333333333334</v>
      </c>
      <c r="S79" s="28">
        <f t="shared" si="16"/>
        <v>0.19217462932454693</v>
      </c>
      <c r="T79" s="28">
        <f t="shared" si="17"/>
        <v>1.6580722891566266</v>
      </c>
      <c r="U79" s="28">
        <f t="shared" si="18"/>
        <v>0</v>
      </c>
      <c r="V79" s="28">
        <f t="shared" si="19"/>
        <v>0</v>
      </c>
      <c r="W79" s="28"/>
      <c r="X79" s="28">
        <v>52.93</v>
      </c>
      <c r="Y79" s="28">
        <f>+M79*'Silver Conversions'!$F77</f>
        <v>0.5292839264650882</v>
      </c>
      <c r="Z79" s="28">
        <f>+N79*'Silver Conversions'!$F77</f>
        <v>0</v>
      </c>
      <c r="AA79" s="28">
        <f>+O79*'Silver Conversions'!$F77</f>
        <v>0</v>
      </c>
      <c r="AB79" s="28">
        <f>+P79*'Silver Conversions'!$F77</f>
        <v>0</v>
      </c>
      <c r="AC79" s="28">
        <f>+Q79*'Silver Conversions'!$F77</f>
        <v>0</v>
      </c>
      <c r="AD79" s="28">
        <f>+R79*'Silver Conversions'!$F77</f>
        <v>2.70244</v>
      </c>
      <c r="AE79" s="28">
        <f>+S79*'Silver Conversions'!$F77</f>
        <v>0.29961946457990113</v>
      </c>
      <c r="AF79" s="28">
        <f>+T79*'Silver Conversions'!$F77</f>
        <v>2.5851005060240966</v>
      </c>
      <c r="AG79" s="28">
        <f>+U79*'Silver Conversions'!$F77</f>
        <v>0</v>
      </c>
      <c r="AH79" s="28">
        <f>+V79*'Silver Conversions'!$F77</f>
        <v>0</v>
      </c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</row>
    <row r="80" spans="1:65" ht="15.75">
      <c r="A80" s="5">
        <v>1563</v>
      </c>
      <c r="B80" s="28">
        <v>23.5</v>
      </c>
      <c r="C80" s="28"/>
      <c r="D80" s="28"/>
      <c r="E80" s="28"/>
      <c r="F80" s="28"/>
      <c r="G80" s="28">
        <v>2.08</v>
      </c>
      <c r="H80" s="28">
        <v>30.27</v>
      </c>
      <c r="I80" s="28">
        <v>209.54</v>
      </c>
      <c r="J80" s="28"/>
      <c r="K80" s="28"/>
      <c r="L80" s="28"/>
      <c r="M80" s="28">
        <f t="shared" si="10"/>
        <v>0.3380419459708277</v>
      </c>
      <c r="N80" s="28">
        <f t="shared" si="11"/>
        <v>0</v>
      </c>
      <c r="O80" s="28">
        <f t="shared" si="12"/>
        <v>0</v>
      </c>
      <c r="P80" s="28">
        <f t="shared" si="13"/>
        <v>0</v>
      </c>
      <c r="Q80" s="28">
        <f t="shared" si="14"/>
        <v>0</v>
      </c>
      <c r="R80" s="28">
        <f t="shared" si="15"/>
        <v>1.7333333333333334</v>
      </c>
      <c r="S80" s="28">
        <f t="shared" si="16"/>
        <v>0.24934102141680395</v>
      </c>
      <c r="T80" s="28">
        <f t="shared" si="17"/>
        <v>1.6830522088353412</v>
      </c>
      <c r="U80" s="28">
        <f t="shared" si="18"/>
        <v>0</v>
      </c>
      <c r="V80" s="28">
        <f t="shared" si="19"/>
        <v>0</v>
      </c>
      <c r="W80" s="28"/>
      <c r="X80" s="28">
        <v>52.7</v>
      </c>
      <c r="Y80" s="28">
        <f>+M80*'Silver Conversions'!$F78</f>
        <v>0.5270411979631174</v>
      </c>
      <c r="Z80" s="28">
        <f>+N80*'Silver Conversions'!$F78</f>
        <v>0</v>
      </c>
      <c r="AA80" s="28">
        <f>+O80*'Silver Conversions'!$F78</f>
        <v>0</v>
      </c>
      <c r="AB80" s="28">
        <f>+P80*'Silver Conversions'!$F78</f>
        <v>0</v>
      </c>
      <c r="AC80" s="28">
        <f>+Q80*'Silver Conversions'!$F78</f>
        <v>0</v>
      </c>
      <c r="AD80" s="28">
        <f>+R80*'Silver Conversions'!$F78</f>
        <v>2.70244</v>
      </c>
      <c r="AE80" s="28">
        <f>+S80*'Silver Conversions'!$F78</f>
        <v>0.38874758649093905</v>
      </c>
      <c r="AF80" s="28">
        <f>+T80*'Silver Conversions'!$F78</f>
        <v>2.6240466987951803</v>
      </c>
      <c r="AG80" s="28">
        <f>+U80*'Silver Conversions'!$F78</f>
        <v>0</v>
      </c>
      <c r="AH80" s="28">
        <f>+V80*'Silver Conversions'!$F78</f>
        <v>0</v>
      </c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</row>
    <row r="81" spans="1:65" ht="15.75">
      <c r="A81" s="5">
        <v>1564</v>
      </c>
      <c r="B81" s="28">
        <v>23.45</v>
      </c>
      <c r="C81" s="28"/>
      <c r="D81" s="28"/>
      <c r="E81" s="28"/>
      <c r="F81" s="28"/>
      <c r="G81" s="28">
        <v>2.08</v>
      </c>
      <c r="H81" s="28">
        <v>34.76</v>
      </c>
      <c r="I81" s="28">
        <v>126.32</v>
      </c>
      <c r="J81" s="28"/>
      <c r="K81" s="28"/>
      <c r="L81" s="28"/>
      <c r="M81" s="28">
        <f t="shared" si="10"/>
        <v>0.337322707787911</v>
      </c>
      <c r="N81" s="28">
        <f t="shared" si="11"/>
        <v>0</v>
      </c>
      <c r="O81" s="28">
        <f t="shared" si="12"/>
        <v>0</v>
      </c>
      <c r="P81" s="28">
        <f t="shared" si="13"/>
        <v>0</v>
      </c>
      <c r="Q81" s="28">
        <f t="shared" si="14"/>
        <v>0</v>
      </c>
      <c r="R81" s="28">
        <f t="shared" si="15"/>
        <v>1.7333333333333334</v>
      </c>
      <c r="S81" s="28">
        <f t="shared" si="16"/>
        <v>0.286326194398682</v>
      </c>
      <c r="T81" s="28">
        <f t="shared" si="17"/>
        <v>1.0146184738955824</v>
      </c>
      <c r="U81" s="28">
        <f t="shared" si="18"/>
        <v>0</v>
      </c>
      <c r="V81" s="28">
        <f t="shared" si="19"/>
        <v>0</v>
      </c>
      <c r="W81" s="28"/>
      <c r="X81" s="28">
        <v>52.59</v>
      </c>
      <c r="Y81" s="28">
        <f>+M81*'Silver Conversions'!$F79</f>
        <v>0.525919833712132</v>
      </c>
      <c r="Z81" s="28">
        <f>+N81*'Silver Conversions'!$F79</f>
        <v>0</v>
      </c>
      <c r="AA81" s="28">
        <f>+O81*'Silver Conversions'!$F79</f>
        <v>0</v>
      </c>
      <c r="AB81" s="28">
        <f>+P81*'Silver Conversions'!$F79</f>
        <v>0</v>
      </c>
      <c r="AC81" s="28">
        <f>+Q81*'Silver Conversions'!$F79</f>
        <v>0</v>
      </c>
      <c r="AD81" s="28">
        <f>+R81*'Silver Conversions'!$F79</f>
        <v>2.70244</v>
      </c>
      <c r="AE81" s="28">
        <f>+S81*'Silver Conversions'!$F79</f>
        <v>0.4464111696869851</v>
      </c>
      <c r="AF81" s="28">
        <f>+T81*'Silver Conversions'!$F79</f>
        <v>1.5818916626506023</v>
      </c>
      <c r="AG81" s="28">
        <f>+U81*'Silver Conversions'!$F79</f>
        <v>0</v>
      </c>
      <c r="AH81" s="28">
        <f>+V81*'Silver Conversions'!$F79</f>
        <v>0</v>
      </c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</row>
    <row r="82" spans="1:65" ht="15.75">
      <c r="A82" s="5">
        <v>1565</v>
      </c>
      <c r="B82" s="28">
        <v>25.95</v>
      </c>
      <c r="C82" s="28"/>
      <c r="D82" s="28"/>
      <c r="E82" s="28"/>
      <c r="F82" s="28"/>
      <c r="G82" s="28">
        <v>2.08</v>
      </c>
      <c r="H82" s="28">
        <v>38.92</v>
      </c>
      <c r="I82" s="28">
        <v>126.83</v>
      </c>
      <c r="J82" s="28"/>
      <c r="K82" s="28"/>
      <c r="L82" s="28"/>
      <c r="M82" s="28">
        <f t="shared" si="10"/>
        <v>0.37328461693374376</v>
      </c>
      <c r="N82" s="28">
        <f t="shared" si="11"/>
        <v>0</v>
      </c>
      <c r="O82" s="28">
        <f t="shared" si="12"/>
        <v>0</v>
      </c>
      <c r="P82" s="28">
        <f t="shared" si="13"/>
        <v>0</v>
      </c>
      <c r="Q82" s="28">
        <f t="shared" si="14"/>
        <v>0</v>
      </c>
      <c r="R82" s="28">
        <f t="shared" si="15"/>
        <v>1.7333333333333334</v>
      </c>
      <c r="S82" s="28">
        <f t="shared" si="16"/>
        <v>0.32059308072487647</v>
      </c>
      <c r="T82" s="28">
        <f t="shared" si="17"/>
        <v>1.018714859437751</v>
      </c>
      <c r="U82" s="28">
        <f t="shared" si="18"/>
        <v>0</v>
      </c>
      <c r="V82" s="28">
        <f t="shared" si="19"/>
        <v>0</v>
      </c>
      <c r="W82" s="28"/>
      <c r="X82" s="28">
        <v>58.2</v>
      </c>
      <c r="Y82" s="28">
        <f>+M82*'Silver Conversions'!$F80</f>
        <v>0.5819880462613999</v>
      </c>
      <c r="Z82" s="28">
        <f>+N82*'Silver Conversions'!$F80</f>
        <v>0</v>
      </c>
      <c r="AA82" s="28">
        <f>+O82*'Silver Conversions'!$F80</f>
        <v>0</v>
      </c>
      <c r="AB82" s="28">
        <f>+P82*'Silver Conversions'!$F80</f>
        <v>0</v>
      </c>
      <c r="AC82" s="28">
        <f>+Q82*'Silver Conversions'!$F80</f>
        <v>0</v>
      </c>
      <c r="AD82" s="28">
        <f>+R82*'Silver Conversions'!$F80</f>
        <v>2.70244</v>
      </c>
      <c r="AE82" s="28">
        <f>+S82*'Silver Conversions'!$F80</f>
        <v>0.49983667215815486</v>
      </c>
      <c r="AF82" s="28">
        <f>+T82*'Silver Conversions'!$F80</f>
        <v>1.5882783373493976</v>
      </c>
      <c r="AG82" s="28">
        <f>+U82*'Silver Conversions'!$F80</f>
        <v>0</v>
      </c>
      <c r="AH82" s="28">
        <f>+V82*'Silver Conversions'!$F80</f>
        <v>0</v>
      </c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</row>
    <row r="83" spans="1:65" ht="15.75">
      <c r="A83" s="5">
        <v>1566</v>
      </c>
      <c r="B83" s="28">
        <v>37.85</v>
      </c>
      <c r="C83" s="28"/>
      <c r="D83" s="28"/>
      <c r="E83" s="28">
        <v>29.48</v>
      </c>
      <c r="F83" s="28"/>
      <c r="G83" s="28">
        <v>2.08</v>
      </c>
      <c r="H83" s="28">
        <v>39.83</v>
      </c>
      <c r="I83" s="28">
        <v>173.89</v>
      </c>
      <c r="J83" s="28"/>
      <c r="K83" s="28"/>
      <c r="L83" s="28"/>
      <c r="M83" s="28">
        <f t="shared" si="10"/>
        <v>0.5444633044679076</v>
      </c>
      <c r="N83" s="28">
        <f t="shared" si="11"/>
        <v>0</v>
      </c>
      <c r="O83" s="28">
        <f t="shared" si="12"/>
        <v>0</v>
      </c>
      <c r="P83" s="28">
        <f t="shared" si="13"/>
        <v>0.6238150054171181</v>
      </c>
      <c r="Q83" s="28">
        <f t="shared" si="14"/>
        <v>0</v>
      </c>
      <c r="R83" s="28">
        <f t="shared" si="15"/>
        <v>1.7333333333333334</v>
      </c>
      <c r="S83" s="28">
        <f t="shared" si="16"/>
        <v>0.32808896210873145</v>
      </c>
      <c r="T83" s="28">
        <f t="shared" si="17"/>
        <v>1.396706827309237</v>
      </c>
      <c r="U83" s="28">
        <f t="shared" si="18"/>
        <v>0</v>
      </c>
      <c r="V83" s="28">
        <f t="shared" si="19"/>
        <v>0</v>
      </c>
      <c r="W83" s="28"/>
      <c r="X83" s="28">
        <v>84.9</v>
      </c>
      <c r="Y83" s="28">
        <f>+M83*'Silver Conversions'!$F81</f>
        <v>0.8488727379959147</v>
      </c>
      <c r="Z83" s="28">
        <f>+N83*'Silver Conversions'!$F81</f>
        <v>0</v>
      </c>
      <c r="AA83" s="28">
        <f>+O83*'Silver Conversions'!$F81</f>
        <v>0</v>
      </c>
      <c r="AB83" s="28">
        <f>+P83*'Silver Conversions'!$F81</f>
        <v>0.9725899749458288</v>
      </c>
      <c r="AC83" s="28">
        <f>+Q83*'Silver Conversions'!$F81</f>
        <v>0</v>
      </c>
      <c r="AD83" s="28">
        <f>+R83*'Silver Conversions'!$F81</f>
        <v>2.70244</v>
      </c>
      <c r="AE83" s="28">
        <f>+S83*'Silver Conversions'!$F81</f>
        <v>0.5115235008237232</v>
      </c>
      <c r="AF83" s="28">
        <f>+T83*'Silver Conversions'!$F81</f>
        <v>2.177605614457831</v>
      </c>
      <c r="AG83" s="28">
        <f>+U83*'Silver Conversions'!$F81</f>
        <v>0</v>
      </c>
      <c r="AH83" s="28">
        <f>+V83*'Silver Conversions'!$F81</f>
        <v>0</v>
      </c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</row>
    <row r="84" spans="1:65" ht="15.75">
      <c r="A84" s="5">
        <v>1567</v>
      </c>
      <c r="B84" s="28">
        <v>40.11</v>
      </c>
      <c r="C84" s="28"/>
      <c r="D84" s="28"/>
      <c r="E84" s="28"/>
      <c r="F84" s="28"/>
      <c r="G84" s="28">
        <v>2.08</v>
      </c>
      <c r="H84" s="28">
        <v>34.5</v>
      </c>
      <c r="I84" s="28">
        <v>153.46</v>
      </c>
      <c r="J84" s="28"/>
      <c r="K84" s="28"/>
      <c r="L84" s="28"/>
      <c r="M84" s="28">
        <f t="shared" si="10"/>
        <v>0.5769728703357404</v>
      </c>
      <c r="N84" s="28">
        <f t="shared" si="11"/>
        <v>0</v>
      </c>
      <c r="O84" s="28">
        <f t="shared" si="12"/>
        <v>0</v>
      </c>
      <c r="P84" s="28">
        <f t="shared" si="13"/>
        <v>0</v>
      </c>
      <c r="Q84" s="28">
        <f t="shared" si="14"/>
        <v>0</v>
      </c>
      <c r="R84" s="28">
        <f t="shared" si="15"/>
        <v>1.7333333333333334</v>
      </c>
      <c r="S84" s="28">
        <f t="shared" si="16"/>
        <v>0.28418451400329486</v>
      </c>
      <c r="T84" s="28">
        <f t="shared" si="17"/>
        <v>1.2326104417670682</v>
      </c>
      <c r="U84" s="28">
        <f t="shared" si="18"/>
        <v>0</v>
      </c>
      <c r="V84" s="28">
        <f t="shared" si="19"/>
        <v>0</v>
      </c>
      <c r="W84" s="28"/>
      <c r="X84" s="28">
        <v>59.96</v>
      </c>
      <c r="Y84" s="28">
        <f>+M84*'Silver Conversions'!$F82</f>
        <v>0.8995584021404528</v>
      </c>
      <c r="Z84" s="28">
        <f>+N84*'Silver Conversions'!$F82</f>
        <v>0</v>
      </c>
      <c r="AA84" s="28">
        <f>+O84*'Silver Conversions'!$F82</f>
        <v>0</v>
      </c>
      <c r="AB84" s="28">
        <f>+P84*'Silver Conversions'!$F82</f>
        <v>0</v>
      </c>
      <c r="AC84" s="28">
        <f>+Q84*'Silver Conversions'!$F82</f>
        <v>0</v>
      </c>
      <c r="AD84" s="28">
        <f>+R84*'Silver Conversions'!$F82</f>
        <v>2.70244</v>
      </c>
      <c r="AE84" s="28">
        <f>+S84*'Silver Conversions'!$F82</f>
        <v>0.443072075782537</v>
      </c>
      <c r="AF84" s="28">
        <f>+T84*'Silver Conversions'!$F82</f>
        <v>1.9217629397590361</v>
      </c>
      <c r="AG84" s="28">
        <f>+U84*'Silver Conversions'!$F82</f>
        <v>0</v>
      </c>
      <c r="AH84" s="28">
        <f>+V84*'Silver Conversions'!$F82</f>
        <v>0</v>
      </c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</row>
    <row r="85" spans="1:65" ht="15.75">
      <c r="A85" s="5">
        <v>1568</v>
      </c>
      <c r="B85" s="28">
        <v>30.1</v>
      </c>
      <c r="C85" s="28"/>
      <c r="D85" s="28"/>
      <c r="E85" s="28"/>
      <c r="F85" s="28"/>
      <c r="G85" s="28">
        <v>2.25</v>
      </c>
      <c r="H85" s="28">
        <v>32.7</v>
      </c>
      <c r="I85" s="28">
        <v>156.62</v>
      </c>
      <c r="J85" s="28"/>
      <c r="K85" s="28">
        <v>1.38</v>
      </c>
      <c r="L85" s="28"/>
      <c r="M85" s="28">
        <f t="shared" si="10"/>
        <v>0.43298138611582615</v>
      </c>
      <c r="N85" s="28">
        <f t="shared" si="11"/>
        <v>0</v>
      </c>
      <c r="O85" s="28">
        <f t="shared" si="12"/>
        <v>0</v>
      </c>
      <c r="P85" s="28">
        <f t="shared" si="13"/>
        <v>0</v>
      </c>
      <c r="Q85" s="28">
        <f t="shared" si="14"/>
        <v>0</v>
      </c>
      <c r="R85" s="28">
        <f t="shared" si="15"/>
        <v>1.875</v>
      </c>
      <c r="S85" s="28">
        <f t="shared" si="16"/>
        <v>0.26935749588138386</v>
      </c>
      <c r="T85" s="28">
        <f t="shared" si="17"/>
        <v>1.257991967871486</v>
      </c>
      <c r="U85" s="28">
        <f t="shared" si="18"/>
        <v>0</v>
      </c>
      <c r="V85" s="28">
        <f t="shared" si="19"/>
        <v>1.38</v>
      </c>
      <c r="W85" s="28"/>
      <c r="X85" s="28">
        <v>67.52</v>
      </c>
      <c r="Y85" s="28">
        <f>+M85*'Silver Conversions'!$F83</f>
        <v>0.6750612790931845</v>
      </c>
      <c r="Z85" s="28">
        <f>+N85*'Silver Conversions'!$F83</f>
        <v>0</v>
      </c>
      <c r="AA85" s="28">
        <f>+O85*'Silver Conversions'!$F83</f>
        <v>0</v>
      </c>
      <c r="AB85" s="28">
        <f>+P85*'Silver Conversions'!$F83</f>
        <v>0</v>
      </c>
      <c r="AC85" s="28">
        <f>+Q85*'Silver Conversions'!$F83</f>
        <v>0</v>
      </c>
      <c r="AD85" s="28">
        <f>+R85*'Silver Conversions'!$F83</f>
        <v>2.9233124999999998</v>
      </c>
      <c r="AE85" s="28">
        <f>+S85*'Silver Conversions'!$F83</f>
        <v>0.41995527182866554</v>
      </c>
      <c r="AF85" s="28">
        <f>+T85*'Silver Conversions'!$F83</f>
        <v>1.9613352771084336</v>
      </c>
      <c r="AG85" s="28">
        <f>+U85*'Silver Conversions'!$F83</f>
        <v>0</v>
      </c>
      <c r="AH85" s="28">
        <f>+V85*'Silver Conversions'!$F83</f>
        <v>2.1515579999999996</v>
      </c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</row>
    <row r="86" spans="1:65" ht="15.75">
      <c r="A86" s="5">
        <v>1569</v>
      </c>
      <c r="B86" s="28">
        <v>26.6</v>
      </c>
      <c r="C86" s="28">
        <v>25.2</v>
      </c>
      <c r="D86" s="28"/>
      <c r="E86" s="28"/>
      <c r="F86" s="28"/>
      <c r="G86" s="28">
        <v>2.39</v>
      </c>
      <c r="H86" s="28">
        <v>44.03</v>
      </c>
      <c r="I86" s="28">
        <v>147.37</v>
      </c>
      <c r="J86" s="28"/>
      <c r="K86" s="28"/>
      <c r="L86" s="28"/>
      <c r="M86" s="28">
        <f t="shared" si="10"/>
        <v>0.3826347133116603</v>
      </c>
      <c r="N86" s="28">
        <f t="shared" si="11"/>
        <v>0.3624960441899939</v>
      </c>
      <c r="O86" s="28">
        <f t="shared" si="12"/>
        <v>0</v>
      </c>
      <c r="P86" s="28">
        <f t="shared" si="13"/>
        <v>0</v>
      </c>
      <c r="Q86" s="28">
        <f t="shared" si="14"/>
        <v>0</v>
      </c>
      <c r="R86" s="28">
        <f t="shared" si="15"/>
        <v>1.991666666666667</v>
      </c>
      <c r="S86" s="28">
        <f t="shared" si="16"/>
        <v>0.3626853377265239</v>
      </c>
      <c r="T86" s="28">
        <f t="shared" si="17"/>
        <v>1.1836947791164658</v>
      </c>
      <c r="U86" s="28">
        <f t="shared" si="18"/>
        <v>0</v>
      </c>
      <c r="V86" s="28">
        <f t="shared" si="19"/>
        <v>0</v>
      </c>
      <c r="W86" s="28"/>
      <c r="X86" s="28">
        <v>59.67</v>
      </c>
      <c r="Y86" s="28">
        <f>+M86*'Silver Conversions'!$F84</f>
        <v>0.5965657815242096</v>
      </c>
      <c r="Z86" s="28">
        <f>+N86*'Silver Conversions'!$F84</f>
        <v>0.5651675824966195</v>
      </c>
      <c r="AA86" s="28">
        <f>+O86*'Silver Conversions'!$F84</f>
        <v>0</v>
      </c>
      <c r="AB86" s="28">
        <f>+P86*'Silver Conversions'!$F84</f>
        <v>0</v>
      </c>
      <c r="AC86" s="28">
        <f>+Q86*'Silver Conversions'!$F84</f>
        <v>0</v>
      </c>
      <c r="AD86" s="28">
        <f>+R86*'Silver Conversions'!$F84</f>
        <v>3.1052075</v>
      </c>
      <c r="AE86" s="28">
        <f>+S86*'Silver Conversions'!$F84</f>
        <v>0.5654627100494234</v>
      </c>
      <c r="AF86" s="28">
        <f>+T86*'Silver Conversions'!$F84</f>
        <v>1.8454985301204818</v>
      </c>
      <c r="AG86" s="28">
        <f>+U86*'Silver Conversions'!$F84</f>
        <v>0</v>
      </c>
      <c r="AH86" s="28">
        <f>+V86*'Silver Conversions'!$F84</f>
        <v>0</v>
      </c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</row>
    <row r="87" spans="1:65" ht="15.75">
      <c r="A87" s="5">
        <v>1570</v>
      </c>
      <c r="B87" s="28">
        <v>29.2</v>
      </c>
      <c r="C87" s="28">
        <v>26.5</v>
      </c>
      <c r="D87" s="28"/>
      <c r="E87" s="28"/>
      <c r="F87" s="28"/>
      <c r="G87" s="28">
        <v>2.42</v>
      </c>
      <c r="H87" s="28">
        <v>40.88</v>
      </c>
      <c r="I87" s="28">
        <v>128.9</v>
      </c>
      <c r="J87" s="28"/>
      <c r="K87" s="28"/>
      <c r="L87" s="28"/>
      <c r="M87" s="28">
        <f t="shared" si="10"/>
        <v>0.4200350988233263</v>
      </c>
      <c r="N87" s="28">
        <f t="shared" si="11"/>
        <v>0.381196236945827</v>
      </c>
      <c r="O87" s="28">
        <f t="shared" si="12"/>
        <v>0</v>
      </c>
      <c r="P87" s="28">
        <f t="shared" si="13"/>
        <v>0</v>
      </c>
      <c r="Q87" s="28">
        <f t="shared" si="14"/>
        <v>0</v>
      </c>
      <c r="R87" s="28">
        <f t="shared" si="15"/>
        <v>2.0166666666666666</v>
      </c>
      <c r="S87" s="28">
        <f t="shared" si="16"/>
        <v>0.3367380560131796</v>
      </c>
      <c r="T87" s="28">
        <f t="shared" si="17"/>
        <v>1.0353413654618475</v>
      </c>
      <c r="U87" s="28">
        <f t="shared" si="18"/>
        <v>0</v>
      </c>
      <c r="V87" s="28">
        <f t="shared" si="19"/>
        <v>0</v>
      </c>
      <c r="W87" s="28"/>
      <c r="X87" s="28">
        <v>65.5</v>
      </c>
      <c r="Y87" s="28">
        <f>+M87*'Silver Conversions'!$F85</f>
        <v>0.654876722575448</v>
      </c>
      <c r="Z87" s="28">
        <f>+N87*'Silver Conversions'!$F85</f>
        <v>0.5943230530222389</v>
      </c>
      <c r="AA87" s="28">
        <f>+O87*'Silver Conversions'!$F85</f>
        <v>0</v>
      </c>
      <c r="AB87" s="28">
        <f>+P87*'Silver Conversions'!$F85</f>
        <v>0</v>
      </c>
      <c r="AC87" s="28">
        <f>+Q87*'Silver Conversions'!$F85</f>
        <v>0</v>
      </c>
      <c r="AD87" s="28">
        <f>+R87*'Silver Conversions'!$F85</f>
        <v>3.144185</v>
      </c>
      <c r="AE87" s="28">
        <f>+S87*'Silver Conversions'!$F85</f>
        <v>0.5250083031301482</v>
      </c>
      <c r="AF87" s="28">
        <f>+T87*'Silver Conversions'!$F85</f>
        <v>1.6142007228915665</v>
      </c>
      <c r="AG87" s="28">
        <f>+U87*'Silver Conversions'!$F85</f>
        <v>0</v>
      </c>
      <c r="AH87" s="28">
        <f>+V87*'Silver Conversions'!$F85</f>
        <v>0</v>
      </c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</row>
    <row r="88" spans="1:65" ht="15.75">
      <c r="A88" s="5">
        <v>1571</v>
      </c>
      <c r="B88" s="28">
        <v>41.05</v>
      </c>
      <c r="C88" s="28">
        <v>50.5</v>
      </c>
      <c r="D88" s="28"/>
      <c r="E88" s="28"/>
      <c r="F88" s="28"/>
      <c r="G88" s="28">
        <v>2.3</v>
      </c>
      <c r="H88" s="28">
        <v>34.16</v>
      </c>
      <c r="I88" s="28">
        <v>195.63</v>
      </c>
      <c r="J88" s="28"/>
      <c r="K88" s="28"/>
      <c r="L88" s="28"/>
      <c r="M88" s="28">
        <f t="shared" si="10"/>
        <v>0.5904945481745735</v>
      </c>
      <c r="N88" s="28">
        <f t="shared" si="11"/>
        <v>0.7264305647458212</v>
      </c>
      <c r="O88" s="28">
        <f t="shared" si="12"/>
        <v>0</v>
      </c>
      <c r="P88" s="28">
        <f t="shared" si="13"/>
        <v>0</v>
      </c>
      <c r="Q88" s="28">
        <f t="shared" si="14"/>
        <v>0</v>
      </c>
      <c r="R88" s="28">
        <f t="shared" si="15"/>
        <v>1.9166666666666665</v>
      </c>
      <c r="S88" s="28">
        <f t="shared" si="16"/>
        <v>0.28138385502471164</v>
      </c>
      <c r="T88" s="28">
        <f t="shared" si="17"/>
        <v>1.5713253012048192</v>
      </c>
      <c r="U88" s="28">
        <f t="shared" si="18"/>
        <v>0</v>
      </c>
      <c r="V88" s="28">
        <f t="shared" si="19"/>
        <v>0</v>
      </c>
      <c r="W88" s="28"/>
      <c r="X88" s="28">
        <v>92.06</v>
      </c>
      <c r="Y88" s="28">
        <f>+M88*'Silver Conversions'!$F86</f>
        <v>0.9206400500589774</v>
      </c>
      <c r="Z88" s="28">
        <f>+N88*'Silver Conversions'!$F86</f>
        <v>1.1325778934952098</v>
      </c>
      <c r="AA88" s="28">
        <f>+O88*'Silver Conversions'!$F86</f>
        <v>0</v>
      </c>
      <c r="AB88" s="28">
        <f>+P88*'Silver Conversions'!$F86</f>
        <v>0</v>
      </c>
      <c r="AC88" s="28">
        <f>+Q88*'Silver Conversions'!$F86</f>
        <v>0</v>
      </c>
      <c r="AD88" s="28">
        <f>+R88*'Silver Conversions'!$F86</f>
        <v>2.988275</v>
      </c>
      <c r="AE88" s="28">
        <f>+S88*'Silver Conversions'!$F86</f>
        <v>0.4387055683690279</v>
      </c>
      <c r="AF88" s="28">
        <f>+T88*'Silver Conversions'!$F86</f>
        <v>2.4498532771084336</v>
      </c>
      <c r="AG88" s="28">
        <f>+U88*'Silver Conversions'!$F86</f>
        <v>0</v>
      </c>
      <c r="AH88" s="28">
        <f>+V88*'Silver Conversions'!$F86</f>
        <v>0</v>
      </c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</row>
    <row r="89" spans="1:65" ht="15.75">
      <c r="A89" s="5">
        <v>1572</v>
      </c>
      <c r="B89" s="28">
        <v>40.46</v>
      </c>
      <c r="C89" s="28">
        <v>27.8</v>
      </c>
      <c r="D89" s="28"/>
      <c r="E89" s="28"/>
      <c r="F89" s="28"/>
      <c r="G89" s="28">
        <v>2.43</v>
      </c>
      <c r="H89" s="28">
        <v>40.2</v>
      </c>
      <c r="I89" s="28">
        <v>240.49</v>
      </c>
      <c r="J89" s="28"/>
      <c r="K89" s="28"/>
      <c r="L89" s="28"/>
      <c r="M89" s="28">
        <f t="shared" si="10"/>
        <v>0.582007537616157</v>
      </c>
      <c r="N89" s="28">
        <f t="shared" si="11"/>
        <v>0.39989642970166</v>
      </c>
      <c r="O89" s="28">
        <f t="shared" si="12"/>
        <v>0</v>
      </c>
      <c r="P89" s="28">
        <f t="shared" si="13"/>
        <v>0</v>
      </c>
      <c r="Q89" s="28">
        <f t="shared" si="14"/>
        <v>0</v>
      </c>
      <c r="R89" s="28">
        <f t="shared" si="15"/>
        <v>2.0250000000000004</v>
      </c>
      <c r="S89" s="28">
        <f t="shared" si="16"/>
        <v>0.3311367380560132</v>
      </c>
      <c r="T89" s="28">
        <f t="shared" si="17"/>
        <v>1.9316465863453816</v>
      </c>
      <c r="U89" s="28">
        <f t="shared" si="18"/>
        <v>0</v>
      </c>
      <c r="V89" s="28">
        <f t="shared" si="19"/>
        <v>0</v>
      </c>
      <c r="W89" s="28"/>
      <c r="X89" s="28">
        <v>90.73</v>
      </c>
      <c r="Y89" s="28">
        <f>+M89*'Silver Conversions'!$F87</f>
        <v>0.9074079518973504</v>
      </c>
      <c r="Z89" s="28">
        <f>+N89*'Silver Conversions'!$F87</f>
        <v>0.623478523547858</v>
      </c>
      <c r="AA89" s="28">
        <f>+O89*'Silver Conversions'!$F87</f>
        <v>0</v>
      </c>
      <c r="AB89" s="28">
        <f>+P89*'Silver Conversions'!$F87</f>
        <v>0</v>
      </c>
      <c r="AC89" s="28">
        <f>+Q89*'Silver Conversions'!$F87</f>
        <v>0</v>
      </c>
      <c r="AD89" s="28">
        <f>+R89*'Silver Conversions'!$F87</f>
        <v>3.1571775000000004</v>
      </c>
      <c r="AE89" s="28">
        <f>+S89*'Silver Conversions'!$F87</f>
        <v>0.5162752883031301</v>
      </c>
      <c r="AF89" s="28">
        <f>+T89*'Silver Conversions'!$F87</f>
        <v>3.0116301927710842</v>
      </c>
      <c r="AG89" s="28">
        <f>+U89*'Silver Conversions'!$F87</f>
        <v>0</v>
      </c>
      <c r="AH89" s="28">
        <f>+V89*'Silver Conversions'!$F87</f>
        <v>0</v>
      </c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</row>
    <row r="90" spans="1:65" ht="15.75">
      <c r="A90" s="5">
        <v>1573</v>
      </c>
      <c r="B90" s="28">
        <v>30.11</v>
      </c>
      <c r="C90" s="28">
        <v>22.7</v>
      </c>
      <c r="D90" s="28"/>
      <c r="E90" s="28"/>
      <c r="F90" s="28"/>
      <c r="G90" s="28">
        <v>2.91</v>
      </c>
      <c r="H90" s="28">
        <v>44.44</v>
      </c>
      <c r="I90" s="28">
        <v>200.73</v>
      </c>
      <c r="J90" s="28"/>
      <c r="K90" s="28"/>
      <c r="L90" s="28"/>
      <c r="M90" s="28">
        <f t="shared" si="10"/>
        <v>0.4331252337524094</v>
      </c>
      <c r="N90" s="28">
        <f t="shared" si="11"/>
        <v>0.32653413504416123</v>
      </c>
      <c r="O90" s="28">
        <f t="shared" si="12"/>
        <v>0</v>
      </c>
      <c r="P90" s="28">
        <f t="shared" si="13"/>
        <v>0</v>
      </c>
      <c r="Q90" s="28">
        <f t="shared" si="14"/>
        <v>0</v>
      </c>
      <c r="R90" s="28">
        <f t="shared" si="15"/>
        <v>2.4250000000000003</v>
      </c>
      <c r="S90" s="28">
        <f t="shared" si="16"/>
        <v>0.3660626029654036</v>
      </c>
      <c r="T90" s="28">
        <f t="shared" si="17"/>
        <v>1.6122891566265058</v>
      </c>
      <c r="U90" s="28">
        <f t="shared" si="18"/>
        <v>0</v>
      </c>
      <c r="V90" s="28">
        <f t="shared" si="19"/>
        <v>0</v>
      </c>
      <c r="W90" s="28"/>
      <c r="X90" s="28">
        <v>67.53</v>
      </c>
      <c r="Y90" s="28">
        <f>+M90*'Silver Conversions'!$F88</f>
        <v>0.6752855519433815</v>
      </c>
      <c r="Z90" s="28">
        <f>+N90*'Silver Conversions'!$F88</f>
        <v>0.5090993699473517</v>
      </c>
      <c r="AA90" s="28">
        <f>+O90*'Silver Conversions'!$F88</f>
        <v>0</v>
      </c>
      <c r="AB90" s="28">
        <f>+P90*'Silver Conversions'!$F88</f>
        <v>0</v>
      </c>
      <c r="AC90" s="28">
        <f>+Q90*'Silver Conversions'!$F88</f>
        <v>0</v>
      </c>
      <c r="AD90" s="28">
        <f>+R90*'Silver Conversions'!$F88</f>
        <v>3.7808175000000004</v>
      </c>
      <c r="AE90" s="28">
        <f>+S90*'Silver Conversions'!$F88</f>
        <v>0.5707282042833607</v>
      </c>
      <c r="AF90" s="28">
        <f>+T90*'Silver Conversions'!$F88</f>
        <v>2.513720024096385</v>
      </c>
      <c r="AG90" s="28">
        <f>+U90*'Silver Conversions'!$F88</f>
        <v>0</v>
      </c>
      <c r="AH90" s="28">
        <f>+V90*'Silver Conversions'!$F88</f>
        <v>0</v>
      </c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</row>
    <row r="91" spans="1:65" ht="15.75">
      <c r="A91" s="5">
        <v>1574</v>
      </c>
      <c r="B91" s="28">
        <v>29.95</v>
      </c>
      <c r="C91" s="28">
        <v>26.5</v>
      </c>
      <c r="D91" s="28"/>
      <c r="E91" s="28"/>
      <c r="F91" s="28"/>
      <c r="G91" s="28">
        <v>3</v>
      </c>
      <c r="H91" s="28">
        <v>50.06</v>
      </c>
      <c r="I91" s="28">
        <v>179.19</v>
      </c>
      <c r="J91" s="28">
        <v>156</v>
      </c>
      <c r="K91" s="28">
        <v>1.45</v>
      </c>
      <c r="L91" s="28"/>
      <c r="M91" s="28">
        <f t="shared" si="10"/>
        <v>0.4308236715670761</v>
      </c>
      <c r="N91" s="28">
        <f t="shared" si="11"/>
        <v>0.381196236945827</v>
      </c>
      <c r="O91" s="28">
        <f t="shared" si="12"/>
        <v>0</v>
      </c>
      <c r="P91" s="28">
        <f t="shared" si="13"/>
        <v>0</v>
      </c>
      <c r="Q91" s="28">
        <f t="shared" si="14"/>
        <v>0</v>
      </c>
      <c r="R91" s="28">
        <f t="shared" si="15"/>
        <v>2.5</v>
      </c>
      <c r="S91" s="28">
        <f t="shared" si="16"/>
        <v>0.41235584843492584</v>
      </c>
      <c r="T91" s="28">
        <f t="shared" si="17"/>
        <v>1.439277108433735</v>
      </c>
      <c r="U91" s="28">
        <f t="shared" si="18"/>
        <v>13.204225352112678</v>
      </c>
      <c r="V91" s="28">
        <f t="shared" si="19"/>
        <v>1.45</v>
      </c>
      <c r="W91" s="28"/>
      <c r="X91" s="28">
        <v>67.18</v>
      </c>
      <c r="Y91" s="28">
        <f>+M91*'Silver Conversions'!$F89</f>
        <v>0.6716971863402283</v>
      </c>
      <c r="Z91" s="28">
        <f>+N91*'Silver Conversions'!$F89</f>
        <v>0.5943230530222389</v>
      </c>
      <c r="AA91" s="28">
        <f>+O91*'Silver Conversions'!$F89</f>
        <v>0</v>
      </c>
      <c r="AB91" s="28">
        <f>+P91*'Silver Conversions'!$F89</f>
        <v>0</v>
      </c>
      <c r="AC91" s="28">
        <f>+Q91*'Silver Conversions'!$F89</f>
        <v>0</v>
      </c>
      <c r="AD91" s="28">
        <f>+R91*'Silver Conversions'!$F89</f>
        <v>3.89775</v>
      </c>
      <c r="AE91" s="28">
        <f>+S91*'Silver Conversions'!$F89</f>
        <v>0.6429040032948928</v>
      </c>
      <c r="AF91" s="28">
        <f>+T91*'Silver Conversions'!$F89</f>
        <v>2.2439769397590363</v>
      </c>
      <c r="AG91" s="28">
        <f>+U91*'Silver Conversions'!$F89</f>
        <v>20.586707746478876</v>
      </c>
      <c r="AH91" s="28">
        <f>+V91*'Silver Conversions'!$F89</f>
        <v>2.2606949999999997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</row>
    <row r="92" spans="1:65" ht="15.75">
      <c r="A92" s="5">
        <v>1575</v>
      </c>
      <c r="B92" s="28">
        <v>31</v>
      </c>
      <c r="C92" s="28">
        <v>22.7</v>
      </c>
      <c r="D92" s="28"/>
      <c r="E92" s="28"/>
      <c r="F92" s="28"/>
      <c r="G92" s="28">
        <v>3</v>
      </c>
      <c r="H92" s="28">
        <v>47</v>
      </c>
      <c r="I92" s="28">
        <v>179.17</v>
      </c>
      <c r="J92" s="28"/>
      <c r="K92" s="28">
        <v>1.91</v>
      </c>
      <c r="L92" s="28"/>
      <c r="M92" s="28">
        <f t="shared" si="10"/>
        <v>0.4459276734083259</v>
      </c>
      <c r="N92" s="28">
        <f t="shared" si="11"/>
        <v>0.32653413504416123</v>
      </c>
      <c r="O92" s="28">
        <f t="shared" si="12"/>
        <v>0</v>
      </c>
      <c r="P92" s="28">
        <f t="shared" si="13"/>
        <v>0</v>
      </c>
      <c r="Q92" s="28">
        <f t="shared" si="14"/>
        <v>0</v>
      </c>
      <c r="R92" s="28">
        <f t="shared" si="15"/>
        <v>2.5</v>
      </c>
      <c r="S92" s="28">
        <f t="shared" si="16"/>
        <v>0.3871499176276771</v>
      </c>
      <c r="T92" s="28">
        <f t="shared" si="17"/>
        <v>1.4391164658634537</v>
      </c>
      <c r="U92" s="28">
        <f t="shared" si="18"/>
        <v>0</v>
      </c>
      <c r="V92" s="28">
        <f t="shared" si="19"/>
        <v>1.91</v>
      </c>
      <c r="W92" s="28"/>
      <c r="X92" s="28">
        <v>69.52</v>
      </c>
      <c r="Y92" s="28">
        <f>+M92*'Silver Conversions'!$F90</f>
        <v>0.6952458356109209</v>
      </c>
      <c r="Z92" s="28">
        <f>+N92*'Silver Conversions'!$F90</f>
        <v>0.5090993699473517</v>
      </c>
      <c r="AA92" s="28">
        <f>+O92*'Silver Conversions'!$F90</f>
        <v>0</v>
      </c>
      <c r="AB92" s="28">
        <f>+P92*'Silver Conversions'!$F90</f>
        <v>0</v>
      </c>
      <c r="AC92" s="28">
        <f>+Q92*'Silver Conversions'!$F90</f>
        <v>0</v>
      </c>
      <c r="AD92" s="28">
        <f>+R92*'Silver Conversions'!$F90</f>
        <v>3.89775</v>
      </c>
      <c r="AE92" s="28">
        <f>+S92*'Silver Conversions'!$F90</f>
        <v>0.6036054365733113</v>
      </c>
      <c r="AF92" s="28">
        <f>+T92*'Silver Conversions'!$F90</f>
        <v>2.2437264819277103</v>
      </c>
      <c r="AG92" s="28">
        <f>+U92*'Silver Conversions'!$F90</f>
        <v>0</v>
      </c>
      <c r="AH92" s="28">
        <f>+V92*'Silver Conversions'!$F90</f>
        <v>2.9778809999999996</v>
      </c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</row>
    <row r="93" spans="1:65" ht="15.75">
      <c r="A93" s="5">
        <v>1576</v>
      </c>
      <c r="B93" s="28">
        <v>33.65</v>
      </c>
      <c r="C93" s="28">
        <v>37.8</v>
      </c>
      <c r="D93" s="28"/>
      <c r="E93" s="28"/>
      <c r="F93" s="28"/>
      <c r="G93" s="28">
        <v>3</v>
      </c>
      <c r="H93" s="28">
        <v>47.69</v>
      </c>
      <c r="I93" s="28">
        <v>193.02</v>
      </c>
      <c r="J93" s="28"/>
      <c r="K93" s="28">
        <v>2</v>
      </c>
      <c r="L93" s="28"/>
      <c r="M93" s="28">
        <f t="shared" si="10"/>
        <v>0.48404729710290856</v>
      </c>
      <c r="N93" s="28">
        <f t="shared" si="11"/>
        <v>0.543744066284991</v>
      </c>
      <c r="O93" s="28">
        <f t="shared" si="12"/>
        <v>0</v>
      </c>
      <c r="P93" s="28">
        <f t="shared" si="13"/>
        <v>0</v>
      </c>
      <c r="Q93" s="28">
        <f t="shared" si="14"/>
        <v>0</v>
      </c>
      <c r="R93" s="28">
        <f t="shared" si="15"/>
        <v>2.5</v>
      </c>
      <c r="S93" s="28">
        <f t="shared" si="16"/>
        <v>0.39283360790774297</v>
      </c>
      <c r="T93" s="28">
        <f t="shared" si="17"/>
        <v>1.5503614457831325</v>
      </c>
      <c r="U93" s="28">
        <f t="shared" si="18"/>
        <v>0</v>
      </c>
      <c r="V93" s="28">
        <f t="shared" si="19"/>
        <v>2</v>
      </c>
      <c r="W93" s="28"/>
      <c r="X93" s="28">
        <v>75.47</v>
      </c>
      <c r="Y93" s="28">
        <f>+M93*'Silver Conversions'!$F91</f>
        <v>0.7546781409131447</v>
      </c>
      <c r="Z93" s="28">
        <f>+N93*'Silver Conversions'!$F91</f>
        <v>0.8477513737449294</v>
      </c>
      <c r="AA93" s="28">
        <f>+O93*'Silver Conversions'!$F91</f>
        <v>0</v>
      </c>
      <c r="AB93" s="28">
        <f>+P93*'Silver Conversions'!$F91</f>
        <v>0</v>
      </c>
      <c r="AC93" s="28">
        <f>+Q93*'Silver Conversions'!$F91</f>
        <v>0</v>
      </c>
      <c r="AD93" s="28">
        <f>+R93*'Silver Conversions'!$F91</f>
        <v>3.89775</v>
      </c>
      <c r="AE93" s="28">
        <f>+S93*'Silver Conversions'!$F91</f>
        <v>0.612466878088962</v>
      </c>
      <c r="AF93" s="28">
        <f>+T93*'Silver Conversions'!$F91</f>
        <v>2.417168530120482</v>
      </c>
      <c r="AG93" s="28">
        <f>+U93*'Silver Conversions'!$F91</f>
        <v>0</v>
      </c>
      <c r="AH93" s="28">
        <f>+V93*'Silver Conversions'!$F91</f>
        <v>3.1182</v>
      </c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</row>
    <row r="94" spans="1:65" ht="15.75">
      <c r="A94" s="5">
        <v>1577</v>
      </c>
      <c r="B94" s="28">
        <v>43</v>
      </c>
      <c r="C94" s="28">
        <v>45.4</v>
      </c>
      <c r="D94" s="28"/>
      <c r="E94" s="28"/>
      <c r="F94" s="28"/>
      <c r="G94" s="28">
        <v>2.59</v>
      </c>
      <c r="H94" s="28">
        <v>50</v>
      </c>
      <c r="I94" s="28"/>
      <c r="J94" s="28"/>
      <c r="K94" s="28"/>
      <c r="L94" s="28"/>
      <c r="M94" s="28">
        <f t="shared" si="10"/>
        <v>0.618544837308323</v>
      </c>
      <c r="N94" s="28">
        <f t="shared" si="11"/>
        <v>0.6530682700883225</v>
      </c>
      <c r="O94" s="28">
        <f t="shared" si="12"/>
        <v>0</v>
      </c>
      <c r="P94" s="28">
        <f t="shared" si="13"/>
        <v>0</v>
      </c>
      <c r="Q94" s="28">
        <f t="shared" si="14"/>
        <v>0</v>
      </c>
      <c r="R94" s="28">
        <f t="shared" si="15"/>
        <v>2.158333333333333</v>
      </c>
      <c r="S94" s="28">
        <f t="shared" si="16"/>
        <v>0.41186161449752884</v>
      </c>
      <c r="T94" s="28">
        <f t="shared" si="17"/>
        <v>0</v>
      </c>
      <c r="U94" s="28">
        <f t="shared" si="18"/>
        <v>0</v>
      </c>
      <c r="V94" s="28">
        <f t="shared" si="19"/>
        <v>0</v>
      </c>
      <c r="W94" s="28"/>
      <c r="X94" s="28">
        <v>96.44</v>
      </c>
      <c r="Y94" s="28">
        <f>+M94*'Silver Conversions'!$F92</f>
        <v>0.9643732558474063</v>
      </c>
      <c r="Z94" s="28">
        <f>+N94*'Silver Conversions'!$F92</f>
        <v>1.0181987398947034</v>
      </c>
      <c r="AA94" s="28">
        <f>+O94*'Silver Conversions'!$F92</f>
        <v>0</v>
      </c>
      <c r="AB94" s="28">
        <f>+P94*'Silver Conversions'!$F92</f>
        <v>0</v>
      </c>
      <c r="AC94" s="28">
        <f>+Q94*'Silver Conversions'!$F92</f>
        <v>0</v>
      </c>
      <c r="AD94" s="28">
        <f>+R94*'Silver Conversions'!$F92</f>
        <v>3.3650575</v>
      </c>
      <c r="AE94" s="28">
        <f>+S94*'Silver Conversions'!$F92</f>
        <v>0.6421334431630972</v>
      </c>
      <c r="AF94" s="28">
        <f>+T94*'Silver Conversions'!$F92</f>
        <v>0</v>
      </c>
      <c r="AG94" s="28">
        <f>+U94*'Silver Conversions'!$F92</f>
        <v>0</v>
      </c>
      <c r="AH94" s="28">
        <f>+V94*'Silver Conversions'!$F92</f>
        <v>0</v>
      </c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</row>
    <row r="95" spans="1:65" ht="15.75">
      <c r="A95" s="5">
        <v>1578</v>
      </c>
      <c r="B95" s="28">
        <v>48.25</v>
      </c>
      <c r="C95" s="28">
        <v>44</v>
      </c>
      <c r="D95" s="28"/>
      <c r="E95" s="28"/>
      <c r="F95" s="28"/>
      <c r="G95" s="28">
        <v>2.39</v>
      </c>
      <c r="H95" s="28">
        <v>41</v>
      </c>
      <c r="I95" s="28">
        <v>190.79</v>
      </c>
      <c r="J95" s="28"/>
      <c r="K95" s="28">
        <v>1.62</v>
      </c>
      <c r="L95" s="28"/>
      <c r="M95" s="28">
        <f t="shared" si="10"/>
        <v>0.6940648465145718</v>
      </c>
      <c r="N95" s="28">
        <f t="shared" si="11"/>
        <v>0.6329296009666561</v>
      </c>
      <c r="O95" s="28">
        <f t="shared" si="12"/>
        <v>0</v>
      </c>
      <c r="P95" s="28">
        <f t="shared" si="13"/>
        <v>0</v>
      </c>
      <c r="Q95" s="28">
        <f t="shared" si="14"/>
        <v>0</v>
      </c>
      <c r="R95" s="28">
        <f t="shared" si="15"/>
        <v>1.991666666666667</v>
      </c>
      <c r="S95" s="28">
        <f t="shared" si="16"/>
        <v>0.33772652388797364</v>
      </c>
      <c r="T95" s="28">
        <f t="shared" si="17"/>
        <v>1.5324497991967871</v>
      </c>
      <c r="U95" s="28">
        <f t="shared" si="18"/>
        <v>0</v>
      </c>
      <c r="V95" s="28">
        <f t="shared" si="19"/>
        <v>1.62</v>
      </c>
      <c r="W95" s="28"/>
      <c r="X95" s="28">
        <v>108.21</v>
      </c>
      <c r="Y95" s="28">
        <f>+M95*'Silver Conversions'!$F93</f>
        <v>1.0821165022008687</v>
      </c>
      <c r="Z95" s="28">
        <f>+N95*'Silver Conversions'!$F93</f>
        <v>0.9868005408671134</v>
      </c>
      <c r="AA95" s="28">
        <f>+O95*'Silver Conversions'!$F93</f>
        <v>0</v>
      </c>
      <c r="AB95" s="28">
        <f>+P95*'Silver Conversions'!$F93</f>
        <v>0</v>
      </c>
      <c r="AC95" s="28">
        <f>+Q95*'Silver Conversions'!$F93</f>
        <v>0</v>
      </c>
      <c r="AD95" s="28">
        <f>+R95*'Silver Conversions'!$F93</f>
        <v>3.1052075</v>
      </c>
      <c r="AE95" s="28">
        <f>+S95*'Silver Conversions'!$F93</f>
        <v>0.5265494233937397</v>
      </c>
      <c r="AF95" s="28">
        <f>+T95*'Silver Conversions'!$F93</f>
        <v>2.389242481927711</v>
      </c>
      <c r="AG95" s="28">
        <f>+U95*'Silver Conversions'!$F93</f>
        <v>0</v>
      </c>
      <c r="AH95" s="28">
        <f>+V95*'Silver Conversions'!$F93</f>
        <v>2.525742</v>
      </c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</row>
    <row r="96" spans="1:65" ht="15.75">
      <c r="A96" s="5">
        <v>1579</v>
      </c>
      <c r="B96" s="28">
        <v>49.6</v>
      </c>
      <c r="C96" s="28">
        <v>60.6</v>
      </c>
      <c r="D96" s="28"/>
      <c r="E96" s="28"/>
      <c r="F96" s="28"/>
      <c r="G96" s="28">
        <v>2.33</v>
      </c>
      <c r="H96" s="28">
        <v>35.43</v>
      </c>
      <c r="I96" s="28">
        <v>217.36</v>
      </c>
      <c r="J96" s="28"/>
      <c r="K96" s="28">
        <v>2</v>
      </c>
      <c r="L96" s="28"/>
      <c r="M96" s="28">
        <f t="shared" si="10"/>
        <v>0.7134842774533214</v>
      </c>
      <c r="N96" s="28">
        <f t="shared" si="11"/>
        <v>0.8717166776949855</v>
      </c>
      <c r="O96" s="28">
        <f t="shared" si="12"/>
        <v>0</v>
      </c>
      <c r="P96" s="28">
        <f t="shared" si="13"/>
        <v>0</v>
      </c>
      <c r="Q96" s="28">
        <f t="shared" si="14"/>
        <v>0</v>
      </c>
      <c r="R96" s="28">
        <f t="shared" si="15"/>
        <v>1.9416666666666669</v>
      </c>
      <c r="S96" s="28">
        <f t="shared" si="16"/>
        <v>0.2918451400329489</v>
      </c>
      <c r="T96" s="28">
        <f t="shared" si="17"/>
        <v>1.745863453815261</v>
      </c>
      <c r="U96" s="28">
        <f t="shared" si="18"/>
        <v>0</v>
      </c>
      <c r="V96" s="28">
        <f t="shared" si="19"/>
        <v>2</v>
      </c>
      <c r="W96" s="28"/>
      <c r="X96" s="28">
        <v>111.24</v>
      </c>
      <c r="Y96" s="28">
        <f>+M96*'Silver Conversions'!$F94</f>
        <v>1.1123933369774734</v>
      </c>
      <c r="Z96" s="28">
        <f>+N96*'Silver Conversions'!$F94</f>
        <v>1.3590934721942518</v>
      </c>
      <c r="AA96" s="28">
        <f>+O96*'Silver Conversions'!$F94</f>
        <v>0</v>
      </c>
      <c r="AB96" s="28">
        <f>+P96*'Silver Conversions'!$F94</f>
        <v>0</v>
      </c>
      <c r="AC96" s="28">
        <f>+Q96*'Silver Conversions'!$F94</f>
        <v>0</v>
      </c>
      <c r="AD96" s="28">
        <f>+R96*'Silver Conversions'!$F94</f>
        <v>3.0272525000000003</v>
      </c>
      <c r="AE96" s="28">
        <f>+S96*'Silver Conversions'!$F94</f>
        <v>0.4550157578253706</v>
      </c>
      <c r="AF96" s="28">
        <f>+T96*'Silver Conversions'!$F94</f>
        <v>2.7219757108433735</v>
      </c>
      <c r="AG96" s="28">
        <f>+U96*'Silver Conversions'!$F94</f>
        <v>0</v>
      </c>
      <c r="AH96" s="28">
        <f>+V96*'Silver Conversions'!$F94</f>
        <v>3.1182</v>
      </c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</row>
    <row r="97" spans="1:65" ht="15.75">
      <c r="A97" s="5">
        <v>1580</v>
      </c>
      <c r="B97" s="28">
        <v>43.8</v>
      </c>
      <c r="C97" s="28">
        <v>63</v>
      </c>
      <c r="D97" s="28"/>
      <c r="E97" s="28"/>
      <c r="F97" s="28"/>
      <c r="G97" s="28">
        <v>2.5</v>
      </c>
      <c r="H97" s="28">
        <v>45.24</v>
      </c>
      <c r="I97" s="28">
        <v>220.35</v>
      </c>
      <c r="J97" s="28"/>
      <c r="K97" s="28">
        <v>2.35</v>
      </c>
      <c r="L97" s="28"/>
      <c r="M97" s="28">
        <f t="shared" si="10"/>
        <v>0.6300526482349894</v>
      </c>
      <c r="N97" s="28">
        <f t="shared" si="11"/>
        <v>0.9062401104749849</v>
      </c>
      <c r="O97" s="28">
        <f t="shared" si="12"/>
        <v>0</v>
      </c>
      <c r="P97" s="28">
        <f t="shared" si="13"/>
        <v>0</v>
      </c>
      <c r="Q97" s="28">
        <f t="shared" si="14"/>
        <v>0</v>
      </c>
      <c r="R97" s="28">
        <f t="shared" si="15"/>
        <v>2.0833333333333335</v>
      </c>
      <c r="S97" s="28">
        <f t="shared" si="16"/>
        <v>0.37265238879736406</v>
      </c>
      <c r="T97" s="28">
        <f t="shared" si="17"/>
        <v>1.769879518072289</v>
      </c>
      <c r="U97" s="28">
        <f t="shared" si="18"/>
        <v>0</v>
      </c>
      <c r="V97" s="28">
        <f t="shared" si="19"/>
        <v>2.35</v>
      </c>
      <c r="W97" s="28"/>
      <c r="X97" s="28">
        <v>98.23</v>
      </c>
      <c r="Y97" s="28">
        <f>+M97*'Silver Conversions'!$F95</f>
        <v>0.9823150838631719</v>
      </c>
      <c r="Z97" s="28">
        <f>+N97*'Silver Conversions'!$F95</f>
        <v>1.412918956241549</v>
      </c>
      <c r="AA97" s="28">
        <f>+O97*'Silver Conversions'!$F95</f>
        <v>0</v>
      </c>
      <c r="AB97" s="28">
        <f>+P97*'Silver Conversions'!$F95</f>
        <v>0</v>
      </c>
      <c r="AC97" s="28">
        <f>+Q97*'Silver Conversions'!$F95</f>
        <v>0</v>
      </c>
      <c r="AD97" s="28">
        <f>+R97*'Silver Conversions'!$F95</f>
        <v>3.248125</v>
      </c>
      <c r="AE97" s="28">
        <f>+S97*'Silver Conversions'!$F95</f>
        <v>0.5810023393739703</v>
      </c>
      <c r="AF97" s="28">
        <f>+T97*'Silver Conversions'!$F95</f>
        <v>2.759419156626506</v>
      </c>
      <c r="AG97" s="28">
        <f>+U97*'Silver Conversions'!$F95</f>
        <v>0</v>
      </c>
      <c r="AH97" s="28">
        <f>+V97*'Silver Conversions'!$F95</f>
        <v>3.663885</v>
      </c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</row>
    <row r="98" spans="1:65" ht="15.75">
      <c r="A98" s="5">
        <v>1581</v>
      </c>
      <c r="B98" s="28">
        <v>36.25</v>
      </c>
      <c r="C98" s="28">
        <v>50.5</v>
      </c>
      <c r="D98" s="28"/>
      <c r="E98" s="28"/>
      <c r="F98" s="28"/>
      <c r="G98" s="28">
        <v>2.5</v>
      </c>
      <c r="H98" s="28">
        <v>48.62</v>
      </c>
      <c r="I98" s="28">
        <v>221.28</v>
      </c>
      <c r="J98" s="28"/>
      <c r="K98" s="28">
        <v>2</v>
      </c>
      <c r="L98" s="28"/>
      <c r="M98" s="28">
        <f t="shared" si="10"/>
        <v>0.5214476826145746</v>
      </c>
      <c r="N98" s="28">
        <f t="shared" si="11"/>
        <v>0.7264305647458212</v>
      </c>
      <c r="O98" s="28">
        <f t="shared" si="12"/>
        <v>0</v>
      </c>
      <c r="P98" s="28">
        <f t="shared" si="13"/>
        <v>0</v>
      </c>
      <c r="Q98" s="28">
        <f t="shared" si="14"/>
        <v>0</v>
      </c>
      <c r="R98" s="28">
        <f t="shared" si="15"/>
        <v>2.0833333333333335</v>
      </c>
      <c r="S98" s="28">
        <f t="shared" si="16"/>
        <v>0.40049423393739697</v>
      </c>
      <c r="T98" s="28">
        <f t="shared" si="17"/>
        <v>1.7773493975903614</v>
      </c>
      <c r="U98" s="28">
        <f t="shared" si="18"/>
        <v>0</v>
      </c>
      <c r="V98" s="28">
        <f t="shared" si="19"/>
        <v>2</v>
      </c>
      <c r="W98" s="28"/>
      <c r="X98" s="28">
        <v>81.3</v>
      </c>
      <c r="Y98" s="28">
        <f>+M98*'Silver Conversions'!$F96</f>
        <v>0.8129890819643832</v>
      </c>
      <c r="Z98" s="28">
        <f>+N98*'Silver Conversions'!$F96</f>
        <v>1.1325778934952098</v>
      </c>
      <c r="AA98" s="28">
        <f>+O98*'Silver Conversions'!$F96</f>
        <v>0</v>
      </c>
      <c r="AB98" s="28">
        <f>+P98*'Silver Conversions'!$F96</f>
        <v>0</v>
      </c>
      <c r="AC98" s="28">
        <f>+Q98*'Silver Conversions'!$F96</f>
        <v>0</v>
      </c>
      <c r="AD98" s="28">
        <f>+R98*'Silver Conversions'!$F96</f>
        <v>3.248125</v>
      </c>
      <c r="AE98" s="28">
        <f>+S98*'Silver Conversions'!$F96</f>
        <v>0.6244105601317956</v>
      </c>
      <c r="AF98" s="28">
        <f>+T98*'Silver Conversions'!$F96</f>
        <v>2.7710654457831323</v>
      </c>
      <c r="AG98" s="28">
        <f>+U98*'Silver Conversions'!$F96</f>
        <v>0</v>
      </c>
      <c r="AH98" s="28">
        <f>+V98*'Silver Conversions'!$F96</f>
        <v>3.1182</v>
      </c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</row>
    <row r="99" spans="1:65" ht="15.75">
      <c r="A99" s="5">
        <v>1582</v>
      </c>
      <c r="B99" s="28">
        <v>41.3</v>
      </c>
      <c r="C99" s="28">
        <v>50.5</v>
      </c>
      <c r="D99" s="28"/>
      <c r="E99" s="28"/>
      <c r="F99" s="28"/>
      <c r="G99" s="28"/>
      <c r="H99" s="28">
        <v>46.33</v>
      </c>
      <c r="I99" s="28">
        <v>196.63</v>
      </c>
      <c r="J99" s="28"/>
      <c r="K99" s="28">
        <v>1.92</v>
      </c>
      <c r="L99" s="28"/>
      <c r="M99" s="28">
        <f t="shared" si="10"/>
        <v>0.5940907390891568</v>
      </c>
      <c r="N99" s="28">
        <f t="shared" si="11"/>
        <v>0.7264305647458212</v>
      </c>
      <c r="O99" s="28">
        <f t="shared" si="12"/>
        <v>0</v>
      </c>
      <c r="P99" s="28">
        <f t="shared" si="13"/>
        <v>0</v>
      </c>
      <c r="Q99" s="28">
        <f t="shared" si="14"/>
        <v>0</v>
      </c>
      <c r="R99" s="28">
        <f t="shared" si="15"/>
        <v>0</v>
      </c>
      <c r="S99" s="28">
        <f t="shared" si="16"/>
        <v>0.3816309719934102</v>
      </c>
      <c r="T99" s="28">
        <f t="shared" si="17"/>
        <v>1.5793574297188755</v>
      </c>
      <c r="U99" s="28">
        <f t="shared" si="18"/>
        <v>0</v>
      </c>
      <c r="V99" s="28">
        <f t="shared" si="19"/>
        <v>1.92</v>
      </c>
      <c r="W99" s="28"/>
      <c r="X99" s="28">
        <v>92.62</v>
      </c>
      <c r="Y99" s="28">
        <f>+M99*'Silver Conversions'!$F97</f>
        <v>0.9262468713139043</v>
      </c>
      <c r="Z99" s="28">
        <f>+N99*'Silver Conversions'!$F97</f>
        <v>1.1325778934952098</v>
      </c>
      <c r="AA99" s="28">
        <f>+O99*'Silver Conversions'!$F97</f>
        <v>0</v>
      </c>
      <c r="AB99" s="28">
        <f>+P99*'Silver Conversions'!$F97</f>
        <v>0</v>
      </c>
      <c r="AC99" s="28">
        <f>+Q99*'Silver Conversions'!$F97</f>
        <v>0</v>
      </c>
      <c r="AD99" s="28">
        <f>+R99*'Silver Conversions'!$F97</f>
        <v>0</v>
      </c>
      <c r="AE99" s="28">
        <f>+S99*'Silver Conversions'!$F97</f>
        <v>0.5950008484349257</v>
      </c>
      <c r="AF99" s="28">
        <f>+T99*'Silver Conversions'!$F97</f>
        <v>2.4623761686746986</v>
      </c>
      <c r="AG99" s="28">
        <f>+U99*'Silver Conversions'!$F97</f>
        <v>0</v>
      </c>
      <c r="AH99" s="28">
        <f>+V99*'Silver Conversions'!$F97</f>
        <v>2.9934719999999997</v>
      </c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</row>
    <row r="100" spans="1:65" ht="15.75">
      <c r="A100" s="5">
        <v>1583</v>
      </c>
      <c r="B100" s="28">
        <v>49.6</v>
      </c>
      <c r="C100" s="28"/>
      <c r="D100" s="28"/>
      <c r="E100" s="28"/>
      <c r="F100" s="28"/>
      <c r="G100" s="28">
        <v>2.75</v>
      </c>
      <c r="H100" s="28">
        <v>45.62</v>
      </c>
      <c r="I100" s="28"/>
      <c r="J100" s="28"/>
      <c r="K100" s="28">
        <v>2</v>
      </c>
      <c r="L100" s="28"/>
      <c r="M100" s="28">
        <f t="shared" si="10"/>
        <v>0.7134842774533214</v>
      </c>
      <c r="N100" s="28">
        <f t="shared" si="11"/>
        <v>0</v>
      </c>
      <c r="O100" s="28">
        <f t="shared" si="12"/>
        <v>0</v>
      </c>
      <c r="P100" s="28">
        <f t="shared" si="13"/>
        <v>0</v>
      </c>
      <c r="Q100" s="28">
        <f t="shared" si="14"/>
        <v>0</v>
      </c>
      <c r="R100" s="28">
        <f t="shared" si="15"/>
        <v>2.291666666666667</v>
      </c>
      <c r="S100" s="28">
        <f t="shared" si="16"/>
        <v>0.3757825370675453</v>
      </c>
      <c r="T100" s="28">
        <f t="shared" si="17"/>
        <v>0</v>
      </c>
      <c r="U100" s="28">
        <f t="shared" si="18"/>
        <v>0</v>
      </c>
      <c r="V100" s="28">
        <f t="shared" si="19"/>
        <v>2</v>
      </c>
      <c r="W100" s="28"/>
      <c r="X100" s="28">
        <v>111.24</v>
      </c>
      <c r="Y100" s="28">
        <f>+M100*'Silver Conversions'!$F98</f>
        <v>1.1123933369774734</v>
      </c>
      <c r="Z100" s="28">
        <f>+N100*'Silver Conversions'!$F98</f>
        <v>0</v>
      </c>
      <c r="AA100" s="28">
        <f>+O100*'Silver Conversions'!$F98</f>
        <v>0</v>
      </c>
      <c r="AB100" s="28">
        <f>+P100*'Silver Conversions'!$F98</f>
        <v>0</v>
      </c>
      <c r="AC100" s="28">
        <f>+Q100*'Silver Conversions'!$F98</f>
        <v>0</v>
      </c>
      <c r="AD100" s="28">
        <f>+R100*'Silver Conversions'!$F98</f>
        <v>3.5729375</v>
      </c>
      <c r="AE100" s="28">
        <f>+S100*'Silver Conversions'!$F98</f>
        <v>0.5858825535420098</v>
      </c>
      <c r="AF100" s="28">
        <f>+T100*'Silver Conversions'!$F98</f>
        <v>0</v>
      </c>
      <c r="AG100" s="28">
        <f>+U100*'Silver Conversions'!$F98</f>
        <v>0</v>
      </c>
      <c r="AH100" s="28">
        <f>+V100*'Silver Conversions'!$F98</f>
        <v>3.1182</v>
      </c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</row>
    <row r="101" spans="1:65" ht="15.75">
      <c r="A101" s="5">
        <v>1584</v>
      </c>
      <c r="B101" s="28">
        <v>53.1</v>
      </c>
      <c r="C101" s="28">
        <v>50.5</v>
      </c>
      <c r="D101" s="28"/>
      <c r="E101" s="28"/>
      <c r="F101" s="28"/>
      <c r="G101" s="28">
        <v>2.82</v>
      </c>
      <c r="H101" s="28">
        <v>44</v>
      </c>
      <c r="I101" s="28"/>
      <c r="J101" s="28"/>
      <c r="K101" s="28"/>
      <c r="L101" s="28"/>
      <c r="M101" s="28">
        <f t="shared" si="10"/>
        <v>0.7638309502574873</v>
      </c>
      <c r="N101" s="28">
        <f t="shared" si="11"/>
        <v>0.7264305647458212</v>
      </c>
      <c r="O101" s="28">
        <f t="shared" si="12"/>
        <v>0</v>
      </c>
      <c r="P101" s="28">
        <f t="shared" si="13"/>
        <v>0</v>
      </c>
      <c r="Q101" s="28">
        <f t="shared" si="14"/>
        <v>0</v>
      </c>
      <c r="R101" s="28">
        <f t="shared" si="15"/>
        <v>2.35</v>
      </c>
      <c r="S101" s="28">
        <f t="shared" si="16"/>
        <v>0.36243822075782534</v>
      </c>
      <c r="T101" s="28">
        <f t="shared" si="17"/>
        <v>0</v>
      </c>
      <c r="U101" s="28">
        <f t="shared" si="18"/>
        <v>0</v>
      </c>
      <c r="V101" s="28">
        <f t="shared" si="19"/>
        <v>0</v>
      </c>
      <c r="W101" s="28"/>
      <c r="X101" s="28">
        <v>119.09</v>
      </c>
      <c r="Y101" s="28">
        <f>+M101*'Silver Conversions'!$F99</f>
        <v>1.1908888345464483</v>
      </c>
      <c r="Z101" s="28">
        <f>+N101*'Silver Conversions'!$F99</f>
        <v>1.1325778934952098</v>
      </c>
      <c r="AA101" s="28">
        <f>+O101*'Silver Conversions'!$F99</f>
        <v>0</v>
      </c>
      <c r="AB101" s="28">
        <f>+P101*'Silver Conversions'!$F99</f>
        <v>0</v>
      </c>
      <c r="AC101" s="28">
        <f>+Q101*'Silver Conversions'!$F99</f>
        <v>0</v>
      </c>
      <c r="AD101" s="28">
        <f>+R101*'Silver Conversions'!$F99</f>
        <v>3.663885</v>
      </c>
      <c r="AE101" s="28">
        <f>+S101*'Silver Conversions'!$F99</f>
        <v>0.5650774299835255</v>
      </c>
      <c r="AF101" s="28">
        <f>+T101*'Silver Conversions'!$F99</f>
        <v>0</v>
      </c>
      <c r="AG101" s="28">
        <f>+U101*'Silver Conversions'!$F99</f>
        <v>0</v>
      </c>
      <c r="AH101" s="28">
        <f>+V101*'Silver Conversions'!$F99</f>
        <v>0</v>
      </c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</row>
    <row r="102" spans="1:65" ht="15.75">
      <c r="A102" s="5">
        <v>1585</v>
      </c>
      <c r="B102" s="28">
        <v>47.6</v>
      </c>
      <c r="C102" s="28">
        <v>48</v>
      </c>
      <c r="D102" s="28"/>
      <c r="E102" s="28"/>
      <c r="F102" s="28"/>
      <c r="G102" s="28">
        <v>2.83</v>
      </c>
      <c r="H102" s="28">
        <v>45.73</v>
      </c>
      <c r="I102" s="28">
        <v>207.39</v>
      </c>
      <c r="J102" s="28"/>
      <c r="K102" s="28"/>
      <c r="L102" s="28"/>
      <c r="M102" s="28">
        <f t="shared" si="10"/>
        <v>0.6847147501366553</v>
      </c>
      <c r="N102" s="28">
        <f t="shared" si="11"/>
        <v>0.6904686555999885</v>
      </c>
      <c r="O102" s="28">
        <f t="shared" si="12"/>
        <v>0</v>
      </c>
      <c r="P102" s="28">
        <f t="shared" si="13"/>
        <v>0</v>
      </c>
      <c r="Q102" s="28">
        <f t="shared" si="14"/>
        <v>0</v>
      </c>
      <c r="R102" s="28">
        <f t="shared" si="15"/>
        <v>2.3583333333333334</v>
      </c>
      <c r="S102" s="28">
        <f t="shared" si="16"/>
        <v>0.3766886326194398</v>
      </c>
      <c r="T102" s="28">
        <f t="shared" si="17"/>
        <v>1.6657831325301204</v>
      </c>
      <c r="U102" s="28">
        <f t="shared" si="18"/>
        <v>0</v>
      </c>
      <c r="V102" s="28">
        <f t="shared" si="19"/>
        <v>0</v>
      </c>
      <c r="W102" s="28"/>
      <c r="X102" s="28">
        <v>106.75</v>
      </c>
      <c r="Y102" s="28">
        <f>+M102*'Silver Conversions'!$F100</f>
        <v>1.0675387669380592</v>
      </c>
      <c r="Z102" s="28">
        <f>+N102*'Silver Conversions'!$F100</f>
        <v>1.076509680945942</v>
      </c>
      <c r="AA102" s="28">
        <f>+O102*'Silver Conversions'!$F100</f>
        <v>0</v>
      </c>
      <c r="AB102" s="28">
        <f>+P102*'Silver Conversions'!$F100</f>
        <v>0</v>
      </c>
      <c r="AC102" s="28">
        <f>+Q102*'Silver Conversions'!$F100</f>
        <v>0</v>
      </c>
      <c r="AD102" s="28">
        <f>+R102*'Silver Conversions'!$F100</f>
        <v>3.6768775</v>
      </c>
      <c r="AE102" s="28">
        <f>+S102*'Silver Conversions'!$F100</f>
        <v>0.5872952471169686</v>
      </c>
      <c r="AF102" s="28">
        <f>+T102*'Silver Conversions'!$F100</f>
        <v>2.597122481927711</v>
      </c>
      <c r="AG102" s="28">
        <f>+U102*'Silver Conversions'!$F100</f>
        <v>0</v>
      </c>
      <c r="AH102" s="28">
        <f>+V102*'Silver Conversions'!$F100</f>
        <v>0</v>
      </c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</row>
    <row r="103" spans="1:65" ht="15.75">
      <c r="A103" s="5">
        <v>1586</v>
      </c>
      <c r="B103" s="28">
        <v>37.15</v>
      </c>
      <c r="C103" s="28">
        <v>30</v>
      </c>
      <c r="D103" s="28"/>
      <c r="E103" s="28"/>
      <c r="F103" s="28"/>
      <c r="G103" s="28">
        <v>3</v>
      </c>
      <c r="H103" s="28">
        <v>36.79</v>
      </c>
      <c r="I103" s="28">
        <v>187.4</v>
      </c>
      <c r="J103" s="28"/>
      <c r="K103" s="28">
        <v>1.81</v>
      </c>
      <c r="L103" s="28"/>
      <c r="M103" s="28">
        <f t="shared" si="10"/>
        <v>0.5343939699070744</v>
      </c>
      <c r="N103" s="28">
        <f t="shared" si="11"/>
        <v>0.4315429097499928</v>
      </c>
      <c r="O103" s="28">
        <f t="shared" si="12"/>
        <v>0</v>
      </c>
      <c r="P103" s="28">
        <f t="shared" si="13"/>
        <v>0</v>
      </c>
      <c r="Q103" s="28">
        <f t="shared" si="14"/>
        <v>0</v>
      </c>
      <c r="R103" s="28">
        <f t="shared" si="15"/>
        <v>2.5</v>
      </c>
      <c r="S103" s="28">
        <f t="shared" si="16"/>
        <v>0.3030477759472817</v>
      </c>
      <c r="T103" s="28">
        <f t="shared" si="17"/>
        <v>1.5052208835341365</v>
      </c>
      <c r="U103" s="28">
        <f t="shared" si="18"/>
        <v>0</v>
      </c>
      <c r="V103" s="28">
        <f t="shared" si="19"/>
        <v>1.81</v>
      </c>
      <c r="W103" s="28"/>
      <c r="X103" s="28">
        <v>83.32</v>
      </c>
      <c r="Y103" s="28">
        <f>+M103*'Silver Conversions'!$F101</f>
        <v>0.8331736384821197</v>
      </c>
      <c r="Z103" s="28">
        <f>+N103*'Silver Conversions'!$F101</f>
        <v>0.6728185505912138</v>
      </c>
      <c r="AA103" s="28">
        <f>+O103*'Silver Conversions'!$F101</f>
        <v>0</v>
      </c>
      <c r="AB103" s="28">
        <f>+P103*'Silver Conversions'!$F101</f>
        <v>0</v>
      </c>
      <c r="AC103" s="28">
        <f>+Q103*'Silver Conversions'!$F101</f>
        <v>0</v>
      </c>
      <c r="AD103" s="28">
        <f>+R103*'Silver Conversions'!$F101</f>
        <v>3.89775</v>
      </c>
      <c r="AE103" s="28">
        <f>+S103*'Silver Conversions'!$F101</f>
        <v>0.4724817874794069</v>
      </c>
      <c r="AF103" s="28">
        <f>+T103*'Silver Conversions'!$F101</f>
        <v>2.346789879518072</v>
      </c>
      <c r="AG103" s="28">
        <f>+U103*'Silver Conversions'!$F101</f>
        <v>0</v>
      </c>
      <c r="AH103" s="28">
        <f>+V103*'Silver Conversions'!$F101</f>
        <v>2.821971</v>
      </c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</row>
    <row r="104" spans="1:65" ht="15.75">
      <c r="A104" s="5">
        <v>1587</v>
      </c>
      <c r="B104" s="28">
        <v>31.9</v>
      </c>
      <c r="C104" s="28">
        <v>30</v>
      </c>
      <c r="D104" s="28"/>
      <c r="E104" s="28">
        <v>25.16</v>
      </c>
      <c r="F104" s="28"/>
      <c r="G104" s="28">
        <v>2.73</v>
      </c>
      <c r="H104" s="28">
        <v>46.28</v>
      </c>
      <c r="I104" s="28">
        <v>151.66</v>
      </c>
      <c r="J104" s="28"/>
      <c r="K104" s="28">
        <v>2</v>
      </c>
      <c r="L104" s="28"/>
      <c r="M104" s="28">
        <f t="shared" si="10"/>
        <v>0.45887396070082564</v>
      </c>
      <c r="N104" s="28">
        <f t="shared" si="11"/>
        <v>0.4315429097499928</v>
      </c>
      <c r="O104" s="28">
        <f t="shared" si="12"/>
        <v>0</v>
      </c>
      <c r="P104" s="28">
        <f t="shared" si="13"/>
        <v>0.5324011375947996</v>
      </c>
      <c r="Q104" s="28">
        <f t="shared" si="14"/>
        <v>0</v>
      </c>
      <c r="R104" s="28">
        <f t="shared" si="15"/>
        <v>2.275</v>
      </c>
      <c r="S104" s="28">
        <f t="shared" si="16"/>
        <v>0.38121911037891265</v>
      </c>
      <c r="T104" s="28">
        <f t="shared" si="17"/>
        <v>1.218152610441767</v>
      </c>
      <c r="U104" s="28">
        <f t="shared" si="18"/>
        <v>0</v>
      </c>
      <c r="V104" s="28">
        <f t="shared" si="19"/>
        <v>2</v>
      </c>
      <c r="W104" s="28"/>
      <c r="X104" s="28">
        <v>71.54</v>
      </c>
      <c r="Y104" s="28">
        <f>+M104*'Silver Conversions'!$F102</f>
        <v>0.7154303921286572</v>
      </c>
      <c r="Z104" s="28">
        <f>+N104*'Silver Conversions'!$F102</f>
        <v>0.6728185505912138</v>
      </c>
      <c r="AA104" s="28">
        <f>+O104*'Silver Conversions'!$F102</f>
        <v>0</v>
      </c>
      <c r="AB104" s="28">
        <f>+P104*'Silver Conversions'!$F102</f>
        <v>0.830066613624052</v>
      </c>
      <c r="AC104" s="28">
        <f>+Q104*'Silver Conversions'!$F102</f>
        <v>0</v>
      </c>
      <c r="AD104" s="28">
        <f>+R104*'Silver Conversions'!$F102</f>
        <v>3.5469524999999997</v>
      </c>
      <c r="AE104" s="28">
        <f>+S104*'Silver Conversions'!$F102</f>
        <v>0.5943587149917627</v>
      </c>
      <c r="AF104" s="28">
        <f>+T104*'Silver Conversions'!$F102</f>
        <v>1.8992217349397589</v>
      </c>
      <c r="AG104" s="28">
        <f>+U104*'Silver Conversions'!$F102</f>
        <v>0</v>
      </c>
      <c r="AH104" s="28">
        <f>+V104*'Silver Conversions'!$F102</f>
        <v>3.1182</v>
      </c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</row>
    <row r="105" spans="1:65" ht="15.75">
      <c r="A105" s="5">
        <v>1588</v>
      </c>
      <c r="B105" s="28">
        <v>35.8</v>
      </c>
      <c r="C105" s="28">
        <v>42.9</v>
      </c>
      <c r="D105" s="28"/>
      <c r="E105" s="28"/>
      <c r="F105" s="28"/>
      <c r="G105" s="28">
        <v>2.94</v>
      </c>
      <c r="H105" s="28">
        <v>56.25</v>
      </c>
      <c r="I105" s="28"/>
      <c r="J105" s="28"/>
      <c r="K105" s="28">
        <v>1.5</v>
      </c>
      <c r="L105" s="28"/>
      <c r="M105" s="28">
        <f t="shared" si="10"/>
        <v>0.5149745389683247</v>
      </c>
      <c r="N105" s="28">
        <f t="shared" si="11"/>
        <v>0.6171063609424897</v>
      </c>
      <c r="O105" s="28">
        <f t="shared" si="12"/>
        <v>0</v>
      </c>
      <c r="P105" s="28">
        <f t="shared" si="13"/>
        <v>0</v>
      </c>
      <c r="Q105" s="28">
        <f t="shared" si="14"/>
        <v>0</v>
      </c>
      <c r="R105" s="28">
        <f t="shared" si="15"/>
        <v>2.45</v>
      </c>
      <c r="S105" s="28">
        <f t="shared" si="16"/>
        <v>0.4633443163097199</v>
      </c>
      <c r="T105" s="28">
        <f t="shared" si="17"/>
        <v>0</v>
      </c>
      <c r="U105" s="28">
        <f t="shared" si="18"/>
        <v>0</v>
      </c>
      <c r="V105" s="28">
        <f t="shared" si="19"/>
        <v>1.5</v>
      </c>
      <c r="W105" s="28"/>
      <c r="X105" s="28">
        <v>80.29</v>
      </c>
      <c r="Y105" s="28">
        <f>+M105*'Silver Conversions'!$F103</f>
        <v>0.802896803705515</v>
      </c>
      <c r="Z105" s="28">
        <f>+N105*'Silver Conversions'!$F103</f>
        <v>0.9621305273454357</v>
      </c>
      <c r="AA105" s="28">
        <f>+O105*'Silver Conversions'!$F103</f>
        <v>0</v>
      </c>
      <c r="AB105" s="28">
        <f>+P105*'Silver Conversions'!$F103</f>
        <v>0</v>
      </c>
      <c r="AC105" s="28">
        <f>+Q105*'Silver Conversions'!$F103</f>
        <v>0</v>
      </c>
      <c r="AD105" s="28">
        <f>+R105*'Silver Conversions'!$F103</f>
        <v>3.819795</v>
      </c>
      <c r="AE105" s="28">
        <f>+S105*'Silver Conversions'!$F103</f>
        <v>0.7224001235584843</v>
      </c>
      <c r="AF105" s="28">
        <f>+T105*'Silver Conversions'!$F103</f>
        <v>0</v>
      </c>
      <c r="AG105" s="28">
        <f>+U105*'Silver Conversions'!$F103</f>
        <v>0</v>
      </c>
      <c r="AH105" s="28">
        <f>+V105*'Silver Conversions'!$F103</f>
        <v>2.33865</v>
      </c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</row>
    <row r="106" spans="1:65" ht="15.75">
      <c r="A106" s="5">
        <v>1589</v>
      </c>
      <c r="B106" s="28">
        <v>42.95</v>
      </c>
      <c r="C106" s="28">
        <v>50.5</v>
      </c>
      <c r="D106" s="28"/>
      <c r="E106" s="28"/>
      <c r="F106" s="28"/>
      <c r="G106" s="28">
        <v>3</v>
      </c>
      <c r="H106" s="28">
        <v>47.33</v>
      </c>
      <c r="I106" s="28"/>
      <c r="J106" s="28"/>
      <c r="K106" s="28">
        <v>4</v>
      </c>
      <c r="L106" s="28"/>
      <c r="M106" s="28">
        <f t="shared" si="10"/>
        <v>0.6178255991254064</v>
      </c>
      <c r="N106" s="28">
        <f t="shared" si="11"/>
        <v>0.7264305647458212</v>
      </c>
      <c r="O106" s="28">
        <f t="shared" si="12"/>
        <v>0</v>
      </c>
      <c r="P106" s="28">
        <f t="shared" si="13"/>
        <v>0</v>
      </c>
      <c r="Q106" s="28">
        <f t="shared" si="14"/>
        <v>0</v>
      </c>
      <c r="R106" s="28">
        <f t="shared" si="15"/>
        <v>2.5</v>
      </c>
      <c r="S106" s="28">
        <f t="shared" si="16"/>
        <v>0.3898682042833608</v>
      </c>
      <c r="T106" s="28">
        <f t="shared" si="17"/>
        <v>0</v>
      </c>
      <c r="U106" s="28">
        <f t="shared" si="18"/>
        <v>0</v>
      </c>
      <c r="V106" s="28">
        <f t="shared" si="19"/>
        <v>4</v>
      </c>
      <c r="W106" s="28"/>
      <c r="X106" s="28">
        <v>96.33</v>
      </c>
      <c r="Y106" s="28">
        <f>+M106*'Silver Conversions'!$F104</f>
        <v>0.963251891596421</v>
      </c>
      <c r="Z106" s="28">
        <f>+N106*'Silver Conversions'!$F104</f>
        <v>1.1325778934952098</v>
      </c>
      <c r="AA106" s="28">
        <f>+O106*'Silver Conversions'!$F104</f>
        <v>0</v>
      </c>
      <c r="AB106" s="28">
        <f>+P106*'Silver Conversions'!$F104</f>
        <v>0</v>
      </c>
      <c r="AC106" s="28">
        <f>+Q106*'Silver Conversions'!$F104</f>
        <v>0</v>
      </c>
      <c r="AD106" s="28">
        <f>+R106*'Silver Conversions'!$F104</f>
        <v>3.89775</v>
      </c>
      <c r="AE106" s="28">
        <f>+S106*'Silver Conversions'!$F104</f>
        <v>0.6078435172981878</v>
      </c>
      <c r="AF106" s="28">
        <f>+T106*'Silver Conversions'!$F104</f>
        <v>0</v>
      </c>
      <c r="AG106" s="28">
        <f>+U106*'Silver Conversions'!$F104</f>
        <v>0</v>
      </c>
      <c r="AH106" s="28">
        <f>+V106*'Silver Conversions'!$F104</f>
        <v>6.2364</v>
      </c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</row>
    <row r="107" spans="1:65" ht="15.75">
      <c r="A107" s="5">
        <v>1590</v>
      </c>
      <c r="B107" s="28">
        <v>42.75</v>
      </c>
      <c r="C107" s="28">
        <v>50.5</v>
      </c>
      <c r="D107" s="28"/>
      <c r="E107" s="28"/>
      <c r="F107" s="28"/>
      <c r="G107" s="28">
        <v>2.64</v>
      </c>
      <c r="H107" s="28">
        <v>45.85</v>
      </c>
      <c r="I107" s="28">
        <v>247.72</v>
      </c>
      <c r="J107" s="28">
        <v>104</v>
      </c>
      <c r="K107" s="28">
        <v>2</v>
      </c>
      <c r="L107" s="28"/>
      <c r="M107" s="28">
        <f t="shared" si="10"/>
        <v>0.6149486463937397</v>
      </c>
      <c r="N107" s="28">
        <f t="shared" si="11"/>
        <v>0.7264305647458212</v>
      </c>
      <c r="O107" s="28">
        <f t="shared" si="12"/>
        <v>0</v>
      </c>
      <c r="P107" s="28">
        <f t="shared" si="13"/>
        <v>0</v>
      </c>
      <c r="Q107" s="28">
        <f t="shared" si="14"/>
        <v>0</v>
      </c>
      <c r="R107" s="28">
        <f t="shared" si="15"/>
        <v>2.2</v>
      </c>
      <c r="S107" s="28">
        <f t="shared" si="16"/>
        <v>0.3776771004942339</v>
      </c>
      <c r="T107" s="28">
        <f t="shared" si="17"/>
        <v>1.989718875502008</v>
      </c>
      <c r="U107" s="28">
        <f t="shared" si="18"/>
        <v>8.802816901408452</v>
      </c>
      <c r="V107" s="28">
        <f t="shared" si="19"/>
        <v>2</v>
      </c>
      <c r="W107" s="28"/>
      <c r="X107" s="28">
        <v>95.88</v>
      </c>
      <c r="Y107" s="28">
        <f>+M107*'Silver Conversions'!$F105</f>
        <v>0.9587664345924796</v>
      </c>
      <c r="Z107" s="28">
        <f>+N107*'Silver Conversions'!$F105</f>
        <v>1.1325778934952098</v>
      </c>
      <c r="AA107" s="28">
        <f>+O107*'Silver Conversions'!$F105</f>
        <v>0</v>
      </c>
      <c r="AB107" s="28">
        <f>+P107*'Silver Conversions'!$F105</f>
        <v>0</v>
      </c>
      <c r="AC107" s="28">
        <f>+Q107*'Silver Conversions'!$F105</f>
        <v>0</v>
      </c>
      <c r="AD107" s="28">
        <f>+R107*'Silver Conversions'!$F105</f>
        <v>3.4300200000000003</v>
      </c>
      <c r="AE107" s="28">
        <f>+S107*'Silver Conversions'!$F105</f>
        <v>0.5888363673805601</v>
      </c>
      <c r="AF107" s="28">
        <f>+T107*'Silver Conversions'!$F105</f>
        <v>3.1021706987951805</v>
      </c>
      <c r="AG107" s="28">
        <f>+U107*'Silver Conversions'!$F105</f>
        <v>13.724471830985916</v>
      </c>
      <c r="AH107" s="28">
        <f>+V107*'Silver Conversions'!$F105</f>
        <v>3.1182</v>
      </c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</row>
    <row r="108" spans="1:65" ht="15.75">
      <c r="A108" s="5">
        <v>1591</v>
      </c>
      <c r="B108" s="28">
        <v>47.05</v>
      </c>
      <c r="C108" s="28">
        <v>63</v>
      </c>
      <c r="D108" s="28"/>
      <c r="E108" s="28">
        <v>42</v>
      </c>
      <c r="F108" s="28"/>
      <c r="G108" s="28">
        <v>2.88</v>
      </c>
      <c r="H108" s="28">
        <v>58.15</v>
      </c>
      <c r="I108" s="28">
        <v>225.15</v>
      </c>
      <c r="J108" s="28"/>
      <c r="K108" s="28"/>
      <c r="L108" s="28"/>
      <c r="M108" s="28">
        <f t="shared" si="10"/>
        <v>0.676803130124572</v>
      </c>
      <c r="N108" s="28">
        <f t="shared" si="11"/>
        <v>0.9062401104749849</v>
      </c>
      <c r="O108" s="28">
        <f t="shared" si="12"/>
        <v>0</v>
      </c>
      <c r="P108" s="28">
        <f t="shared" si="13"/>
        <v>0.8887459371614301</v>
      </c>
      <c r="Q108" s="28">
        <f t="shared" si="14"/>
        <v>0</v>
      </c>
      <c r="R108" s="28">
        <f t="shared" si="15"/>
        <v>2.4</v>
      </c>
      <c r="S108" s="28">
        <f t="shared" si="16"/>
        <v>0.478995057660626</v>
      </c>
      <c r="T108" s="28">
        <f t="shared" si="17"/>
        <v>1.808433734939759</v>
      </c>
      <c r="U108" s="28">
        <f t="shared" si="18"/>
        <v>0</v>
      </c>
      <c r="V108" s="28">
        <f t="shared" si="19"/>
        <v>0</v>
      </c>
      <c r="W108" s="28"/>
      <c r="X108" s="28">
        <v>105.52</v>
      </c>
      <c r="Y108" s="28">
        <f>+M108*'Silver Conversions'!$F106</f>
        <v>1.0552037601772202</v>
      </c>
      <c r="Z108" s="28">
        <f>+N108*'Silver Conversions'!$F106</f>
        <v>1.412918956241549</v>
      </c>
      <c r="AA108" s="28">
        <f>+O108*'Silver Conversions'!$F106</f>
        <v>0</v>
      </c>
      <c r="AB108" s="28">
        <f>+P108*'Silver Conversions'!$F106</f>
        <v>1.3856437906283856</v>
      </c>
      <c r="AC108" s="28">
        <f>+Q108*'Silver Conversions'!$F106</f>
        <v>0</v>
      </c>
      <c r="AD108" s="28">
        <f>+R108*'Silver Conversions'!$F106</f>
        <v>3.74184</v>
      </c>
      <c r="AE108" s="28">
        <f>+S108*'Silver Conversions'!$F106</f>
        <v>0.746801194398682</v>
      </c>
      <c r="AF108" s="28">
        <f>+T108*'Silver Conversions'!$F106</f>
        <v>2.819529036144578</v>
      </c>
      <c r="AG108" s="28">
        <f>+U108*'Silver Conversions'!$F106</f>
        <v>0</v>
      </c>
      <c r="AH108" s="28">
        <f>+V108*'Silver Conversions'!$F106</f>
        <v>0</v>
      </c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</row>
    <row r="109" spans="1:65" ht="15.75">
      <c r="A109" s="5">
        <v>1592</v>
      </c>
      <c r="B109" s="28">
        <v>52.25</v>
      </c>
      <c r="C109" s="28">
        <v>60.6</v>
      </c>
      <c r="D109" s="28"/>
      <c r="E109" s="28">
        <v>41.92</v>
      </c>
      <c r="F109" s="28"/>
      <c r="G109" s="28">
        <v>2.88</v>
      </c>
      <c r="H109" s="28">
        <v>77.36</v>
      </c>
      <c r="I109" s="28">
        <v>201.71</v>
      </c>
      <c r="J109" s="28"/>
      <c r="K109" s="28"/>
      <c r="L109" s="28"/>
      <c r="M109" s="28">
        <f t="shared" si="10"/>
        <v>0.7516039011479041</v>
      </c>
      <c r="N109" s="28">
        <f t="shared" si="11"/>
        <v>0.8717166776949855</v>
      </c>
      <c r="O109" s="28">
        <f t="shared" si="12"/>
        <v>0</v>
      </c>
      <c r="P109" s="28">
        <f t="shared" si="13"/>
        <v>0.8870530877573132</v>
      </c>
      <c r="Q109" s="28">
        <f t="shared" si="14"/>
        <v>0</v>
      </c>
      <c r="R109" s="28">
        <f t="shared" si="15"/>
        <v>2.4</v>
      </c>
      <c r="S109" s="28">
        <f t="shared" si="16"/>
        <v>0.6372322899505766</v>
      </c>
      <c r="T109" s="28">
        <f t="shared" si="17"/>
        <v>1.6201606425702813</v>
      </c>
      <c r="U109" s="28">
        <f t="shared" si="18"/>
        <v>0</v>
      </c>
      <c r="V109" s="28">
        <f t="shared" si="19"/>
        <v>0</v>
      </c>
      <c r="W109" s="28"/>
      <c r="X109" s="28">
        <v>117.18</v>
      </c>
      <c r="Y109" s="28">
        <f>+M109*'Silver Conversions'!$F107</f>
        <v>1.1718256422796973</v>
      </c>
      <c r="Z109" s="28">
        <f>+N109*'Silver Conversions'!$F107</f>
        <v>1.3590934721942518</v>
      </c>
      <c r="AA109" s="28">
        <f>+O109*'Silver Conversions'!$F107</f>
        <v>0</v>
      </c>
      <c r="AB109" s="28">
        <f>+P109*'Silver Conversions'!$F107</f>
        <v>1.3830044691224268</v>
      </c>
      <c r="AC109" s="28">
        <f>+Q109*'Silver Conversions'!$F107</f>
        <v>0</v>
      </c>
      <c r="AD109" s="28">
        <f>+R109*'Silver Conversions'!$F107</f>
        <v>3.74184</v>
      </c>
      <c r="AE109" s="28">
        <f>+S109*'Silver Conversions'!$F107</f>
        <v>0.9935088632619439</v>
      </c>
      <c r="AF109" s="28">
        <f>+T109*'Silver Conversions'!$F107</f>
        <v>2.5259924578313253</v>
      </c>
      <c r="AG109" s="28">
        <f>+U109*'Silver Conversions'!$F107</f>
        <v>0</v>
      </c>
      <c r="AH109" s="28">
        <f>+V109*'Silver Conversions'!$F107</f>
        <v>0</v>
      </c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</row>
    <row r="110" spans="1:65" ht="15.75">
      <c r="A110" s="5">
        <v>1593</v>
      </c>
      <c r="B110" s="28">
        <v>49.05</v>
      </c>
      <c r="C110" s="28">
        <v>36</v>
      </c>
      <c r="D110" s="28"/>
      <c r="E110" s="28">
        <v>41.92</v>
      </c>
      <c r="F110" s="28"/>
      <c r="G110" s="28">
        <v>2.97</v>
      </c>
      <c r="H110" s="28">
        <v>63</v>
      </c>
      <c r="I110" s="28">
        <v>281.37</v>
      </c>
      <c r="J110" s="28"/>
      <c r="K110" s="28"/>
      <c r="L110" s="28"/>
      <c r="M110" s="28">
        <f t="shared" si="10"/>
        <v>0.7055726574412382</v>
      </c>
      <c r="N110" s="28">
        <f t="shared" si="11"/>
        <v>0.5178514916999913</v>
      </c>
      <c r="O110" s="28">
        <f t="shared" si="12"/>
        <v>0</v>
      </c>
      <c r="P110" s="28">
        <f t="shared" si="13"/>
        <v>0.8870530877573132</v>
      </c>
      <c r="Q110" s="28">
        <f t="shared" si="14"/>
        <v>0</v>
      </c>
      <c r="R110" s="28">
        <f t="shared" si="15"/>
        <v>2.475</v>
      </c>
      <c r="S110" s="28">
        <f t="shared" si="16"/>
        <v>0.5189456342668863</v>
      </c>
      <c r="T110" s="28">
        <f t="shared" si="17"/>
        <v>2.2600000000000002</v>
      </c>
      <c r="U110" s="28">
        <f t="shared" si="18"/>
        <v>0</v>
      </c>
      <c r="V110" s="28">
        <f t="shared" si="19"/>
        <v>0</v>
      </c>
      <c r="W110" s="28"/>
      <c r="X110" s="28">
        <v>110.01</v>
      </c>
      <c r="Y110" s="28">
        <f>+M110*'Silver Conversions'!$F108</f>
        <v>1.1000583302166345</v>
      </c>
      <c r="Z110" s="28">
        <f>+N110*'Silver Conversions'!$F108</f>
        <v>0.8073822607094565</v>
      </c>
      <c r="AA110" s="28">
        <f>+O110*'Silver Conversions'!$F108</f>
        <v>0</v>
      </c>
      <c r="AB110" s="28">
        <f>+P110*'Silver Conversions'!$F108</f>
        <v>1.3830044691224268</v>
      </c>
      <c r="AC110" s="28">
        <f>+Q110*'Silver Conversions'!$F108</f>
        <v>0</v>
      </c>
      <c r="AD110" s="28">
        <f>+R110*'Silver Conversions'!$F108</f>
        <v>3.8587725</v>
      </c>
      <c r="AE110" s="28">
        <f>+S110*'Silver Conversions'!$F108</f>
        <v>0.8090881383855024</v>
      </c>
      <c r="AF110" s="28">
        <f>+T110*'Silver Conversions'!$F108</f>
        <v>3.523566</v>
      </c>
      <c r="AG110" s="28">
        <f>+U110*'Silver Conversions'!$F108</f>
        <v>0</v>
      </c>
      <c r="AH110" s="28">
        <f>+V110*'Silver Conversions'!$F108</f>
        <v>0</v>
      </c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</row>
    <row r="111" spans="1:65" ht="15.75">
      <c r="A111" s="5">
        <v>1594</v>
      </c>
      <c r="B111" s="28">
        <v>44.95</v>
      </c>
      <c r="C111" s="28">
        <v>38</v>
      </c>
      <c r="D111" s="28"/>
      <c r="E111" s="28"/>
      <c r="F111" s="28"/>
      <c r="G111" s="28">
        <v>3</v>
      </c>
      <c r="H111" s="28">
        <v>39.62</v>
      </c>
      <c r="I111" s="28">
        <v>282.96</v>
      </c>
      <c r="J111" s="28"/>
      <c r="K111" s="28"/>
      <c r="L111" s="28"/>
      <c r="M111" s="28">
        <f t="shared" si="10"/>
        <v>0.6465951264420726</v>
      </c>
      <c r="N111" s="28">
        <f t="shared" si="11"/>
        <v>0.5466210190166576</v>
      </c>
      <c r="O111" s="28">
        <f t="shared" si="12"/>
        <v>0</v>
      </c>
      <c r="P111" s="28">
        <f t="shared" si="13"/>
        <v>0</v>
      </c>
      <c r="Q111" s="28">
        <f t="shared" si="14"/>
        <v>0</v>
      </c>
      <c r="R111" s="28">
        <f t="shared" si="15"/>
        <v>2.5</v>
      </c>
      <c r="S111" s="28">
        <f t="shared" si="16"/>
        <v>0.3263591433278418</v>
      </c>
      <c r="T111" s="28">
        <f t="shared" si="17"/>
        <v>2.272771084337349</v>
      </c>
      <c r="U111" s="28">
        <f t="shared" si="18"/>
        <v>0</v>
      </c>
      <c r="V111" s="28">
        <f t="shared" si="19"/>
        <v>0</v>
      </c>
      <c r="W111" s="28"/>
      <c r="X111" s="28">
        <v>100.81</v>
      </c>
      <c r="Y111" s="28">
        <f>+M111*'Silver Conversions'!$F109</f>
        <v>1.0081064616358353</v>
      </c>
      <c r="Z111" s="28">
        <f>+N111*'Silver Conversions'!$F109</f>
        <v>0.8522368307488708</v>
      </c>
      <c r="AA111" s="28">
        <f>+O111*'Silver Conversions'!$F109</f>
        <v>0</v>
      </c>
      <c r="AB111" s="28">
        <f>+P111*'Silver Conversions'!$F109</f>
        <v>0</v>
      </c>
      <c r="AC111" s="28">
        <f>+Q111*'Silver Conversions'!$F109</f>
        <v>0</v>
      </c>
      <c r="AD111" s="28">
        <f>+R111*'Silver Conversions'!$F109</f>
        <v>3.89775</v>
      </c>
      <c r="AE111" s="28">
        <f>+S111*'Silver Conversions'!$F109</f>
        <v>0.5088265403624381</v>
      </c>
      <c r="AF111" s="28">
        <f>+T111*'Silver Conversions'!$F109</f>
        <v>3.543477397590361</v>
      </c>
      <c r="AG111" s="28">
        <f>+U111*'Silver Conversions'!$F109</f>
        <v>0</v>
      </c>
      <c r="AH111" s="28">
        <f>+V111*'Silver Conversions'!$F109</f>
        <v>0</v>
      </c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</row>
    <row r="112" spans="1:65" ht="15.75">
      <c r="A112" s="5">
        <v>1595</v>
      </c>
      <c r="B112" s="28">
        <v>42.55</v>
      </c>
      <c r="C112" s="28">
        <v>36</v>
      </c>
      <c r="D112" s="28"/>
      <c r="E112" s="28"/>
      <c r="F112" s="28"/>
      <c r="G112" s="28">
        <v>3</v>
      </c>
      <c r="H112" s="28">
        <v>45.93</v>
      </c>
      <c r="I112" s="28">
        <v>238.3</v>
      </c>
      <c r="J112" s="28"/>
      <c r="K112" s="28"/>
      <c r="L112" s="28"/>
      <c r="M112" s="28">
        <f t="shared" si="10"/>
        <v>0.612071693662073</v>
      </c>
      <c r="N112" s="28">
        <f t="shared" si="11"/>
        <v>0.5178514916999913</v>
      </c>
      <c r="O112" s="28">
        <f t="shared" si="12"/>
        <v>0</v>
      </c>
      <c r="P112" s="28">
        <f t="shared" si="13"/>
        <v>0</v>
      </c>
      <c r="Q112" s="28">
        <f t="shared" si="14"/>
        <v>0</v>
      </c>
      <c r="R112" s="28">
        <f t="shared" si="15"/>
        <v>2.5</v>
      </c>
      <c r="S112" s="28">
        <f t="shared" si="16"/>
        <v>0.37833607907742994</v>
      </c>
      <c r="T112" s="28">
        <f t="shared" si="17"/>
        <v>1.9140562248995985</v>
      </c>
      <c r="U112" s="28">
        <f t="shared" si="18"/>
        <v>0</v>
      </c>
      <c r="V112" s="28">
        <f t="shared" si="19"/>
        <v>0</v>
      </c>
      <c r="W112" s="28"/>
      <c r="X112" s="28">
        <v>95.43</v>
      </c>
      <c r="Y112" s="28">
        <f>+M112*'Silver Conversions'!$F110</f>
        <v>0.954280977588538</v>
      </c>
      <c r="Z112" s="28">
        <f>+N112*'Silver Conversions'!$F110</f>
        <v>0.8073822607094565</v>
      </c>
      <c r="AA112" s="28">
        <f>+O112*'Silver Conversions'!$F110</f>
        <v>0</v>
      </c>
      <c r="AB112" s="28">
        <f>+P112*'Silver Conversions'!$F110</f>
        <v>0</v>
      </c>
      <c r="AC112" s="28">
        <f>+Q112*'Silver Conversions'!$F110</f>
        <v>0</v>
      </c>
      <c r="AD112" s="28">
        <f>+R112*'Silver Conversions'!$F110</f>
        <v>3.89775</v>
      </c>
      <c r="AE112" s="28">
        <f>+S112*'Silver Conversions'!$F110</f>
        <v>0.589863780889621</v>
      </c>
      <c r="AF112" s="28">
        <f>+T112*'Silver Conversions'!$F110</f>
        <v>2.984205060240964</v>
      </c>
      <c r="AG112" s="28">
        <f>+U112*'Silver Conversions'!$F110</f>
        <v>0</v>
      </c>
      <c r="AH112" s="28">
        <f>+V112*'Silver Conversions'!$F110</f>
        <v>0</v>
      </c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</row>
    <row r="113" spans="1:65" ht="15.75">
      <c r="A113" s="5">
        <v>1596</v>
      </c>
      <c r="B113" s="28">
        <v>43.2</v>
      </c>
      <c r="C113" s="28">
        <v>36</v>
      </c>
      <c r="D113" s="28"/>
      <c r="E113" s="28"/>
      <c r="F113" s="28"/>
      <c r="G113" s="28">
        <v>3</v>
      </c>
      <c r="H113" s="28">
        <v>59.33</v>
      </c>
      <c r="I113" s="28">
        <v>248.19</v>
      </c>
      <c r="J113" s="28"/>
      <c r="K113" s="28"/>
      <c r="L113" s="28"/>
      <c r="M113" s="28">
        <f t="shared" si="10"/>
        <v>0.6214217900399897</v>
      </c>
      <c r="N113" s="28">
        <f t="shared" si="11"/>
        <v>0.5178514916999913</v>
      </c>
      <c r="O113" s="28">
        <f t="shared" si="12"/>
        <v>0</v>
      </c>
      <c r="P113" s="28">
        <f t="shared" si="13"/>
        <v>0</v>
      </c>
      <c r="Q113" s="28">
        <f t="shared" si="14"/>
        <v>0</v>
      </c>
      <c r="R113" s="28">
        <f t="shared" si="15"/>
        <v>2.5</v>
      </c>
      <c r="S113" s="28">
        <f t="shared" si="16"/>
        <v>0.48871499176276767</v>
      </c>
      <c r="T113" s="28">
        <f t="shared" si="17"/>
        <v>1.9934939759036145</v>
      </c>
      <c r="U113" s="28">
        <f t="shared" si="18"/>
        <v>0</v>
      </c>
      <c r="V113" s="28">
        <f t="shared" si="19"/>
        <v>0</v>
      </c>
      <c r="W113" s="28"/>
      <c r="X113" s="28">
        <v>96.89</v>
      </c>
      <c r="Y113" s="28">
        <f>+M113*'Silver Conversions'!$F111</f>
        <v>0.9688587128513478</v>
      </c>
      <c r="Z113" s="28">
        <f>+N113*'Silver Conversions'!$F111</f>
        <v>0.8073822607094565</v>
      </c>
      <c r="AA113" s="28">
        <f>+O113*'Silver Conversions'!$F111</f>
        <v>0</v>
      </c>
      <c r="AB113" s="28">
        <f>+P113*'Silver Conversions'!$F111</f>
        <v>0</v>
      </c>
      <c r="AC113" s="28">
        <f>+Q113*'Silver Conversions'!$F111</f>
        <v>0</v>
      </c>
      <c r="AD113" s="28">
        <f>+R113*'Silver Conversions'!$F111</f>
        <v>3.89775</v>
      </c>
      <c r="AE113" s="28">
        <f>+S113*'Silver Conversions'!$F111</f>
        <v>0.7619555436573311</v>
      </c>
      <c r="AF113" s="28">
        <f>+T113*'Silver Conversions'!$F111</f>
        <v>3.1080564578313252</v>
      </c>
      <c r="AG113" s="28">
        <f>+U113*'Silver Conversions'!$F111</f>
        <v>0</v>
      </c>
      <c r="AH113" s="28">
        <f>+V113*'Silver Conversions'!$F111</f>
        <v>0</v>
      </c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</row>
    <row r="114" spans="1:65" ht="15.75">
      <c r="A114" s="5">
        <v>1597</v>
      </c>
      <c r="B114" s="28">
        <v>45.5</v>
      </c>
      <c r="C114" s="28">
        <v>43</v>
      </c>
      <c r="D114" s="28"/>
      <c r="E114" s="28"/>
      <c r="F114" s="28"/>
      <c r="G114" s="28">
        <v>3</v>
      </c>
      <c r="H114" s="28">
        <v>57.8</v>
      </c>
      <c r="I114" s="28">
        <v>262.54</v>
      </c>
      <c r="J114" s="28"/>
      <c r="K114" s="28"/>
      <c r="L114" s="28"/>
      <c r="M114" s="28">
        <f t="shared" si="10"/>
        <v>0.6545067464541557</v>
      </c>
      <c r="N114" s="28">
        <f t="shared" si="11"/>
        <v>0.618544837308323</v>
      </c>
      <c r="O114" s="28">
        <f t="shared" si="12"/>
        <v>0</v>
      </c>
      <c r="P114" s="28">
        <f t="shared" si="13"/>
        <v>0</v>
      </c>
      <c r="Q114" s="28">
        <f t="shared" si="14"/>
        <v>0</v>
      </c>
      <c r="R114" s="28">
        <f t="shared" si="15"/>
        <v>2.5</v>
      </c>
      <c r="S114" s="28">
        <f t="shared" si="16"/>
        <v>0.4761120263591433</v>
      </c>
      <c r="T114" s="28">
        <f t="shared" si="17"/>
        <v>2.1087550200803213</v>
      </c>
      <c r="U114" s="28">
        <f t="shared" si="18"/>
        <v>0</v>
      </c>
      <c r="V114" s="28">
        <f t="shared" si="19"/>
        <v>0</v>
      </c>
      <c r="W114" s="28"/>
      <c r="X114" s="28">
        <v>102.27</v>
      </c>
      <c r="Y114" s="28">
        <f>+M114*'Silver Conversions'!$F112</f>
        <v>1.0204414683966743</v>
      </c>
      <c r="Z114" s="28">
        <f>+N114*'Silver Conversions'!$F112</f>
        <v>0.9643732558474063</v>
      </c>
      <c r="AA114" s="28">
        <f>+O114*'Silver Conversions'!$F112</f>
        <v>0</v>
      </c>
      <c r="AB114" s="28">
        <f>+P114*'Silver Conversions'!$F112</f>
        <v>0</v>
      </c>
      <c r="AC114" s="28">
        <f>+Q114*'Silver Conversions'!$F112</f>
        <v>0</v>
      </c>
      <c r="AD114" s="28">
        <f>+R114*'Silver Conversions'!$F112</f>
        <v>3.89775</v>
      </c>
      <c r="AE114" s="28">
        <f>+S114*'Silver Conversions'!$F112</f>
        <v>0.7423062602965402</v>
      </c>
      <c r="AF114" s="28">
        <f>+T114*'Silver Conversions'!$F112</f>
        <v>3.287759951807229</v>
      </c>
      <c r="AG114" s="28">
        <f>+U114*'Silver Conversions'!$F112</f>
        <v>0</v>
      </c>
      <c r="AH114" s="28">
        <f>+V114*'Silver Conversions'!$F112</f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</row>
    <row r="115" spans="1:65" ht="15.75">
      <c r="A115" s="5">
        <v>1598</v>
      </c>
      <c r="B115" s="28">
        <v>48.05</v>
      </c>
      <c r="C115" s="28">
        <v>42</v>
      </c>
      <c r="D115" s="28"/>
      <c r="E115" s="28"/>
      <c r="F115" s="28"/>
      <c r="G115" s="28">
        <v>3</v>
      </c>
      <c r="H115" s="28">
        <v>65.65</v>
      </c>
      <c r="I115" s="28">
        <v>260.83</v>
      </c>
      <c r="J115" s="28"/>
      <c r="K115" s="28"/>
      <c r="L115" s="28"/>
      <c r="M115" s="28">
        <f t="shared" si="10"/>
        <v>0.6911878937829051</v>
      </c>
      <c r="N115" s="28">
        <f t="shared" si="11"/>
        <v>0.6041600736499899</v>
      </c>
      <c r="O115" s="28">
        <f t="shared" si="12"/>
        <v>0</v>
      </c>
      <c r="P115" s="28">
        <f t="shared" si="13"/>
        <v>0</v>
      </c>
      <c r="Q115" s="28">
        <f t="shared" si="14"/>
        <v>0</v>
      </c>
      <c r="R115" s="28">
        <f t="shared" si="15"/>
        <v>2.5</v>
      </c>
      <c r="S115" s="28">
        <f t="shared" si="16"/>
        <v>0.5407742998352554</v>
      </c>
      <c r="T115" s="28">
        <f t="shared" si="17"/>
        <v>2.095020080321285</v>
      </c>
      <c r="U115" s="28">
        <f t="shared" si="18"/>
        <v>0</v>
      </c>
      <c r="V115" s="28">
        <f t="shared" si="19"/>
        <v>0</v>
      </c>
      <c r="W115" s="28"/>
      <c r="X115" s="28">
        <v>107.76</v>
      </c>
      <c r="Y115" s="28">
        <f>+M115*'Silver Conversions'!$F113</f>
        <v>1.0776310451969273</v>
      </c>
      <c r="Z115" s="28">
        <f>+N115*'Silver Conversions'!$F113</f>
        <v>0.9419459708276993</v>
      </c>
      <c r="AA115" s="28">
        <f>+O115*'Silver Conversions'!$F113</f>
        <v>0</v>
      </c>
      <c r="AB115" s="28">
        <f>+P115*'Silver Conversions'!$F113</f>
        <v>0</v>
      </c>
      <c r="AC115" s="28">
        <f>+Q115*'Silver Conversions'!$F113</f>
        <v>0</v>
      </c>
      <c r="AD115" s="28">
        <f>+R115*'Silver Conversions'!$F113</f>
        <v>3.89775</v>
      </c>
      <c r="AE115" s="28">
        <f>+S115*'Silver Conversions'!$F113</f>
        <v>0.8431212108731466</v>
      </c>
      <c r="AF115" s="28">
        <f>+T115*'Silver Conversions'!$F113</f>
        <v>3.2663458072289155</v>
      </c>
      <c r="AG115" s="28">
        <f>+U115*'Silver Conversions'!$F113</f>
        <v>0</v>
      </c>
      <c r="AH115" s="28">
        <f>+V115*'Silver Conversions'!$F113</f>
        <v>0</v>
      </c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</row>
    <row r="116" spans="1:65" ht="15.75">
      <c r="A116" s="5">
        <v>1599</v>
      </c>
      <c r="B116" s="28">
        <v>47.9</v>
      </c>
      <c r="C116" s="28">
        <v>45</v>
      </c>
      <c r="D116" s="28"/>
      <c r="E116" s="28"/>
      <c r="F116" s="28"/>
      <c r="G116" s="28">
        <v>3.5</v>
      </c>
      <c r="H116" s="28">
        <v>74</v>
      </c>
      <c r="I116" s="28">
        <v>311.08</v>
      </c>
      <c r="J116" s="28"/>
      <c r="K116" s="28"/>
      <c r="L116" s="28"/>
      <c r="M116" s="28">
        <f t="shared" si="10"/>
        <v>0.6890301792341551</v>
      </c>
      <c r="N116" s="28">
        <f t="shared" si="11"/>
        <v>0.6473143646249893</v>
      </c>
      <c r="O116" s="28">
        <f t="shared" si="12"/>
        <v>0</v>
      </c>
      <c r="P116" s="28">
        <f t="shared" si="13"/>
        <v>0</v>
      </c>
      <c r="Q116" s="28">
        <f t="shared" si="14"/>
        <v>0</v>
      </c>
      <c r="R116" s="28">
        <f t="shared" si="15"/>
        <v>2.916666666666667</v>
      </c>
      <c r="S116" s="28">
        <f t="shared" si="16"/>
        <v>0.6095551894563427</v>
      </c>
      <c r="T116" s="28">
        <f t="shared" si="17"/>
        <v>2.4986345381526105</v>
      </c>
      <c r="U116" s="28">
        <f t="shared" si="18"/>
        <v>0</v>
      </c>
      <c r="V116" s="28">
        <f t="shared" si="19"/>
        <v>0</v>
      </c>
      <c r="W116" s="28"/>
      <c r="X116" s="28">
        <v>107.43</v>
      </c>
      <c r="Y116" s="28">
        <f>+M116*'Silver Conversions'!$F114</f>
        <v>1.0742669524439712</v>
      </c>
      <c r="Z116" s="28">
        <f>+N116*'Silver Conversions'!$F114</f>
        <v>1.0092278258868208</v>
      </c>
      <c r="AA116" s="28">
        <f>+O116*'Silver Conversions'!$F114</f>
        <v>0</v>
      </c>
      <c r="AB116" s="28">
        <f>+P116*'Silver Conversions'!$F114</f>
        <v>0</v>
      </c>
      <c r="AC116" s="28">
        <f>+Q116*'Silver Conversions'!$F114</f>
        <v>0</v>
      </c>
      <c r="AD116" s="28">
        <f>+R116*'Silver Conversions'!$F114</f>
        <v>4.547375000000001</v>
      </c>
      <c r="AE116" s="28">
        <f>+S116*'Silver Conversions'!$F114</f>
        <v>0.9503574958813839</v>
      </c>
      <c r="AF116" s="28">
        <f>+T116*'Silver Conversions'!$F114</f>
        <v>3.8956211084337347</v>
      </c>
      <c r="AG116" s="28">
        <f>+U116*'Silver Conversions'!$F114</f>
        <v>0</v>
      </c>
      <c r="AH116" s="28">
        <f>+V116*'Silver Conversions'!$F114</f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</row>
    <row r="117" spans="1:65" ht="15.75">
      <c r="A117" s="5">
        <v>1600</v>
      </c>
      <c r="B117" s="28">
        <v>52</v>
      </c>
      <c r="C117" s="28">
        <v>41</v>
      </c>
      <c r="D117" s="28"/>
      <c r="E117" s="28">
        <v>40</v>
      </c>
      <c r="F117" s="28"/>
      <c r="G117" s="28">
        <v>3.5</v>
      </c>
      <c r="H117" s="28">
        <v>52.57</v>
      </c>
      <c r="I117" s="28">
        <v>226</v>
      </c>
      <c r="J117" s="28"/>
      <c r="K117" s="28"/>
      <c r="L117" s="28"/>
      <c r="M117" s="28">
        <f t="shared" si="10"/>
        <v>0.7480077102333209</v>
      </c>
      <c r="N117" s="28">
        <f t="shared" si="11"/>
        <v>0.5897753099916568</v>
      </c>
      <c r="O117" s="28">
        <f t="shared" si="12"/>
        <v>0</v>
      </c>
      <c r="P117" s="28">
        <f t="shared" si="13"/>
        <v>0.846424702058505</v>
      </c>
      <c r="Q117" s="28">
        <f t="shared" si="14"/>
        <v>0</v>
      </c>
      <c r="R117" s="28">
        <f t="shared" si="15"/>
        <v>2.916666666666667</v>
      </c>
      <c r="S117" s="28">
        <f t="shared" si="16"/>
        <v>0.4330313014827018</v>
      </c>
      <c r="T117" s="28">
        <f t="shared" si="17"/>
        <v>1.8152610441767068</v>
      </c>
      <c r="U117" s="28">
        <f t="shared" si="18"/>
        <v>0</v>
      </c>
      <c r="V117" s="28">
        <f t="shared" si="19"/>
        <v>0</v>
      </c>
      <c r="W117" s="28"/>
      <c r="X117" s="28">
        <v>116.62</v>
      </c>
      <c r="Y117" s="28">
        <f>+M117*'Silver Conversions'!$F115</f>
        <v>1.1662188210247706</v>
      </c>
      <c r="Z117" s="28">
        <f>+N117*'Silver Conversions'!$F115</f>
        <v>0.9195186858079921</v>
      </c>
      <c r="AA117" s="28">
        <f>+O117*'Silver Conversions'!$F115</f>
        <v>0</v>
      </c>
      <c r="AB117" s="28">
        <f>+P117*'Silver Conversions'!$F115</f>
        <v>1.319660752979415</v>
      </c>
      <c r="AC117" s="28">
        <f>+Q117*'Silver Conversions'!$F115</f>
        <v>0</v>
      </c>
      <c r="AD117" s="28">
        <f>+R117*'Silver Conversions'!$F115</f>
        <v>4.547375000000001</v>
      </c>
      <c r="AE117" s="28">
        <f>+S117*'Silver Conversions'!$F115</f>
        <v>0.6751391021416804</v>
      </c>
      <c r="AF117" s="28">
        <f>+T117*'Silver Conversions'!$F115</f>
        <v>2.8301734939759036</v>
      </c>
      <c r="AG117" s="28">
        <f>+U117*'Silver Conversions'!$F115</f>
        <v>0</v>
      </c>
      <c r="AH117" s="28">
        <f>+V117*'Silver Conversions'!$F115</f>
        <v>0</v>
      </c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</row>
    <row r="118" spans="1:65" ht="15.75">
      <c r="A118" s="5">
        <v>1601</v>
      </c>
      <c r="B118" s="28">
        <v>44</v>
      </c>
      <c r="C118" s="28">
        <v>36</v>
      </c>
      <c r="D118" s="28"/>
      <c r="E118" s="28">
        <v>31.04</v>
      </c>
      <c r="F118" s="28"/>
      <c r="G118" s="28">
        <v>3.5</v>
      </c>
      <c r="H118" s="28">
        <v>38.38</v>
      </c>
      <c r="I118" s="28"/>
      <c r="J118" s="28"/>
      <c r="K118" s="28">
        <v>2.74</v>
      </c>
      <c r="L118" s="28"/>
      <c r="M118" s="28">
        <f t="shared" si="10"/>
        <v>0.6329296009666561</v>
      </c>
      <c r="N118" s="28">
        <f t="shared" si="11"/>
        <v>0.5178514916999913</v>
      </c>
      <c r="O118" s="28">
        <f t="shared" si="12"/>
        <v>0</v>
      </c>
      <c r="P118" s="28">
        <f t="shared" si="13"/>
        <v>0.6568255687973998</v>
      </c>
      <c r="Q118" s="28">
        <f t="shared" si="14"/>
        <v>0</v>
      </c>
      <c r="R118" s="28">
        <f t="shared" si="15"/>
        <v>2.916666666666667</v>
      </c>
      <c r="S118" s="28">
        <f t="shared" si="16"/>
        <v>0.31614497528830315</v>
      </c>
      <c r="T118" s="28">
        <f t="shared" si="17"/>
        <v>0</v>
      </c>
      <c r="U118" s="28">
        <f t="shared" si="18"/>
        <v>0</v>
      </c>
      <c r="V118" s="28">
        <f t="shared" si="19"/>
        <v>2.74</v>
      </c>
      <c r="W118" s="28"/>
      <c r="X118" s="28">
        <v>98.68</v>
      </c>
      <c r="Y118" s="28">
        <f>+M118*'Silver Conversions'!$F116</f>
        <v>0.9868005408671134</v>
      </c>
      <c r="Z118" s="28">
        <f>+N118*'Silver Conversions'!$F116</f>
        <v>0.8073822607094565</v>
      </c>
      <c r="AA118" s="28">
        <f>+O118*'Silver Conversions'!$F116</f>
        <v>0</v>
      </c>
      <c r="AB118" s="28">
        <f>+P118*'Silver Conversions'!$F116</f>
        <v>1.024056744312026</v>
      </c>
      <c r="AC118" s="28">
        <f>+Q118*'Silver Conversions'!$F116</f>
        <v>0</v>
      </c>
      <c r="AD118" s="28">
        <f>+R118*'Silver Conversions'!$F116</f>
        <v>4.547375000000001</v>
      </c>
      <c r="AE118" s="28">
        <f>+S118*'Silver Conversions'!$F116</f>
        <v>0.4929016309719934</v>
      </c>
      <c r="AF118" s="28">
        <f>+T118*'Silver Conversions'!$F116</f>
        <v>0</v>
      </c>
      <c r="AG118" s="28">
        <f>+U118*'Silver Conversions'!$F116</f>
        <v>0</v>
      </c>
      <c r="AH118" s="28">
        <f>+V118*'Silver Conversions'!$F116</f>
        <v>4.271934</v>
      </c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</row>
    <row r="119" spans="1:65" ht="15.75">
      <c r="A119" s="5">
        <v>1602</v>
      </c>
      <c r="B119" s="28">
        <v>36</v>
      </c>
      <c r="C119" s="28">
        <v>33</v>
      </c>
      <c r="D119" s="28"/>
      <c r="E119" s="28"/>
      <c r="F119" s="28"/>
      <c r="G119" s="28">
        <v>3.5</v>
      </c>
      <c r="H119" s="28">
        <v>74.01</v>
      </c>
      <c r="I119" s="28">
        <v>300</v>
      </c>
      <c r="J119" s="28">
        <v>208.52</v>
      </c>
      <c r="K119" s="28">
        <v>2.62</v>
      </c>
      <c r="L119" s="28"/>
      <c r="M119" s="28">
        <f t="shared" si="10"/>
        <v>0.5178514916999913</v>
      </c>
      <c r="N119" s="28">
        <f t="shared" si="11"/>
        <v>0.4746972007249921</v>
      </c>
      <c r="O119" s="28">
        <f t="shared" si="12"/>
        <v>0</v>
      </c>
      <c r="P119" s="28">
        <f t="shared" si="13"/>
        <v>0</v>
      </c>
      <c r="Q119" s="28">
        <f t="shared" si="14"/>
        <v>0</v>
      </c>
      <c r="R119" s="28">
        <f t="shared" si="15"/>
        <v>2.916666666666667</v>
      </c>
      <c r="S119" s="28">
        <f t="shared" si="16"/>
        <v>0.6096375617792422</v>
      </c>
      <c r="T119" s="28">
        <f t="shared" si="17"/>
        <v>2.4096385542168677</v>
      </c>
      <c r="U119" s="28">
        <f t="shared" si="18"/>
        <v>17.649647887323948</v>
      </c>
      <c r="V119" s="28">
        <f t="shared" si="19"/>
        <v>2.62</v>
      </c>
      <c r="W119" s="28"/>
      <c r="X119" s="28">
        <v>80.74</v>
      </c>
      <c r="Y119" s="28">
        <f>+M119*'Silver Conversions'!$F117</f>
        <v>0.8073822607094565</v>
      </c>
      <c r="Z119" s="28">
        <f>+N119*'Silver Conversions'!$F117</f>
        <v>0.7401004056503352</v>
      </c>
      <c r="AA119" s="28">
        <f>+O119*'Silver Conversions'!$F117</f>
        <v>0</v>
      </c>
      <c r="AB119" s="28">
        <f>+P119*'Silver Conversions'!$F117</f>
        <v>0</v>
      </c>
      <c r="AC119" s="28">
        <f>+Q119*'Silver Conversions'!$F117</f>
        <v>0</v>
      </c>
      <c r="AD119" s="28">
        <f>+R119*'Silver Conversions'!$F117</f>
        <v>4.547375000000001</v>
      </c>
      <c r="AE119" s="28">
        <f>+S119*'Silver Conversions'!$F117</f>
        <v>0.9504859225700165</v>
      </c>
      <c r="AF119" s="28">
        <f>+T119*'Silver Conversions'!$F117</f>
        <v>3.756867469879518</v>
      </c>
      <c r="AG119" s="28">
        <f>+U119*'Silver Conversions'!$F117</f>
        <v>27.517566021126765</v>
      </c>
      <c r="AH119" s="28">
        <f>+V119*'Silver Conversions'!$F117</f>
        <v>4.084842</v>
      </c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</row>
    <row r="120" spans="1:65" ht="15.75">
      <c r="A120" s="5">
        <v>1603</v>
      </c>
      <c r="B120" s="28">
        <v>36.91</v>
      </c>
      <c r="C120" s="28">
        <v>38</v>
      </c>
      <c r="D120" s="28"/>
      <c r="E120" s="28"/>
      <c r="F120" s="28"/>
      <c r="G120" s="28">
        <v>3.82</v>
      </c>
      <c r="H120" s="28">
        <v>76.36</v>
      </c>
      <c r="I120" s="28">
        <v>225</v>
      </c>
      <c r="J120" s="28">
        <v>197.15</v>
      </c>
      <c r="K120" s="28">
        <v>2.25</v>
      </c>
      <c r="L120" s="28"/>
      <c r="M120" s="28">
        <f t="shared" si="10"/>
        <v>0.5309416266290744</v>
      </c>
      <c r="N120" s="28">
        <f t="shared" si="11"/>
        <v>0.5466210190166576</v>
      </c>
      <c r="O120" s="28">
        <f t="shared" si="12"/>
        <v>0</v>
      </c>
      <c r="P120" s="28">
        <f t="shared" si="13"/>
        <v>0</v>
      </c>
      <c r="Q120" s="28">
        <f t="shared" si="14"/>
        <v>0</v>
      </c>
      <c r="R120" s="28">
        <f t="shared" si="15"/>
        <v>3.183333333333333</v>
      </c>
      <c r="S120" s="28">
        <f t="shared" si="16"/>
        <v>0.628995057660626</v>
      </c>
      <c r="T120" s="28">
        <f t="shared" si="17"/>
        <v>1.8072289156626506</v>
      </c>
      <c r="U120" s="28">
        <f t="shared" si="18"/>
        <v>16.687263001083426</v>
      </c>
      <c r="V120" s="28">
        <f t="shared" si="19"/>
        <v>2.25</v>
      </c>
      <c r="W120" s="28"/>
      <c r="X120" s="28">
        <v>82.78</v>
      </c>
      <c r="Y120" s="28">
        <f>+M120*'Silver Conversions'!$F118</f>
        <v>0.8277910900773898</v>
      </c>
      <c r="Z120" s="28">
        <f>+N120*'Silver Conversions'!$F118</f>
        <v>0.8522368307488708</v>
      </c>
      <c r="AA120" s="28">
        <f>+O120*'Silver Conversions'!$F118</f>
        <v>0</v>
      </c>
      <c r="AB120" s="28">
        <f>+P120*'Silver Conversions'!$F118</f>
        <v>0</v>
      </c>
      <c r="AC120" s="28">
        <f>+Q120*'Silver Conversions'!$F118</f>
        <v>0</v>
      </c>
      <c r="AD120" s="28">
        <f>+R120*'Silver Conversions'!$F118</f>
        <v>4.963134999999999</v>
      </c>
      <c r="AE120" s="28">
        <f>+S120*'Silver Conversions'!$F118</f>
        <v>0.980666194398682</v>
      </c>
      <c r="AF120" s="28">
        <f>+T120*'Silver Conversions'!$F118</f>
        <v>2.8176506024096386</v>
      </c>
      <c r="AG120" s="28">
        <f>+U120*'Silver Conversions'!$F118</f>
        <v>26.01711174498917</v>
      </c>
      <c r="AH120" s="28">
        <f>+V120*'Silver Conversions'!$F118</f>
        <v>3.507975</v>
      </c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</row>
    <row r="121" spans="1:65" ht="15.75">
      <c r="A121" s="5">
        <v>1604</v>
      </c>
      <c r="B121" s="28">
        <v>36.25</v>
      </c>
      <c r="C121" s="28">
        <v>42</v>
      </c>
      <c r="D121" s="28"/>
      <c r="E121" s="28"/>
      <c r="F121" s="28"/>
      <c r="G121" s="28">
        <v>3.59</v>
      </c>
      <c r="H121" s="28">
        <v>79.33</v>
      </c>
      <c r="I121" s="28">
        <v>278.67</v>
      </c>
      <c r="J121" s="28">
        <v>208</v>
      </c>
      <c r="K121" s="28">
        <v>2.75</v>
      </c>
      <c r="L121" s="28"/>
      <c r="M121" s="28">
        <f t="shared" si="10"/>
        <v>0.5214476826145746</v>
      </c>
      <c r="N121" s="28">
        <f t="shared" si="11"/>
        <v>0.6041600736499899</v>
      </c>
      <c r="O121" s="28">
        <f t="shared" si="12"/>
        <v>0</v>
      </c>
      <c r="P121" s="28">
        <f t="shared" si="13"/>
        <v>0</v>
      </c>
      <c r="Q121" s="28">
        <f t="shared" si="14"/>
        <v>0</v>
      </c>
      <c r="R121" s="28">
        <f t="shared" si="15"/>
        <v>2.9916666666666667</v>
      </c>
      <c r="S121" s="28">
        <f t="shared" si="16"/>
        <v>0.6534596375617792</v>
      </c>
      <c r="T121" s="28">
        <f t="shared" si="17"/>
        <v>2.2383132530120484</v>
      </c>
      <c r="U121" s="28">
        <f t="shared" si="18"/>
        <v>17.605633802816904</v>
      </c>
      <c r="V121" s="28">
        <f t="shared" si="19"/>
        <v>2.75</v>
      </c>
      <c r="W121" s="28"/>
      <c r="X121" s="28">
        <v>81.3</v>
      </c>
      <c r="Y121" s="28">
        <f>+M121*'Silver Conversions'!$F119</f>
        <v>0.8129890819643832</v>
      </c>
      <c r="Z121" s="28">
        <f>+N121*'Silver Conversions'!$F119</f>
        <v>0.9419459708276993</v>
      </c>
      <c r="AA121" s="28">
        <f>+O121*'Silver Conversions'!$F119</f>
        <v>0</v>
      </c>
      <c r="AB121" s="28">
        <f>+P121*'Silver Conversions'!$F119</f>
        <v>0</v>
      </c>
      <c r="AC121" s="28">
        <f>+Q121*'Silver Conversions'!$F119</f>
        <v>0</v>
      </c>
      <c r="AD121" s="28">
        <f>+R121*'Silver Conversions'!$F119</f>
        <v>4.6643075</v>
      </c>
      <c r="AE121" s="28">
        <f>+S121*'Silver Conversions'!$F119</f>
        <v>1.01880892092257</v>
      </c>
      <c r="AF121" s="28">
        <f>+T121*'Silver Conversions'!$F119</f>
        <v>3.4897541927710845</v>
      </c>
      <c r="AG121" s="28">
        <f>+U121*'Silver Conversions'!$F119</f>
        <v>27.448943661971832</v>
      </c>
      <c r="AH121" s="28">
        <f>+V121*'Silver Conversions'!$F119</f>
        <v>4.287525</v>
      </c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</row>
    <row r="122" spans="1:65" ht="15.75">
      <c r="A122" s="5">
        <v>1605</v>
      </c>
      <c r="B122" s="28">
        <v>49.33</v>
      </c>
      <c r="C122" s="28">
        <v>46</v>
      </c>
      <c r="D122" s="28"/>
      <c r="E122" s="28"/>
      <c r="F122" s="28"/>
      <c r="G122" s="28">
        <v>3.5</v>
      </c>
      <c r="H122" s="28">
        <v>54.81</v>
      </c>
      <c r="I122" s="28">
        <v>323.16</v>
      </c>
      <c r="J122" s="28">
        <v>159.25</v>
      </c>
      <c r="K122" s="28">
        <v>2.67</v>
      </c>
      <c r="L122" s="28"/>
      <c r="M122" s="28">
        <f t="shared" si="10"/>
        <v>0.7096003912655715</v>
      </c>
      <c r="N122" s="28">
        <f t="shared" si="11"/>
        <v>0.6616991282833223</v>
      </c>
      <c r="O122" s="28">
        <f t="shared" si="12"/>
        <v>0</v>
      </c>
      <c r="P122" s="28">
        <f t="shared" si="13"/>
        <v>0</v>
      </c>
      <c r="Q122" s="28">
        <f t="shared" si="14"/>
        <v>0</v>
      </c>
      <c r="R122" s="28">
        <f t="shared" si="15"/>
        <v>2.916666666666667</v>
      </c>
      <c r="S122" s="28">
        <f t="shared" si="16"/>
        <v>0.4514827018121911</v>
      </c>
      <c r="T122" s="28">
        <f t="shared" si="17"/>
        <v>2.5956626506024096</v>
      </c>
      <c r="U122" s="28">
        <f t="shared" si="18"/>
        <v>13.479313380281692</v>
      </c>
      <c r="V122" s="28">
        <f t="shared" si="19"/>
        <v>2.67</v>
      </c>
      <c r="W122" s="28"/>
      <c r="X122" s="28">
        <v>110.63</v>
      </c>
      <c r="Y122" s="28">
        <f>+M122*'Silver Conversions'!$F120</f>
        <v>1.1063379700221525</v>
      </c>
      <c r="Z122" s="28">
        <f>+N122*'Silver Conversions'!$F120</f>
        <v>1.0316551109065277</v>
      </c>
      <c r="AA122" s="28">
        <f>+O122*'Silver Conversions'!$F120</f>
        <v>0</v>
      </c>
      <c r="AB122" s="28">
        <f>+P122*'Silver Conversions'!$F120</f>
        <v>0</v>
      </c>
      <c r="AC122" s="28">
        <f>+Q122*'Silver Conversions'!$F120</f>
        <v>0</v>
      </c>
      <c r="AD122" s="28">
        <f>+R122*'Silver Conversions'!$F120</f>
        <v>4.547375000000001</v>
      </c>
      <c r="AE122" s="28">
        <f>+S122*'Silver Conversions'!$F120</f>
        <v>0.7039066803953871</v>
      </c>
      <c r="AF122" s="28">
        <f>+T122*'Silver Conversions'!$F120</f>
        <v>4.046897638554217</v>
      </c>
      <c r="AG122" s="28">
        <f>+U122*'Silver Conversions'!$F120</f>
        <v>21.015597491197184</v>
      </c>
      <c r="AH122" s="28">
        <f>+V122*'Silver Conversions'!$F120</f>
        <v>4.162796999999999</v>
      </c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</row>
    <row r="123" spans="1:65" ht="15.75">
      <c r="A123" s="5">
        <v>1606</v>
      </c>
      <c r="B123" s="28">
        <v>50</v>
      </c>
      <c r="C123" s="28">
        <v>56</v>
      </c>
      <c r="D123" s="28"/>
      <c r="E123" s="28"/>
      <c r="F123" s="28"/>
      <c r="G123" s="28">
        <v>3.5</v>
      </c>
      <c r="H123" s="28">
        <v>60.44</v>
      </c>
      <c r="I123" s="28">
        <v>337.2</v>
      </c>
      <c r="J123" s="28">
        <v>127.82</v>
      </c>
      <c r="K123" s="28">
        <v>3.07</v>
      </c>
      <c r="L123" s="28"/>
      <c r="M123" s="28">
        <f t="shared" si="10"/>
        <v>0.7192381829166546</v>
      </c>
      <c r="N123" s="28">
        <f t="shared" si="11"/>
        <v>0.8055467648666532</v>
      </c>
      <c r="O123" s="28">
        <f t="shared" si="12"/>
        <v>0</v>
      </c>
      <c r="P123" s="28">
        <f t="shared" si="13"/>
        <v>0</v>
      </c>
      <c r="Q123" s="28">
        <f t="shared" si="14"/>
        <v>0</v>
      </c>
      <c r="R123" s="28">
        <f t="shared" si="15"/>
        <v>2.916666666666667</v>
      </c>
      <c r="S123" s="28">
        <f t="shared" si="16"/>
        <v>0.4978583196046128</v>
      </c>
      <c r="T123" s="28">
        <f t="shared" si="17"/>
        <v>2.708433734939759</v>
      </c>
      <c r="U123" s="28">
        <f t="shared" si="18"/>
        <v>10.819000541711809</v>
      </c>
      <c r="V123" s="28">
        <f t="shared" si="19"/>
        <v>3.07</v>
      </c>
      <c r="W123" s="28"/>
      <c r="X123" s="28">
        <v>112.14</v>
      </c>
      <c r="Y123" s="28">
        <f>+M123*'Silver Conversions'!$F121</f>
        <v>1.1213642509853563</v>
      </c>
      <c r="Z123" s="28">
        <f>+N123*'Silver Conversions'!$F121</f>
        <v>1.255927961103599</v>
      </c>
      <c r="AA123" s="28">
        <f>+O123*'Silver Conversions'!$F121</f>
        <v>0</v>
      </c>
      <c r="AB123" s="28">
        <f>+P123*'Silver Conversions'!$F121</f>
        <v>0</v>
      </c>
      <c r="AC123" s="28">
        <f>+Q123*'Silver Conversions'!$F121</f>
        <v>0</v>
      </c>
      <c r="AD123" s="28">
        <f>+R123*'Silver Conversions'!$F121</f>
        <v>4.547375000000001</v>
      </c>
      <c r="AE123" s="28">
        <f>+S123*'Silver Conversions'!$F121</f>
        <v>0.7762109060955518</v>
      </c>
      <c r="AF123" s="28">
        <f>+T123*'Silver Conversions'!$F121</f>
        <v>4.2227190361445786</v>
      </c>
      <c r="AG123" s="28">
        <f>+U123*'Silver Conversions'!$F121</f>
        <v>16.86790374458288</v>
      </c>
      <c r="AH123" s="28">
        <f>+V123*'Silver Conversions'!$F121</f>
        <v>4.786436999999999</v>
      </c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</row>
    <row r="124" spans="1:65" ht="15.75">
      <c r="A124" s="5">
        <v>1607</v>
      </c>
      <c r="B124" s="28">
        <v>53</v>
      </c>
      <c r="C124" s="28">
        <v>60</v>
      </c>
      <c r="D124" s="28"/>
      <c r="E124" s="28"/>
      <c r="F124" s="28"/>
      <c r="G124" s="28">
        <v>3.09</v>
      </c>
      <c r="H124" s="28">
        <v>37.66</v>
      </c>
      <c r="I124" s="28">
        <v>240</v>
      </c>
      <c r="J124" s="28">
        <v>126.1</v>
      </c>
      <c r="K124" s="28">
        <v>2.93</v>
      </c>
      <c r="L124" s="28"/>
      <c r="M124" s="28">
        <f t="shared" si="10"/>
        <v>0.762392473891654</v>
      </c>
      <c r="N124" s="28">
        <f t="shared" si="11"/>
        <v>0.8630858194999856</v>
      </c>
      <c r="O124" s="28">
        <f t="shared" si="12"/>
        <v>0</v>
      </c>
      <c r="P124" s="28">
        <f t="shared" si="13"/>
        <v>0</v>
      </c>
      <c r="Q124" s="28">
        <f t="shared" si="14"/>
        <v>0</v>
      </c>
      <c r="R124" s="28">
        <f t="shared" si="15"/>
        <v>2.575</v>
      </c>
      <c r="S124" s="28">
        <f t="shared" si="16"/>
        <v>0.31021416803953866</v>
      </c>
      <c r="T124" s="28">
        <f t="shared" si="17"/>
        <v>1.927710843373494</v>
      </c>
      <c r="U124" s="28">
        <f t="shared" si="18"/>
        <v>10.673415492957746</v>
      </c>
      <c r="V124" s="28">
        <f t="shared" si="19"/>
        <v>2.93</v>
      </c>
      <c r="W124" s="28"/>
      <c r="X124" s="28">
        <v>118.86</v>
      </c>
      <c r="Y124" s="28">
        <f>+M124*'Silver Conversions'!$F122</f>
        <v>1.1886461060444777</v>
      </c>
      <c r="Z124" s="28">
        <f>+N124*'Silver Conversions'!$F122</f>
        <v>1.3456371011824275</v>
      </c>
      <c r="AA124" s="28">
        <f>+O124*'Silver Conversions'!$F122</f>
        <v>0</v>
      </c>
      <c r="AB124" s="28">
        <f>+P124*'Silver Conversions'!$F122</f>
        <v>0</v>
      </c>
      <c r="AC124" s="28">
        <f>+Q124*'Silver Conversions'!$F122</f>
        <v>0</v>
      </c>
      <c r="AD124" s="28">
        <f>+R124*'Silver Conversions'!$F122</f>
        <v>4.0146825</v>
      </c>
      <c r="AE124" s="28">
        <f>+S124*'Silver Conversions'!$F122</f>
        <v>0.4836549093904447</v>
      </c>
      <c r="AF124" s="28">
        <f>+T124*'Silver Conversions'!$F122</f>
        <v>3.0054939759036143</v>
      </c>
      <c r="AG124" s="28">
        <f>+U124*'Silver Conversions'!$F122</f>
        <v>16.640922095070422</v>
      </c>
      <c r="AH124" s="28">
        <f>+V124*'Silver Conversions'!$F122</f>
        <v>4.568163</v>
      </c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</row>
    <row r="125" spans="1:65" ht="15.75">
      <c r="A125" s="5">
        <v>1608</v>
      </c>
      <c r="B125" s="28">
        <v>51</v>
      </c>
      <c r="C125" s="28">
        <v>56</v>
      </c>
      <c r="D125" s="28"/>
      <c r="E125" s="28"/>
      <c r="F125" s="28"/>
      <c r="G125" s="28">
        <v>3</v>
      </c>
      <c r="H125" s="28">
        <v>57.68</v>
      </c>
      <c r="I125" s="28">
        <v>318.53</v>
      </c>
      <c r="J125" s="28">
        <v>140.51</v>
      </c>
      <c r="K125" s="28">
        <v>2.72</v>
      </c>
      <c r="L125" s="28"/>
      <c r="M125" s="28">
        <f t="shared" si="10"/>
        <v>0.7336229465749877</v>
      </c>
      <c r="N125" s="28">
        <f t="shared" si="11"/>
        <v>0.8055467648666532</v>
      </c>
      <c r="O125" s="28">
        <f t="shared" si="12"/>
        <v>0</v>
      </c>
      <c r="P125" s="28">
        <f t="shared" si="13"/>
        <v>0</v>
      </c>
      <c r="Q125" s="28">
        <f t="shared" si="14"/>
        <v>0</v>
      </c>
      <c r="R125" s="28">
        <f t="shared" si="15"/>
        <v>2.5</v>
      </c>
      <c r="S125" s="28">
        <f t="shared" si="16"/>
        <v>0.47512355848434923</v>
      </c>
      <c r="T125" s="28">
        <f t="shared" si="17"/>
        <v>2.558473895582329</v>
      </c>
      <c r="U125" s="28">
        <f t="shared" si="18"/>
        <v>11.893113488624053</v>
      </c>
      <c r="V125" s="28">
        <f t="shared" si="19"/>
        <v>2.72</v>
      </c>
      <c r="W125" s="28"/>
      <c r="X125" s="28">
        <v>114.38</v>
      </c>
      <c r="Y125" s="28">
        <f>+M125*'Silver Conversions'!$F123</f>
        <v>1.1437915360050632</v>
      </c>
      <c r="Z125" s="28">
        <f>+N125*'Silver Conversions'!$F123</f>
        <v>1.255927961103599</v>
      </c>
      <c r="AA125" s="28">
        <f>+O125*'Silver Conversions'!$F123</f>
        <v>0</v>
      </c>
      <c r="AB125" s="28">
        <f>+P125*'Silver Conversions'!$F123</f>
        <v>0</v>
      </c>
      <c r="AC125" s="28">
        <f>+Q125*'Silver Conversions'!$F123</f>
        <v>0</v>
      </c>
      <c r="AD125" s="28">
        <f>+R125*'Silver Conversions'!$F123</f>
        <v>3.89775</v>
      </c>
      <c r="AE125" s="28">
        <f>+S125*'Silver Conversions'!$F123</f>
        <v>0.7407651400329488</v>
      </c>
      <c r="AF125" s="28">
        <f>+T125*'Silver Conversions'!$F123</f>
        <v>3.988916650602409</v>
      </c>
      <c r="AG125" s="28">
        <f>+U125*'Silver Conversions'!$F123</f>
        <v>18.54255324011376</v>
      </c>
      <c r="AH125" s="28">
        <f>+V125*'Silver Conversions'!$F123</f>
        <v>4.2407520000000005</v>
      </c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</row>
    <row r="126" spans="1:65" ht="15.75">
      <c r="A126" s="5">
        <v>1609</v>
      </c>
      <c r="B126" s="28">
        <v>44</v>
      </c>
      <c r="C126" s="28">
        <v>40</v>
      </c>
      <c r="D126" s="28"/>
      <c r="E126" s="28"/>
      <c r="F126" s="28"/>
      <c r="G126" s="28">
        <v>3</v>
      </c>
      <c r="H126" s="28">
        <v>48.43</v>
      </c>
      <c r="I126" s="28">
        <v>245.39</v>
      </c>
      <c r="J126" s="28">
        <v>139.75</v>
      </c>
      <c r="K126" s="28">
        <v>2.71</v>
      </c>
      <c r="L126" s="28"/>
      <c r="M126" s="28">
        <f t="shared" si="10"/>
        <v>0.6329296009666561</v>
      </c>
      <c r="N126" s="28">
        <f t="shared" si="11"/>
        <v>0.5753905463333238</v>
      </c>
      <c r="O126" s="28">
        <f t="shared" si="12"/>
        <v>0</v>
      </c>
      <c r="P126" s="28">
        <f t="shared" si="13"/>
        <v>0</v>
      </c>
      <c r="Q126" s="28">
        <f t="shared" si="14"/>
        <v>0</v>
      </c>
      <c r="R126" s="28">
        <f t="shared" si="15"/>
        <v>2.5</v>
      </c>
      <c r="S126" s="28">
        <f t="shared" si="16"/>
        <v>0.3989291598023064</v>
      </c>
      <c r="T126" s="28">
        <f t="shared" si="17"/>
        <v>1.971004016064257</v>
      </c>
      <c r="U126" s="28">
        <f t="shared" si="18"/>
        <v>11.828785211267606</v>
      </c>
      <c r="V126" s="28">
        <f t="shared" si="19"/>
        <v>2.71</v>
      </c>
      <c r="W126" s="28"/>
      <c r="X126" s="28">
        <v>98.68</v>
      </c>
      <c r="Y126" s="28">
        <f>+M126*'Silver Conversions'!$F124</f>
        <v>0.9868005408671134</v>
      </c>
      <c r="Z126" s="28">
        <f>+N126*'Silver Conversions'!$F124</f>
        <v>0.8970914007882851</v>
      </c>
      <c r="AA126" s="28">
        <f>+O126*'Silver Conversions'!$F124</f>
        <v>0</v>
      </c>
      <c r="AB126" s="28">
        <f>+P126*'Silver Conversions'!$F124</f>
        <v>0</v>
      </c>
      <c r="AC126" s="28">
        <f>+Q126*'Silver Conversions'!$F124</f>
        <v>0</v>
      </c>
      <c r="AD126" s="28">
        <f>+R126*'Silver Conversions'!$F124</f>
        <v>3.89775</v>
      </c>
      <c r="AE126" s="28">
        <f>+S126*'Silver Conversions'!$F124</f>
        <v>0.6219704530477759</v>
      </c>
      <c r="AF126" s="28">
        <f>+T126*'Silver Conversions'!$F124</f>
        <v>3.072992361445783</v>
      </c>
      <c r="AG126" s="28">
        <f>+U126*'Silver Conversions'!$F124</f>
        <v>18.442259022887324</v>
      </c>
      <c r="AH126" s="28">
        <f>+V126*'Silver Conversions'!$F124</f>
        <v>4.225161</v>
      </c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</row>
    <row r="127" spans="1:65" ht="15.75">
      <c r="A127" s="5">
        <v>1610</v>
      </c>
      <c r="B127" s="28">
        <v>38</v>
      </c>
      <c r="C127" s="28">
        <v>40</v>
      </c>
      <c r="D127" s="28"/>
      <c r="E127" s="28"/>
      <c r="F127" s="28"/>
      <c r="G127" s="28">
        <v>3</v>
      </c>
      <c r="H127" s="28">
        <v>48.86</v>
      </c>
      <c r="I127" s="28">
        <v>256.38</v>
      </c>
      <c r="J127" s="28">
        <v>147.33</v>
      </c>
      <c r="K127" s="28">
        <v>2.8</v>
      </c>
      <c r="L127" s="28"/>
      <c r="M127" s="28">
        <f t="shared" si="10"/>
        <v>0.5466210190166576</v>
      </c>
      <c r="N127" s="28">
        <f t="shared" si="11"/>
        <v>0.5753905463333238</v>
      </c>
      <c r="O127" s="28">
        <f t="shared" si="12"/>
        <v>0</v>
      </c>
      <c r="P127" s="28">
        <f t="shared" si="13"/>
        <v>0</v>
      </c>
      <c r="Q127" s="28">
        <f t="shared" si="14"/>
        <v>0</v>
      </c>
      <c r="R127" s="28">
        <f t="shared" si="15"/>
        <v>2.5</v>
      </c>
      <c r="S127" s="28">
        <f t="shared" si="16"/>
        <v>0.40247116968698515</v>
      </c>
      <c r="T127" s="28">
        <f t="shared" si="17"/>
        <v>2.0592771084337347</v>
      </c>
      <c r="U127" s="28">
        <f t="shared" si="18"/>
        <v>12.470375135427954</v>
      </c>
      <c r="V127" s="28">
        <f t="shared" si="19"/>
        <v>2.8</v>
      </c>
      <c r="W127" s="28"/>
      <c r="X127" s="28">
        <v>85.22</v>
      </c>
      <c r="Y127" s="28">
        <f>+M127*'Silver Conversions'!$F125</f>
        <v>0.8522368307488708</v>
      </c>
      <c r="Z127" s="28">
        <f>+N127*'Silver Conversions'!$F125</f>
        <v>0.8970914007882851</v>
      </c>
      <c r="AA127" s="28">
        <f>+O127*'Silver Conversions'!$F125</f>
        <v>0</v>
      </c>
      <c r="AB127" s="28">
        <f>+P127*'Silver Conversions'!$F125</f>
        <v>0</v>
      </c>
      <c r="AC127" s="28">
        <f>+Q127*'Silver Conversions'!$F125</f>
        <v>0</v>
      </c>
      <c r="AD127" s="28">
        <f>+R127*'Silver Conversions'!$F125</f>
        <v>3.89775</v>
      </c>
      <c r="AE127" s="28">
        <f>+S127*'Silver Conversions'!$F125</f>
        <v>0.6274928006589785</v>
      </c>
      <c r="AF127" s="28">
        <f>+T127*'Silver Conversions'!$F125</f>
        <v>3.2106189397590357</v>
      </c>
      <c r="AG127" s="28">
        <f>+U127*'Silver Conversions'!$F125</f>
        <v>19.442561873645722</v>
      </c>
      <c r="AH127" s="28">
        <f>+V127*'Silver Conversions'!$F125</f>
        <v>4.36548</v>
      </c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</row>
    <row r="128" spans="1:65" ht="15.75">
      <c r="A128" s="5">
        <v>1611</v>
      </c>
      <c r="B128" s="28">
        <v>44</v>
      </c>
      <c r="C128" s="28">
        <v>46</v>
      </c>
      <c r="D128" s="28"/>
      <c r="E128" s="28"/>
      <c r="F128" s="28"/>
      <c r="G128" s="28">
        <v>3</v>
      </c>
      <c r="H128" s="28">
        <v>56.41</v>
      </c>
      <c r="I128" s="28">
        <v>261.74</v>
      </c>
      <c r="J128" s="28">
        <v>156</v>
      </c>
      <c r="K128" s="28">
        <v>2.86</v>
      </c>
      <c r="L128" s="28"/>
      <c r="M128" s="28">
        <f t="shared" si="10"/>
        <v>0.6329296009666561</v>
      </c>
      <c r="N128" s="28">
        <f t="shared" si="11"/>
        <v>0.6616991282833223</v>
      </c>
      <c r="O128" s="28">
        <f t="shared" si="12"/>
        <v>0</v>
      </c>
      <c r="P128" s="28">
        <f t="shared" si="13"/>
        <v>0</v>
      </c>
      <c r="Q128" s="28">
        <f t="shared" si="14"/>
        <v>0</v>
      </c>
      <c r="R128" s="28">
        <f t="shared" si="15"/>
        <v>2.5</v>
      </c>
      <c r="S128" s="28">
        <f t="shared" si="16"/>
        <v>0.464662273476112</v>
      </c>
      <c r="T128" s="28">
        <f t="shared" si="17"/>
        <v>2.1023293172690765</v>
      </c>
      <c r="U128" s="28">
        <f t="shared" si="18"/>
        <v>13.204225352112678</v>
      </c>
      <c r="V128" s="28">
        <f t="shared" si="19"/>
        <v>2.86</v>
      </c>
      <c r="W128" s="28"/>
      <c r="X128" s="28">
        <v>98.68</v>
      </c>
      <c r="Y128" s="28">
        <f>+M128*'Silver Conversions'!$F126</f>
        <v>0.9868005408671134</v>
      </c>
      <c r="Z128" s="28">
        <f>+N128*'Silver Conversions'!$F126</f>
        <v>1.0316551109065277</v>
      </c>
      <c r="AA128" s="28">
        <f>+O128*'Silver Conversions'!$F126</f>
        <v>0</v>
      </c>
      <c r="AB128" s="28">
        <f>+P128*'Silver Conversions'!$F126</f>
        <v>0</v>
      </c>
      <c r="AC128" s="28">
        <f>+Q128*'Silver Conversions'!$F126</f>
        <v>0</v>
      </c>
      <c r="AD128" s="28">
        <f>+R128*'Silver Conversions'!$F126</f>
        <v>3.89775</v>
      </c>
      <c r="AE128" s="28">
        <f>+S128*'Silver Conversions'!$F126</f>
        <v>0.7244549505766061</v>
      </c>
      <c r="AF128" s="28">
        <f>+T128*'Silver Conversions'!$F126</f>
        <v>3.277741638554217</v>
      </c>
      <c r="AG128" s="28">
        <f>+U128*'Silver Conversions'!$F126</f>
        <v>20.586707746478876</v>
      </c>
      <c r="AH128" s="28">
        <f>+V128*'Silver Conversions'!$F126</f>
        <v>4.459026</v>
      </c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</row>
    <row r="129" spans="1:65" ht="15.75">
      <c r="A129" s="5">
        <v>1612</v>
      </c>
      <c r="B129" s="28">
        <v>46.5</v>
      </c>
      <c r="C129" s="28">
        <v>54</v>
      </c>
      <c r="D129" s="28"/>
      <c r="E129" s="28"/>
      <c r="F129" s="28"/>
      <c r="G129" s="28">
        <v>3.41</v>
      </c>
      <c r="H129" s="28">
        <v>62.62</v>
      </c>
      <c r="I129" s="28">
        <v>312.67</v>
      </c>
      <c r="J129" s="28">
        <v>156</v>
      </c>
      <c r="K129" s="28">
        <v>3.12</v>
      </c>
      <c r="L129" s="28"/>
      <c r="M129" s="28">
        <f t="shared" si="10"/>
        <v>0.6688915101124888</v>
      </c>
      <c r="N129" s="28">
        <f t="shared" si="11"/>
        <v>0.7767772375499871</v>
      </c>
      <c r="O129" s="28">
        <f t="shared" si="12"/>
        <v>0</v>
      </c>
      <c r="P129" s="28">
        <f t="shared" si="13"/>
        <v>0</v>
      </c>
      <c r="Q129" s="28">
        <f t="shared" si="14"/>
        <v>0</v>
      </c>
      <c r="R129" s="28">
        <f t="shared" si="15"/>
        <v>2.841666666666667</v>
      </c>
      <c r="S129" s="28">
        <f t="shared" si="16"/>
        <v>0.515815485996705</v>
      </c>
      <c r="T129" s="28">
        <f t="shared" si="17"/>
        <v>2.51140562248996</v>
      </c>
      <c r="U129" s="28">
        <f t="shared" si="18"/>
        <v>13.204225352112678</v>
      </c>
      <c r="V129" s="28">
        <f t="shared" si="19"/>
        <v>3.12</v>
      </c>
      <c r="W129" s="28"/>
      <c r="X129" s="28">
        <v>98.38</v>
      </c>
      <c r="Y129" s="28">
        <f>+M129*'Silver Conversions'!$F127</f>
        <v>0.9838056330734486</v>
      </c>
      <c r="Z129" s="28">
        <f>+N129*'Silver Conversions'!$F127</f>
        <v>1.1424839609885211</v>
      </c>
      <c r="AA129" s="28">
        <f>+O129*'Silver Conversions'!$F127</f>
        <v>0</v>
      </c>
      <c r="AB129" s="28">
        <f>+P129*'Silver Conversions'!$F127</f>
        <v>0</v>
      </c>
      <c r="AC129" s="28">
        <f>+Q129*'Silver Conversions'!$F127</f>
        <v>0</v>
      </c>
      <c r="AD129" s="28">
        <f>+R129*'Silver Conversions'!$F127</f>
        <v>4.179523333333334</v>
      </c>
      <c r="AE129" s="28">
        <f>+S129*'Silver Conversions'!$F127</f>
        <v>0.7586614168039538</v>
      </c>
      <c r="AF129" s="28">
        <f>+T129*'Silver Conversions'!$F127</f>
        <v>3.6937753895582333</v>
      </c>
      <c r="AG129" s="28">
        <f>+U129*'Silver Conversions'!$F127</f>
        <v>19.420774647887328</v>
      </c>
      <c r="AH129" s="28">
        <f>+V129*'Silver Conversions'!$F127</f>
        <v>4.588896</v>
      </c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</row>
    <row r="130" spans="1:65" ht="15.75">
      <c r="A130" s="5">
        <v>1613</v>
      </c>
      <c r="B130" s="28">
        <v>44.41</v>
      </c>
      <c r="C130" s="28">
        <v>60</v>
      </c>
      <c r="D130" s="28"/>
      <c r="E130" s="28"/>
      <c r="F130" s="28"/>
      <c r="G130" s="28">
        <v>3.32</v>
      </c>
      <c r="H130" s="28">
        <v>58</v>
      </c>
      <c r="I130" s="28">
        <v>249.43</v>
      </c>
      <c r="J130" s="28">
        <v>151.67</v>
      </c>
      <c r="K130" s="28">
        <v>3</v>
      </c>
      <c r="L130" s="28"/>
      <c r="M130" s="28">
        <f t="shared" si="10"/>
        <v>0.6388273540665727</v>
      </c>
      <c r="N130" s="28">
        <f t="shared" si="11"/>
        <v>0.8630858194999856</v>
      </c>
      <c r="O130" s="28">
        <f t="shared" si="12"/>
        <v>0</v>
      </c>
      <c r="P130" s="28">
        <f t="shared" si="13"/>
        <v>0</v>
      </c>
      <c r="Q130" s="28">
        <f t="shared" si="14"/>
        <v>0</v>
      </c>
      <c r="R130" s="28">
        <f t="shared" si="15"/>
        <v>2.7666666666666666</v>
      </c>
      <c r="S130" s="28">
        <f t="shared" si="16"/>
        <v>0.47775947281713343</v>
      </c>
      <c r="T130" s="28">
        <f t="shared" si="17"/>
        <v>2.0034538152610444</v>
      </c>
      <c r="U130" s="28">
        <f t="shared" si="18"/>
        <v>12.837723456121344</v>
      </c>
      <c r="V130" s="28">
        <f t="shared" si="19"/>
        <v>3</v>
      </c>
      <c r="W130" s="28"/>
      <c r="X130" s="28">
        <v>93.96</v>
      </c>
      <c r="Y130" s="28">
        <f>+M130*'Silver Conversions'!$F128</f>
        <v>0.9395872723611152</v>
      </c>
      <c r="Z130" s="28">
        <f>+N130*'Silver Conversions'!$F128</f>
        <v>1.2694266233205789</v>
      </c>
      <c r="AA130" s="28">
        <f>+O130*'Silver Conversions'!$F128</f>
        <v>0</v>
      </c>
      <c r="AB130" s="28">
        <f>+P130*'Silver Conversions'!$F128</f>
        <v>0</v>
      </c>
      <c r="AC130" s="28">
        <f>+Q130*'Silver Conversions'!$F128</f>
        <v>0</v>
      </c>
      <c r="AD130" s="28">
        <f>+R130*'Silver Conversions'!$F128</f>
        <v>4.069213333333334</v>
      </c>
      <c r="AE130" s="28">
        <f>+S130*'Silver Conversions'!$F128</f>
        <v>0.7026886326194399</v>
      </c>
      <c r="AF130" s="28">
        <f>+T130*'Silver Conversions'!$F128</f>
        <v>2.9466798714859443</v>
      </c>
      <c r="AG130" s="28">
        <f>+U130*'Silver Conversions'!$F128</f>
        <v>18.881723659263272</v>
      </c>
      <c r="AH130" s="28">
        <f>+V130*'Silver Conversions'!$F128</f>
        <v>4.4124</v>
      </c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</row>
    <row r="131" spans="1:65" ht="15.75">
      <c r="A131" s="5">
        <v>1614</v>
      </c>
      <c r="B131" s="28">
        <v>48.75</v>
      </c>
      <c r="C131" s="28">
        <v>40</v>
      </c>
      <c r="D131" s="28"/>
      <c r="E131" s="28"/>
      <c r="F131" s="28"/>
      <c r="G131" s="28">
        <v>3.41</v>
      </c>
      <c r="H131" s="28">
        <v>48.1</v>
      </c>
      <c r="I131" s="28">
        <v>250.63</v>
      </c>
      <c r="J131" s="28">
        <v>156</v>
      </c>
      <c r="K131" s="28"/>
      <c r="L131" s="28"/>
      <c r="M131" s="28">
        <f t="shared" si="10"/>
        <v>0.7012572283437383</v>
      </c>
      <c r="N131" s="28">
        <f t="shared" si="11"/>
        <v>0.5753905463333238</v>
      </c>
      <c r="O131" s="28">
        <f t="shared" si="12"/>
        <v>0</v>
      </c>
      <c r="P131" s="28">
        <f t="shared" si="13"/>
        <v>0</v>
      </c>
      <c r="Q131" s="28">
        <f t="shared" si="14"/>
        <v>0</v>
      </c>
      <c r="R131" s="28">
        <f t="shared" si="15"/>
        <v>2.841666666666667</v>
      </c>
      <c r="S131" s="28">
        <f t="shared" si="16"/>
        <v>0.39621087314662273</v>
      </c>
      <c r="T131" s="28">
        <f t="shared" si="17"/>
        <v>2.0130923694779117</v>
      </c>
      <c r="U131" s="28">
        <f t="shared" si="18"/>
        <v>13.204225352112678</v>
      </c>
      <c r="V131" s="28">
        <f t="shared" si="19"/>
        <v>0</v>
      </c>
      <c r="W131" s="28"/>
      <c r="X131" s="28">
        <v>103.14</v>
      </c>
      <c r="Y131" s="28">
        <f>+M131*'Silver Conversions'!$F129</f>
        <v>1.0314091314479703</v>
      </c>
      <c r="Z131" s="28">
        <f>+N131*'Silver Conversions'!$F129</f>
        <v>0.8462844155470527</v>
      </c>
      <c r="AA131" s="28">
        <f>+O131*'Silver Conversions'!$F129</f>
        <v>0</v>
      </c>
      <c r="AB131" s="28">
        <f>+P131*'Silver Conversions'!$F129</f>
        <v>0</v>
      </c>
      <c r="AC131" s="28">
        <f>+Q131*'Silver Conversions'!$F129</f>
        <v>0</v>
      </c>
      <c r="AD131" s="28">
        <f>+R131*'Silver Conversions'!$F129</f>
        <v>4.179523333333334</v>
      </c>
      <c r="AE131" s="28">
        <f>+S131*'Silver Conversions'!$F129</f>
        <v>0.5827469522240527</v>
      </c>
      <c r="AF131" s="28">
        <f>+T131*'Silver Conversions'!$F129</f>
        <v>2.9608562570281127</v>
      </c>
      <c r="AG131" s="28">
        <f>+U131*'Silver Conversions'!$F129</f>
        <v>19.420774647887328</v>
      </c>
      <c r="AH131" s="28">
        <f>+V131*'Silver Conversions'!$F129</f>
        <v>0</v>
      </c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</row>
    <row r="132" spans="1:65" ht="15.75">
      <c r="A132" s="5">
        <v>1615</v>
      </c>
      <c r="B132" s="28">
        <v>41.41</v>
      </c>
      <c r="C132" s="28">
        <v>34</v>
      </c>
      <c r="D132" s="28"/>
      <c r="E132" s="28"/>
      <c r="F132" s="28"/>
      <c r="G132" s="28">
        <v>3.5</v>
      </c>
      <c r="H132" s="28">
        <v>47.49</v>
      </c>
      <c r="I132" s="28">
        <v>243.54</v>
      </c>
      <c r="J132" s="28">
        <v>143.52</v>
      </c>
      <c r="K132" s="28">
        <v>2.5</v>
      </c>
      <c r="L132" s="28"/>
      <c r="M132" s="28">
        <f t="shared" si="10"/>
        <v>0.5956730630915733</v>
      </c>
      <c r="N132" s="28">
        <f t="shared" si="11"/>
        <v>0.4890819643833252</v>
      </c>
      <c r="O132" s="28">
        <f t="shared" si="12"/>
        <v>0</v>
      </c>
      <c r="P132" s="28">
        <f t="shared" si="13"/>
        <v>0</v>
      </c>
      <c r="Q132" s="28">
        <f t="shared" si="14"/>
        <v>0</v>
      </c>
      <c r="R132" s="28">
        <f t="shared" si="15"/>
        <v>2.916666666666667</v>
      </c>
      <c r="S132" s="28">
        <f t="shared" si="16"/>
        <v>0.3911861614497529</v>
      </c>
      <c r="T132" s="28">
        <f t="shared" si="17"/>
        <v>1.956144578313253</v>
      </c>
      <c r="U132" s="28">
        <f t="shared" si="18"/>
        <v>12.147887323943664</v>
      </c>
      <c r="V132" s="28">
        <f t="shared" si="19"/>
        <v>2.5</v>
      </c>
      <c r="W132" s="28"/>
      <c r="X132" s="28">
        <v>87.61</v>
      </c>
      <c r="Y132" s="28">
        <f>+M132*'Silver Conversions'!$F130</f>
        <v>0.8761159411950861</v>
      </c>
      <c r="Z132" s="28">
        <f>+N132*'Silver Conversions'!$F130</f>
        <v>0.7193417532149947</v>
      </c>
      <c r="AA132" s="28">
        <f>+O132*'Silver Conversions'!$F130</f>
        <v>0</v>
      </c>
      <c r="AB132" s="28">
        <f>+P132*'Silver Conversions'!$F130</f>
        <v>0</v>
      </c>
      <c r="AC132" s="28">
        <f>+Q132*'Silver Conversions'!$F130</f>
        <v>0</v>
      </c>
      <c r="AD132" s="28">
        <f>+R132*'Silver Conversions'!$F130</f>
        <v>4.289833333333334</v>
      </c>
      <c r="AE132" s="28">
        <f>+S132*'Silver Conversions'!$F130</f>
        <v>0.5753566062602966</v>
      </c>
      <c r="AF132" s="28">
        <f>+T132*'Silver Conversions'!$F130</f>
        <v>2.8770974457831326</v>
      </c>
      <c r="AG132" s="28">
        <f>+U132*'Silver Conversions'!$F130</f>
        <v>17.86711267605634</v>
      </c>
      <c r="AH132" s="28">
        <f>+V132*'Silver Conversions'!$F130</f>
        <v>3.6770000000000005</v>
      </c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</row>
    <row r="133" spans="1:65" ht="15.75">
      <c r="A133" s="5">
        <v>1616</v>
      </c>
      <c r="B133" s="28">
        <v>37.75</v>
      </c>
      <c r="C133" s="28">
        <v>34</v>
      </c>
      <c r="D133" s="28"/>
      <c r="E133" s="28"/>
      <c r="F133" s="28"/>
      <c r="G133" s="28">
        <v>3.5</v>
      </c>
      <c r="H133" s="28">
        <v>43</v>
      </c>
      <c r="I133" s="28">
        <v>259.23</v>
      </c>
      <c r="J133" s="28"/>
      <c r="K133" s="28">
        <v>3</v>
      </c>
      <c r="L133" s="28"/>
      <c r="M133" s="28">
        <f t="shared" si="10"/>
        <v>0.5430248281020743</v>
      </c>
      <c r="N133" s="28">
        <f t="shared" si="11"/>
        <v>0.4890819643833252</v>
      </c>
      <c r="O133" s="28">
        <f t="shared" si="12"/>
        <v>0</v>
      </c>
      <c r="P133" s="28">
        <f t="shared" si="13"/>
        <v>0</v>
      </c>
      <c r="Q133" s="28">
        <f t="shared" si="14"/>
        <v>0</v>
      </c>
      <c r="R133" s="28">
        <f t="shared" si="15"/>
        <v>2.916666666666667</v>
      </c>
      <c r="S133" s="28">
        <f t="shared" si="16"/>
        <v>0.3542009884678748</v>
      </c>
      <c r="T133" s="28">
        <f t="shared" si="17"/>
        <v>2.0821686746987953</v>
      </c>
      <c r="U133" s="28">
        <f t="shared" si="18"/>
        <v>0</v>
      </c>
      <c r="V133" s="28">
        <f t="shared" si="19"/>
        <v>3</v>
      </c>
      <c r="W133" s="28"/>
      <c r="X133" s="28">
        <v>79.87</v>
      </c>
      <c r="Y133" s="28">
        <f>+M133*'Silver Conversions'!$F131</f>
        <v>0.798680917172531</v>
      </c>
      <c r="Z133" s="28">
        <f>+N133*'Silver Conversions'!$F131</f>
        <v>0.7193417532149947</v>
      </c>
      <c r="AA133" s="28">
        <f>+O133*'Silver Conversions'!$F131</f>
        <v>0</v>
      </c>
      <c r="AB133" s="28">
        <f>+P133*'Silver Conversions'!$F131</f>
        <v>0</v>
      </c>
      <c r="AC133" s="28">
        <f>+Q133*'Silver Conversions'!$F131</f>
        <v>0</v>
      </c>
      <c r="AD133" s="28">
        <f>+R133*'Silver Conversions'!$F131</f>
        <v>4.289833333333334</v>
      </c>
      <c r="AE133" s="28">
        <f>+S133*'Silver Conversions'!$F131</f>
        <v>0.5209588138385502</v>
      </c>
      <c r="AF133" s="28">
        <f>+T133*'Silver Conversions'!$F131</f>
        <v>3.0624536867469883</v>
      </c>
      <c r="AG133" s="28">
        <f>+U133*'Silver Conversions'!$F131</f>
        <v>0</v>
      </c>
      <c r="AH133" s="28">
        <f>+V133*'Silver Conversions'!$F131</f>
        <v>4.4124</v>
      </c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</row>
    <row r="134" spans="1:65" ht="15.75">
      <c r="A134" s="5">
        <v>1617</v>
      </c>
      <c r="B134" s="28">
        <v>44</v>
      </c>
      <c r="C134" s="28">
        <v>34</v>
      </c>
      <c r="D134" s="28"/>
      <c r="E134" s="28"/>
      <c r="F134" s="28"/>
      <c r="G134" s="28">
        <v>3.5</v>
      </c>
      <c r="H134" s="28">
        <v>37.38</v>
      </c>
      <c r="I134" s="28">
        <v>247.72</v>
      </c>
      <c r="J134" s="28">
        <v>136.5</v>
      </c>
      <c r="K134" s="28"/>
      <c r="L134" s="28"/>
      <c r="M134" s="28">
        <f t="shared" si="10"/>
        <v>0.6329296009666561</v>
      </c>
      <c r="N134" s="28">
        <f t="shared" si="11"/>
        <v>0.4890819643833252</v>
      </c>
      <c r="O134" s="28">
        <f t="shared" si="12"/>
        <v>0</v>
      </c>
      <c r="P134" s="28">
        <f t="shared" si="13"/>
        <v>0</v>
      </c>
      <c r="Q134" s="28">
        <f t="shared" si="14"/>
        <v>0</v>
      </c>
      <c r="R134" s="28">
        <f t="shared" si="15"/>
        <v>2.916666666666667</v>
      </c>
      <c r="S134" s="28">
        <f t="shared" si="16"/>
        <v>0.30790774299835255</v>
      </c>
      <c r="T134" s="28">
        <f t="shared" si="17"/>
        <v>1.989718875502008</v>
      </c>
      <c r="U134" s="28">
        <f t="shared" si="18"/>
        <v>11.553697183098592</v>
      </c>
      <c r="V134" s="28">
        <f t="shared" si="19"/>
        <v>0</v>
      </c>
      <c r="W134" s="28"/>
      <c r="X134" s="28">
        <v>93.09</v>
      </c>
      <c r="Y134" s="28">
        <f>+M134*'Silver Conversions'!$F132</f>
        <v>0.9309128571017579</v>
      </c>
      <c r="Z134" s="28">
        <f>+N134*'Silver Conversions'!$F132</f>
        <v>0.7193417532149947</v>
      </c>
      <c r="AA134" s="28">
        <f>+O134*'Silver Conversions'!$F132</f>
        <v>0</v>
      </c>
      <c r="AB134" s="28">
        <f>+P134*'Silver Conversions'!$F132</f>
        <v>0</v>
      </c>
      <c r="AC134" s="28">
        <f>+Q134*'Silver Conversions'!$F132</f>
        <v>0</v>
      </c>
      <c r="AD134" s="28">
        <f>+R134*'Silver Conversions'!$F132</f>
        <v>4.289833333333334</v>
      </c>
      <c r="AE134" s="28">
        <f>+S134*'Silver Conversions'!$F132</f>
        <v>0.45287070840197696</v>
      </c>
      <c r="AF134" s="28">
        <f>+T134*'Silver Conversions'!$F132</f>
        <v>2.926478522088354</v>
      </c>
      <c r="AG134" s="28">
        <f>+U134*'Silver Conversions'!$F132</f>
        <v>16.99317781690141</v>
      </c>
      <c r="AH134" s="28">
        <f>+V134*'Silver Conversions'!$F132</f>
        <v>0</v>
      </c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</row>
    <row r="135" spans="1:65" ht="15.75">
      <c r="A135" s="5">
        <v>1618</v>
      </c>
      <c r="B135" s="28">
        <v>43.5</v>
      </c>
      <c r="C135" s="28">
        <v>42</v>
      </c>
      <c r="D135" s="28"/>
      <c r="E135" s="28"/>
      <c r="F135" s="28"/>
      <c r="G135" s="28">
        <v>3.5</v>
      </c>
      <c r="H135" s="28">
        <v>58</v>
      </c>
      <c r="I135" s="28">
        <v>299.55</v>
      </c>
      <c r="J135" s="28">
        <v>130.78</v>
      </c>
      <c r="K135" s="28"/>
      <c r="L135" s="28"/>
      <c r="M135" s="28">
        <f t="shared" si="10"/>
        <v>0.6257372191374896</v>
      </c>
      <c r="N135" s="28">
        <f t="shared" si="11"/>
        <v>0.6041600736499899</v>
      </c>
      <c r="O135" s="28">
        <f t="shared" si="12"/>
        <v>0</v>
      </c>
      <c r="P135" s="28">
        <f t="shared" si="13"/>
        <v>0</v>
      </c>
      <c r="Q135" s="28">
        <f t="shared" si="14"/>
        <v>0</v>
      </c>
      <c r="R135" s="28">
        <f t="shared" si="15"/>
        <v>2.916666666666667</v>
      </c>
      <c r="S135" s="28">
        <f t="shared" si="16"/>
        <v>0.47775947281713343</v>
      </c>
      <c r="T135" s="28">
        <f t="shared" si="17"/>
        <v>2.406024096385542</v>
      </c>
      <c r="U135" s="28">
        <f t="shared" si="18"/>
        <v>11.069542253521128</v>
      </c>
      <c r="V135" s="28">
        <f t="shared" si="19"/>
        <v>0</v>
      </c>
      <c r="W135" s="28"/>
      <c r="X135" s="28">
        <v>92.03</v>
      </c>
      <c r="Y135" s="28">
        <f>+M135*'Silver Conversions'!$F133</f>
        <v>0.9203343019074197</v>
      </c>
      <c r="Z135" s="28">
        <f>+N135*'Silver Conversions'!$F133</f>
        <v>0.8885986363244053</v>
      </c>
      <c r="AA135" s="28">
        <f>+O135*'Silver Conversions'!$F133</f>
        <v>0</v>
      </c>
      <c r="AB135" s="28">
        <f>+P135*'Silver Conversions'!$F133</f>
        <v>0</v>
      </c>
      <c r="AC135" s="28">
        <f>+Q135*'Silver Conversions'!$F133</f>
        <v>0</v>
      </c>
      <c r="AD135" s="28">
        <f>+R135*'Silver Conversions'!$F133</f>
        <v>4.289833333333334</v>
      </c>
      <c r="AE135" s="28">
        <f>+S135*'Silver Conversions'!$F133</f>
        <v>0.7026886326194399</v>
      </c>
      <c r="AF135" s="28">
        <f>+T135*'Silver Conversions'!$F133</f>
        <v>3.5387802409638556</v>
      </c>
      <c r="AG135" s="28">
        <f>+U135*'Silver Conversions'!$F133</f>
        <v>16.281082746478877</v>
      </c>
      <c r="AH135" s="28">
        <f>+V135*'Silver Conversions'!$F133</f>
        <v>0</v>
      </c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</row>
    <row r="136" spans="1:65" ht="15.75">
      <c r="A136" s="5">
        <v>1619</v>
      </c>
      <c r="B136" s="28">
        <v>55.66</v>
      </c>
      <c r="C136" s="28">
        <v>42</v>
      </c>
      <c r="D136" s="28"/>
      <c r="E136" s="28"/>
      <c r="F136" s="28"/>
      <c r="G136" s="28"/>
      <c r="H136" s="28">
        <v>46.67</v>
      </c>
      <c r="I136" s="28">
        <v>278.62</v>
      </c>
      <c r="J136" s="28">
        <v>131.04</v>
      </c>
      <c r="K136" s="28"/>
      <c r="L136" s="28"/>
      <c r="M136" s="28">
        <f t="shared" si="10"/>
        <v>0.8006559452228199</v>
      </c>
      <c r="N136" s="28">
        <f t="shared" si="11"/>
        <v>0.6041600736499899</v>
      </c>
      <c r="O136" s="28">
        <f t="shared" si="12"/>
        <v>0</v>
      </c>
      <c r="P136" s="28">
        <f t="shared" si="13"/>
        <v>0</v>
      </c>
      <c r="Q136" s="28">
        <f t="shared" si="14"/>
        <v>0</v>
      </c>
      <c r="R136" s="28">
        <f t="shared" si="15"/>
        <v>0</v>
      </c>
      <c r="S136" s="28">
        <f t="shared" si="16"/>
        <v>0.3844316309719934</v>
      </c>
      <c r="T136" s="28">
        <f t="shared" si="17"/>
        <v>2.2379116465863453</v>
      </c>
      <c r="U136" s="28">
        <f t="shared" si="18"/>
        <v>11.091549295774648</v>
      </c>
      <c r="V136" s="28">
        <f t="shared" si="19"/>
        <v>0</v>
      </c>
      <c r="W136" s="28"/>
      <c r="X136" s="28">
        <v>117.76</v>
      </c>
      <c r="Y136" s="28">
        <f>+M136*'Silver Conversions'!$F134</f>
        <v>1.1776047642337235</v>
      </c>
      <c r="Z136" s="28">
        <f>+N136*'Silver Conversions'!$F134</f>
        <v>0.8885986363244053</v>
      </c>
      <c r="AA136" s="28">
        <f>+O136*'Silver Conversions'!$F134</f>
        <v>0</v>
      </c>
      <c r="AB136" s="28">
        <f>+P136*'Silver Conversions'!$F134</f>
        <v>0</v>
      </c>
      <c r="AC136" s="28">
        <f>+Q136*'Silver Conversions'!$F134</f>
        <v>0</v>
      </c>
      <c r="AD136" s="28">
        <f>+R136*'Silver Conversions'!$F134</f>
        <v>0</v>
      </c>
      <c r="AE136" s="28">
        <f>+S136*'Silver Conversions'!$F134</f>
        <v>0.565422042833608</v>
      </c>
      <c r="AF136" s="28">
        <f>+T136*'Silver Conversions'!$F134</f>
        <v>3.291520449799197</v>
      </c>
      <c r="AG136" s="28">
        <f>+U136*'Silver Conversions'!$F134</f>
        <v>16.313450704225353</v>
      </c>
      <c r="AH136" s="28">
        <f>+V136*'Silver Conversions'!$F134</f>
        <v>0</v>
      </c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</row>
    <row r="137" spans="1:65" ht="15.75">
      <c r="A137" s="5">
        <v>1620</v>
      </c>
      <c r="B137" s="28">
        <v>45</v>
      </c>
      <c r="C137" s="28">
        <v>42</v>
      </c>
      <c r="D137" s="28"/>
      <c r="E137" s="28"/>
      <c r="F137" s="28"/>
      <c r="G137" s="28">
        <v>3.5</v>
      </c>
      <c r="H137" s="28">
        <v>46</v>
      </c>
      <c r="I137" s="28">
        <v>259.23</v>
      </c>
      <c r="J137" s="28">
        <v>130</v>
      </c>
      <c r="K137" s="28"/>
      <c r="L137" s="28"/>
      <c r="M137" s="28">
        <f t="shared" si="10"/>
        <v>0.6473143646249893</v>
      </c>
      <c r="N137" s="28">
        <f t="shared" si="11"/>
        <v>0.6041600736499899</v>
      </c>
      <c r="O137" s="28">
        <f t="shared" si="12"/>
        <v>0</v>
      </c>
      <c r="P137" s="28">
        <f t="shared" si="13"/>
        <v>0</v>
      </c>
      <c r="Q137" s="28">
        <f t="shared" si="14"/>
        <v>0</v>
      </c>
      <c r="R137" s="28">
        <f t="shared" si="15"/>
        <v>2.916666666666667</v>
      </c>
      <c r="S137" s="28">
        <f t="shared" si="16"/>
        <v>0.3789126853377265</v>
      </c>
      <c r="T137" s="28">
        <f t="shared" si="17"/>
        <v>2.0821686746987953</v>
      </c>
      <c r="U137" s="28">
        <f t="shared" si="18"/>
        <v>11.003521126760564</v>
      </c>
      <c r="V137" s="28">
        <f t="shared" si="19"/>
        <v>0</v>
      </c>
      <c r="W137" s="28"/>
      <c r="X137" s="28">
        <v>95.21</v>
      </c>
      <c r="Y137" s="28">
        <f>+M137*'Silver Conversions'!$F135</f>
        <v>0.9520699674904343</v>
      </c>
      <c r="Z137" s="28">
        <f>+N137*'Silver Conversions'!$F135</f>
        <v>0.8885986363244053</v>
      </c>
      <c r="AA137" s="28">
        <f>+O137*'Silver Conversions'!$F135</f>
        <v>0</v>
      </c>
      <c r="AB137" s="28">
        <f>+P137*'Silver Conversions'!$F135</f>
        <v>0</v>
      </c>
      <c r="AC137" s="28">
        <f>+Q137*'Silver Conversions'!$F135</f>
        <v>0</v>
      </c>
      <c r="AD137" s="28">
        <f>+R137*'Silver Conversions'!$F135</f>
        <v>4.289833333333334</v>
      </c>
      <c r="AE137" s="28">
        <f>+S137*'Silver Conversions'!$F135</f>
        <v>0.5573047775947282</v>
      </c>
      <c r="AF137" s="28">
        <f>+T137*'Silver Conversions'!$F135</f>
        <v>3.0624536867469883</v>
      </c>
      <c r="AG137" s="28">
        <f>+U137*'Silver Conversions'!$F135</f>
        <v>16.18397887323944</v>
      </c>
      <c r="AH137" s="28">
        <f>+V137*'Silver Conversions'!$F135</f>
        <v>0</v>
      </c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</row>
    <row r="138" spans="1:65" ht="15.75">
      <c r="A138" s="5">
        <v>1621</v>
      </c>
      <c r="B138" s="28">
        <v>41</v>
      </c>
      <c r="C138" s="28">
        <v>47</v>
      </c>
      <c r="D138" s="28"/>
      <c r="E138" s="28"/>
      <c r="F138" s="28"/>
      <c r="G138" s="28">
        <v>3.5</v>
      </c>
      <c r="H138" s="28">
        <v>52.9</v>
      </c>
      <c r="I138" s="28">
        <v>275.67</v>
      </c>
      <c r="J138" s="28">
        <v>130</v>
      </c>
      <c r="K138" s="28"/>
      <c r="L138" s="28"/>
      <c r="M138" s="28">
        <f t="shared" si="10"/>
        <v>0.5897753099916568</v>
      </c>
      <c r="N138" s="28">
        <f t="shared" si="11"/>
        <v>0.6760838919416554</v>
      </c>
      <c r="O138" s="28">
        <f t="shared" si="12"/>
        <v>0</v>
      </c>
      <c r="P138" s="28">
        <f t="shared" si="13"/>
        <v>0</v>
      </c>
      <c r="Q138" s="28">
        <f t="shared" si="14"/>
        <v>0</v>
      </c>
      <c r="R138" s="28">
        <f t="shared" si="15"/>
        <v>2.916666666666667</v>
      </c>
      <c r="S138" s="28">
        <f t="shared" si="16"/>
        <v>0.4357495881383855</v>
      </c>
      <c r="T138" s="28">
        <f t="shared" si="17"/>
        <v>2.2142168674698794</v>
      </c>
      <c r="U138" s="28">
        <f t="shared" si="18"/>
        <v>11.003521126760564</v>
      </c>
      <c r="V138" s="28">
        <f t="shared" si="19"/>
        <v>0</v>
      </c>
      <c r="W138" s="28"/>
      <c r="X138" s="28">
        <v>86.74</v>
      </c>
      <c r="Y138" s="28">
        <f>+M138*'Silver Conversions'!$F136</f>
        <v>0.867441525935729</v>
      </c>
      <c r="Z138" s="28">
        <f>+N138*'Silver Conversions'!$F136</f>
        <v>0.9943841882677869</v>
      </c>
      <c r="AA138" s="28">
        <f>+O138*'Silver Conversions'!$F136</f>
        <v>0</v>
      </c>
      <c r="AB138" s="28">
        <f>+P138*'Silver Conversions'!$F136</f>
        <v>0</v>
      </c>
      <c r="AC138" s="28">
        <f>+Q138*'Silver Conversions'!$F136</f>
        <v>0</v>
      </c>
      <c r="AD138" s="28">
        <f>+R138*'Silver Conversions'!$F136</f>
        <v>4.289833333333334</v>
      </c>
      <c r="AE138" s="28">
        <f>+S138*'Silver Conversions'!$F136</f>
        <v>0.6409004942339375</v>
      </c>
      <c r="AF138" s="28">
        <f>+T138*'Silver Conversions'!$F136</f>
        <v>3.256670168674699</v>
      </c>
      <c r="AG138" s="28">
        <f>+U138*'Silver Conversions'!$F136</f>
        <v>16.18397887323944</v>
      </c>
      <c r="AH138" s="28">
        <f>+V138*'Silver Conversions'!$F136</f>
        <v>0</v>
      </c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</row>
    <row r="139" spans="1:65" ht="15.75">
      <c r="A139" s="5">
        <v>1622</v>
      </c>
      <c r="B139" s="28">
        <v>48.75</v>
      </c>
      <c r="C139" s="28">
        <v>32</v>
      </c>
      <c r="D139" s="28"/>
      <c r="E139" s="28">
        <v>42</v>
      </c>
      <c r="F139" s="28"/>
      <c r="G139" s="28">
        <v>3.5</v>
      </c>
      <c r="H139" s="28">
        <v>45.44</v>
      </c>
      <c r="I139" s="28">
        <v>210.47</v>
      </c>
      <c r="J139" s="28">
        <v>130</v>
      </c>
      <c r="K139" s="28"/>
      <c r="L139" s="28"/>
      <c r="M139" s="28">
        <f t="shared" si="10"/>
        <v>0.7012572283437383</v>
      </c>
      <c r="N139" s="28">
        <f t="shared" si="11"/>
        <v>0.460312437066659</v>
      </c>
      <c r="O139" s="28">
        <f t="shared" si="12"/>
        <v>0</v>
      </c>
      <c r="P139" s="28">
        <f t="shared" si="13"/>
        <v>0.8887459371614301</v>
      </c>
      <c r="Q139" s="28">
        <f t="shared" si="14"/>
        <v>0</v>
      </c>
      <c r="R139" s="28">
        <f t="shared" si="15"/>
        <v>2.916666666666667</v>
      </c>
      <c r="S139" s="28">
        <f t="shared" si="16"/>
        <v>0.37429983525535415</v>
      </c>
      <c r="T139" s="28">
        <f t="shared" si="17"/>
        <v>1.6905220883534136</v>
      </c>
      <c r="U139" s="28">
        <f t="shared" si="18"/>
        <v>11.003521126760564</v>
      </c>
      <c r="V139" s="28">
        <f t="shared" si="19"/>
        <v>0</v>
      </c>
      <c r="W139" s="28"/>
      <c r="X139" s="28">
        <v>103.14</v>
      </c>
      <c r="Y139" s="28">
        <f>+M139*'Silver Conversions'!$F137</f>
        <v>1.0314091314479703</v>
      </c>
      <c r="Z139" s="28">
        <f>+N139*'Silver Conversions'!$F137</f>
        <v>0.677027532437642</v>
      </c>
      <c r="AA139" s="28">
        <f>+O139*'Silver Conversions'!$F137</f>
        <v>0</v>
      </c>
      <c r="AB139" s="28">
        <f>+P139*'Silver Conversions'!$F137</f>
        <v>1.3071675243770315</v>
      </c>
      <c r="AC139" s="28">
        <f>+Q139*'Silver Conversions'!$F137</f>
        <v>0</v>
      </c>
      <c r="AD139" s="28">
        <f>+R139*'Silver Conversions'!$F137</f>
        <v>4.289833333333334</v>
      </c>
      <c r="AE139" s="28">
        <f>+S139*'Silver Conversions'!$F137</f>
        <v>0.550520197693575</v>
      </c>
      <c r="AF139" s="28">
        <f>+T139*'Silver Conversions'!$F137</f>
        <v>2.486419887550201</v>
      </c>
      <c r="AG139" s="28">
        <f>+U139*'Silver Conversions'!$F137</f>
        <v>16.18397887323944</v>
      </c>
      <c r="AH139" s="28">
        <f>+V139*'Silver Conversions'!$F137</f>
        <v>0</v>
      </c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</row>
    <row r="140" spans="1:65" ht="15.75">
      <c r="A140" s="5">
        <v>1623</v>
      </c>
      <c r="B140" s="28">
        <v>39.75</v>
      </c>
      <c r="C140" s="28">
        <v>32</v>
      </c>
      <c r="D140" s="28"/>
      <c r="E140" s="28"/>
      <c r="F140" s="28"/>
      <c r="G140" s="28">
        <v>3.5</v>
      </c>
      <c r="H140" s="28">
        <v>31.12</v>
      </c>
      <c r="I140" s="28">
        <v>307.95</v>
      </c>
      <c r="J140" s="28">
        <v>112.71</v>
      </c>
      <c r="K140" s="28">
        <v>2.08</v>
      </c>
      <c r="L140" s="28"/>
      <c r="M140" s="28">
        <f aca="true" t="shared" si="20" ref="M140:M203">+B140/69.518</f>
        <v>0.5717943554187405</v>
      </c>
      <c r="N140" s="28">
        <f aca="true" t="shared" si="21" ref="N140:N203">+C140/69.518</f>
        <v>0.460312437066659</v>
      </c>
      <c r="O140" s="28">
        <f aca="true" t="shared" si="22" ref="O140:O203">+D140/69.518</f>
        <v>0</v>
      </c>
      <c r="P140" s="28">
        <f aca="true" t="shared" si="23" ref="P140:P203">+E140/47.2576</f>
        <v>0</v>
      </c>
      <c r="Q140" s="28">
        <f aca="true" t="shared" si="24" ref="Q140:Q203">+F140/11.8144</f>
        <v>0</v>
      </c>
      <c r="R140" s="28">
        <f aca="true" t="shared" si="25" ref="R140:R203">+G140/1.2</f>
        <v>2.916666666666667</v>
      </c>
      <c r="S140" s="28">
        <f aca="true" t="shared" si="26" ref="S140:S203">+H140/121.4</f>
        <v>0.25634266886326196</v>
      </c>
      <c r="T140" s="28">
        <f aca="true" t="shared" si="27" ref="T140:T203">+I140/124.5</f>
        <v>2.4734939759036143</v>
      </c>
      <c r="U140" s="28">
        <f aca="true" t="shared" si="28" ref="U140:U203">+J140/11.8144</f>
        <v>9.540052816901408</v>
      </c>
      <c r="V140" s="28">
        <f aca="true" t="shared" si="29" ref="V140:V203">+K140</f>
        <v>2.08</v>
      </c>
      <c r="W140" s="28"/>
      <c r="X140" s="28">
        <v>84.1</v>
      </c>
      <c r="Y140" s="28">
        <f>+M140*'Silver Conversions'!$F138</f>
        <v>0.8409951379498836</v>
      </c>
      <c r="Z140" s="28">
        <f>+N140*'Silver Conversions'!$F138</f>
        <v>0.677027532437642</v>
      </c>
      <c r="AA140" s="28">
        <f>+O140*'Silver Conversions'!$F138</f>
        <v>0</v>
      </c>
      <c r="AB140" s="28">
        <f>+P140*'Silver Conversions'!$F138</f>
        <v>0</v>
      </c>
      <c r="AC140" s="28">
        <f>+Q140*'Silver Conversions'!$F138</f>
        <v>0</v>
      </c>
      <c r="AD140" s="28">
        <f>+R140*'Silver Conversions'!$F138</f>
        <v>4.289833333333334</v>
      </c>
      <c r="AE140" s="28">
        <f>+S140*'Silver Conversions'!$F138</f>
        <v>0.37702879736408573</v>
      </c>
      <c r="AF140" s="28">
        <f>+T140*'Silver Conversions'!$F138</f>
        <v>3.638014939759036</v>
      </c>
      <c r="AG140" s="28">
        <f>+U140*'Silver Conversions'!$F138</f>
        <v>14.031509683098593</v>
      </c>
      <c r="AH140" s="28">
        <f>+V140*'Silver Conversions'!$F138</f>
        <v>3.059264</v>
      </c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</row>
    <row r="141" spans="1:65" ht="15.75">
      <c r="A141" s="5">
        <v>1624</v>
      </c>
      <c r="B141" s="28">
        <v>37.66</v>
      </c>
      <c r="C141" s="28">
        <v>32</v>
      </c>
      <c r="D141" s="28"/>
      <c r="E141" s="28"/>
      <c r="F141" s="28"/>
      <c r="G141" s="28">
        <v>3.5</v>
      </c>
      <c r="H141" s="28">
        <v>37</v>
      </c>
      <c r="I141" s="28">
        <v>325.81</v>
      </c>
      <c r="J141" s="28"/>
      <c r="K141" s="28"/>
      <c r="L141" s="28"/>
      <c r="M141" s="28">
        <f t="shared" si="20"/>
        <v>0.5417301993728243</v>
      </c>
      <c r="N141" s="28">
        <f t="shared" si="21"/>
        <v>0.460312437066659</v>
      </c>
      <c r="O141" s="28">
        <f t="shared" si="22"/>
        <v>0</v>
      </c>
      <c r="P141" s="28">
        <f t="shared" si="23"/>
        <v>0</v>
      </c>
      <c r="Q141" s="28">
        <f t="shared" si="24"/>
        <v>0</v>
      </c>
      <c r="R141" s="28">
        <f t="shared" si="25"/>
        <v>2.916666666666667</v>
      </c>
      <c r="S141" s="28">
        <f t="shared" si="26"/>
        <v>0.30477759472817134</v>
      </c>
      <c r="T141" s="28">
        <f t="shared" si="27"/>
        <v>2.616947791164659</v>
      </c>
      <c r="U141" s="28">
        <f t="shared" si="28"/>
        <v>0</v>
      </c>
      <c r="V141" s="28">
        <f t="shared" si="29"/>
        <v>0</v>
      </c>
      <c r="W141" s="28"/>
      <c r="X141" s="28">
        <v>79.68</v>
      </c>
      <c r="Y141" s="28">
        <f>+M141*'Silver Conversions'!$F139</f>
        <v>0.79677677723755</v>
      </c>
      <c r="Z141" s="28">
        <f>+N141*'Silver Conversions'!$F139</f>
        <v>0.677027532437642</v>
      </c>
      <c r="AA141" s="28">
        <f>+O141*'Silver Conversions'!$F139</f>
        <v>0</v>
      </c>
      <c r="AB141" s="28">
        <f>+P141*'Silver Conversions'!$F139</f>
        <v>0</v>
      </c>
      <c r="AC141" s="28">
        <f>+Q141*'Silver Conversions'!$F139</f>
        <v>0</v>
      </c>
      <c r="AD141" s="28">
        <f>+R141*'Silver Conversions'!$F139</f>
        <v>4.289833333333334</v>
      </c>
      <c r="AE141" s="28">
        <f>+S141*'Silver Conversions'!$F139</f>
        <v>0.44826688632619444</v>
      </c>
      <c r="AF141" s="28">
        <f>+T141*'Silver Conversions'!$F139</f>
        <v>3.8490068112449807</v>
      </c>
      <c r="AG141" s="28">
        <f>+U141*'Silver Conversions'!$F139</f>
        <v>0</v>
      </c>
      <c r="AH141" s="28">
        <f>+V141*'Silver Conversions'!$F139</f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</row>
    <row r="142" spans="1:65" ht="15.75">
      <c r="A142" s="5">
        <v>1625</v>
      </c>
      <c r="B142" s="28">
        <v>41.5</v>
      </c>
      <c r="C142" s="28">
        <v>40</v>
      </c>
      <c r="D142" s="28"/>
      <c r="E142" s="28"/>
      <c r="F142" s="28"/>
      <c r="G142" s="28"/>
      <c r="H142" s="28">
        <v>50.8</v>
      </c>
      <c r="I142" s="28">
        <v>228</v>
      </c>
      <c r="J142" s="28">
        <v>130</v>
      </c>
      <c r="K142" s="28"/>
      <c r="L142" s="28"/>
      <c r="M142" s="28">
        <f t="shared" si="20"/>
        <v>0.5969676918208234</v>
      </c>
      <c r="N142" s="28">
        <f t="shared" si="21"/>
        <v>0.5753905463333238</v>
      </c>
      <c r="O142" s="28">
        <f t="shared" si="22"/>
        <v>0</v>
      </c>
      <c r="P142" s="28">
        <f t="shared" si="23"/>
        <v>0</v>
      </c>
      <c r="Q142" s="28">
        <f t="shared" si="24"/>
        <v>0</v>
      </c>
      <c r="R142" s="28">
        <f t="shared" si="25"/>
        <v>0</v>
      </c>
      <c r="S142" s="28">
        <f t="shared" si="26"/>
        <v>0.41845140032948924</v>
      </c>
      <c r="T142" s="28">
        <f t="shared" si="27"/>
        <v>1.8313253012048192</v>
      </c>
      <c r="U142" s="28">
        <f t="shared" si="28"/>
        <v>11.003521126760564</v>
      </c>
      <c r="V142" s="28">
        <f t="shared" si="29"/>
        <v>0</v>
      </c>
      <c r="W142" s="28"/>
      <c r="X142" s="28">
        <v>87.8</v>
      </c>
      <c r="Y142" s="28">
        <f>+M142*'Silver Conversions'!$F140</f>
        <v>0.8780200811300671</v>
      </c>
      <c r="Z142" s="28">
        <f>+N142*'Silver Conversions'!$F140</f>
        <v>0.8462844155470527</v>
      </c>
      <c r="AA142" s="28">
        <f>+O142*'Silver Conversions'!$F140</f>
        <v>0</v>
      </c>
      <c r="AB142" s="28">
        <f>+P142*'Silver Conversions'!$F140</f>
        <v>0</v>
      </c>
      <c r="AC142" s="28">
        <f>+Q142*'Silver Conversions'!$F140</f>
        <v>0</v>
      </c>
      <c r="AD142" s="28">
        <f>+R142*'Silver Conversions'!$F140</f>
        <v>0</v>
      </c>
      <c r="AE142" s="28">
        <f>+S142*'Silver Conversions'!$F140</f>
        <v>0.6154583196046128</v>
      </c>
      <c r="AF142" s="28">
        <f>+T142*'Silver Conversions'!$F140</f>
        <v>2.693513253012048</v>
      </c>
      <c r="AG142" s="28">
        <f>+U142*'Silver Conversions'!$F140</f>
        <v>16.18397887323944</v>
      </c>
      <c r="AH142" s="28">
        <f>+V142*'Silver Conversions'!$F140</f>
        <v>0</v>
      </c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</row>
    <row r="143" spans="1:65" ht="15.75">
      <c r="A143" s="5">
        <v>1626</v>
      </c>
      <c r="B143" s="28">
        <v>44</v>
      </c>
      <c r="C143" s="28">
        <v>53</v>
      </c>
      <c r="D143" s="28"/>
      <c r="E143" s="28"/>
      <c r="F143" s="28"/>
      <c r="G143" s="28"/>
      <c r="H143" s="28">
        <v>59.25</v>
      </c>
      <c r="I143" s="28">
        <v>255.73</v>
      </c>
      <c r="J143" s="28"/>
      <c r="K143" s="28">
        <v>3</v>
      </c>
      <c r="L143" s="28"/>
      <c r="M143" s="28">
        <f t="shared" si="20"/>
        <v>0.6329296009666561</v>
      </c>
      <c r="N143" s="28">
        <f t="shared" si="21"/>
        <v>0.762392473891654</v>
      </c>
      <c r="O143" s="28">
        <f t="shared" si="22"/>
        <v>0</v>
      </c>
      <c r="P143" s="28">
        <f t="shared" si="23"/>
        <v>0</v>
      </c>
      <c r="Q143" s="28">
        <f t="shared" si="24"/>
        <v>0</v>
      </c>
      <c r="R143" s="28">
        <f t="shared" si="25"/>
        <v>0</v>
      </c>
      <c r="S143" s="28">
        <f t="shared" si="26"/>
        <v>0.48805601317957165</v>
      </c>
      <c r="T143" s="28">
        <f t="shared" si="27"/>
        <v>2.054056224899598</v>
      </c>
      <c r="U143" s="28">
        <f t="shared" si="28"/>
        <v>0</v>
      </c>
      <c r="V143" s="28">
        <f t="shared" si="29"/>
        <v>3</v>
      </c>
      <c r="W143" s="28"/>
      <c r="X143" s="28">
        <v>93.09</v>
      </c>
      <c r="Y143" s="28">
        <f>+M143*'Silver Conversions'!$F141</f>
        <v>0.9309128571017579</v>
      </c>
      <c r="Z143" s="28">
        <f>+N143*'Silver Conversions'!$F141</f>
        <v>1.1213268505998448</v>
      </c>
      <c r="AA143" s="28">
        <f>+O143*'Silver Conversions'!$F141</f>
        <v>0</v>
      </c>
      <c r="AB143" s="28">
        <f>+P143*'Silver Conversions'!$F141</f>
        <v>0</v>
      </c>
      <c r="AC143" s="28">
        <f>+Q143*'Silver Conversions'!$F141</f>
        <v>0</v>
      </c>
      <c r="AD143" s="28">
        <f>+R143*'Silver Conversions'!$F141</f>
        <v>0</v>
      </c>
      <c r="AE143" s="28">
        <f>+S143*'Silver Conversions'!$F141</f>
        <v>0.717832784184514</v>
      </c>
      <c r="AF143" s="28">
        <f>+T143*'Silver Conversions'!$F141</f>
        <v>3.021105895582329</v>
      </c>
      <c r="AG143" s="28">
        <f>+U143*'Silver Conversions'!$F141</f>
        <v>0</v>
      </c>
      <c r="AH143" s="28">
        <f>+V143*'Silver Conversions'!$F141</f>
        <v>4.4124</v>
      </c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</row>
    <row r="144" spans="1:65" ht="15.75">
      <c r="A144" s="5">
        <v>1627</v>
      </c>
      <c r="B144" s="28">
        <v>45.25</v>
      </c>
      <c r="C144" s="28">
        <v>54</v>
      </c>
      <c r="D144" s="28"/>
      <c r="E144" s="28"/>
      <c r="F144" s="28"/>
      <c r="G144" s="28"/>
      <c r="H144" s="28">
        <v>70.39</v>
      </c>
      <c r="I144" s="28">
        <v>300</v>
      </c>
      <c r="J144" s="28">
        <v>258.96</v>
      </c>
      <c r="K144" s="28">
        <v>2.72</v>
      </c>
      <c r="L144" s="28"/>
      <c r="M144" s="28">
        <f t="shared" si="20"/>
        <v>0.6509105555395724</v>
      </c>
      <c r="N144" s="28">
        <f t="shared" si="21"/>
        <v>0.7767772375499871</v>
      </c>
      <c r="O144" s="28">
        <f t="shared" si="22"/>
        <v>0</v>
      </c>
      <c r="P144" s="28">
        <f t="shared" si="23"/>
        <v>0</v>
      </c>
      <c r="Q144" s="28">
        <f t="shared" si="24"/>
        <v>0</v>
      </c>
      <c r="R144" s="28">
        <f t="shared" si="25"/>
        <v>0</v>
      </c>
      <c r="S144" s="28">
        <f t="shared" si="26"/>
        <v>0.579818780889621</v>
      </c>
      <c r="T144" s="28">
        <f t="shared" si="27"/>
        <v>2.4096385542168677</v>
      </c>
      <c r="U144" s="28">
        <f t="shared" si="28"/>
        <v>21.919014084507044</v>
      </c>
      <c r="V144" s="28">
        <f t="shared" si="29"/>
        <v>2.72</v>
      </c>
      <c r="W144" s="28"/>
      <c r="X144" s="28">
        <v>93.36</v>
      </c>
      <c r="Y144" s="28">
        <f>+M144*'Silver Conversions'!$F142</f>
        <v>0.9336010098104087</v>
      </c>
      <c r="Z144" s="28">
        <f>+N144*'Silver Conversions'!$F142</f>
        <v>1.1141315918179464</v>
      </c>
      <c r="AA144" s="28">
        <f>+O144*'Silver Conversions'!$F142</f>
        <v>0</v>
      </c>
      <c r="AB144" s="28">
        <f>+P144*'Silver Conversions'!$F142</f>
        <v>0</v>
      </c>
      <c r="AC144" s="28">
        <f>+Q144*'Silver Conversions'!$F142</f>
        <v>0</v>
      </c>
      <c r="AD144" s="28">
        <f>+R144*'Silver Conversions'!$F142</f>
        <v>0</v>
      </c>
      <c r="AE144" s="28">
        <f>+S144*'Silver Conversions'!$F142</f>
        <v>0.8316340774299834</v>
      </c>
      <c r="AF144" s="28">
        <f>+T144*'Silver Conversions'!$F142</f>
        <v>3.456144578313253</v>
      </c>
      <c r="AG144" s="28">
        <f>+U144*'Silver Conversions'!$F142</f>
        <v>31.43844190140845</v>
      </c>
      <c r="AH144" s="28">
        <f>+V144*'Silver Conversions'!$F142</f>
        <v>3.901296</v>
      </c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</row>
    <row r="145" spans="1:65" ht="15.75">
      <c r="A145" s="5">
        <v>1628</v>
      </c>
      <c r="B145" s="28">
        <v>42.58</v>
      </c>
      <c r="C145" s="28">
        <v>56</v>
      </c>
      <c r="D145" s="28"/>
      <c r="E145" s="28">
        <v>45.67</v>
      </c>
      <c r="F145" s="28"/>
      <c r="G145" s="28"/>
      <c r="H145" s="28">
        <v>61.8</v>
      </c>
      <c r="I145" s="28">
        <v>294.42</v>
      </c>
      <c r="J145" s="28">
        <v>143.52</v>
      </c>
      <c r="K145" s="28">
        <v>2.83</v>
      </c>
      <c r="L145" s="28"/>
      <c r="M145" s="28">
        <f t="shared" si="20"/>
        <v>0.612503236571823</v>
      </c>
      <c r="N145" s="28">
        <f t="shared" si="21"/>
        <v>0.8055467648666532</v>
      </c>
      <c r="O145" s="28">
        <f t="shared" si="22"/>
        <v>0</v>
      </c>
      <c r="P145" s="28">
        <f t="shared" si="23"/>
        <v>0.966405403575298</v>
      </c>
      <c r="Q145" s="28">
        <f t="shared" si="24"/>
        <v>0</v>
      </c>
      <c r="R145" s="28">
        <f t="shared" si="25"/>
        <v>0</v>
      </c>
      <c r="S145" s="28">
        <f t="shared" si="26"/>
        <v>0.5090609555189456</v>
      </c>
      <c r="T145" s="28">
        <f t="shared" si="27"/>
        <v>2.3648192771084338</v>
      </c>
      <c r="U145" s="28">
        <f t="shared" si="28"/>
        <v>12.147887323943664</v>
      </c>
      <c r="V145" s="28">
        <f t="shared" si="29"/>
        <v>2.83</v>
      </c>
      <c r="W145" s="28"/>
      <c r="X145" s="28">
        <v>87.85</v>
      </c>
      <c r="Y145" s="28">
        <f>+M145*'Silver Conversions'!$F143</f>
        <v>0.8785133922149657</v>
      </c>
      <c r="Z145" s="28">
        <f>+N145*'Silver Conversions'!$F143</f>
        <v>1.1553957248482407</v>
      </c>
      <c r="AA145" s="28">
        <f>+O145*'Silver Conversions'!$F143</f>
        <v>0</v>
      </c>
      <c r="AB145" s="28">
        <f>+P145*'Silver Conversions'!$F143</f>
        <v>1.38611527034805</v>
      </c>
      <c r="AC145" s="28">
        <f>+Q145*'Silver Conversions'!$F143</f>
        <v>0</v>
      </c>
      <c r="AD145" s="28">
        <f>+R145*'Silver Conversions'!$F143</f>
        <v>0</v>
      </c>
      <c r="AE145" s="28">
        <f>+S145*'Silver Conversions'!$F143</f>
        <v>0.7301461285008236</v>
      </c>
      <c r="AF145" s="28">
        <f>+T145*'Silver Conversions'!$F143</f>
        <v>3.3918602891566265</v>
      </c>
      <c r="AG145" s="28">
        <f>+U145*'Silver Conversions'!$F143</f>
        <v>17.423714788732397</v>
      </c>
      <c r="AH145" s="28">
        <f>+V145*'Silver Conversions'!$F143</f>
        <v>4.059069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</row>
    <row r="146" spans="1:65" ht="15.75">
      <c r="A146" s="5">
        <v>1629</v>
      </c>
      <c r="B146" s="28">
        <v>55.41</v>
      </c>
      <c r="C146" s="28">
        <v>58</v>
      </c>
      <c r="D146" s="28"/>
      <c r="E146" s="28"/>
      <c r="F146" s="28"/>
      <c r="G146" s="28"/>
      <c r="H146" s="28">
        <v>48.12</v>
      </c>
      <c r="I146" s="28">
        <v>329.78</v>
      </c>
      <c r="J146" s="28"/>
      <c r="K146" s="28"/>
      <c r="L146" s="28"/>
      <c r="M146" s="28">
        <f t="shared" si="20"/>
        <v>0.7970597543082366</v>
      </c>
      <c r="N146" s="28">
        <f t="shared" si="21"/>
        <v>0.8343162921833194</v>
      </c>
      <c r="O146" s="28">
        <f t="shared" si="22"/>
        <v>0</v>
      </c>
      <c r="P146" s="28">
        <f t="shared" si="23"/>
        <v>0</v>
      </c>
      <c r="Q146" s="28">
        <f t="shared" si="24"/>
        <v>0</v>
      </c>
      <c r="R146" s="28">
        <f t="shared" si="25"/>
        <v>0</v>
      </c>
      <c r="S146" s="28">
        <f t="shared" si="26"/>
        <v>0.3963756177924217</v>
      </c>
      <c r="T146" s="28">
        <f t="shared" si="27"/>
        <v>2.6488353413654617</v>
      </c>
      <c r="U146" s="28">
        <f t="shared" si="28"/>
        <v>0</v>
      </c>
      <c r="V146" s="28">
        <f t="shared" si="29"/>
        <v>0</v>
      </c>
      <c r="W146" s="28"/>
      <c r="X146" s="28">
        <v>114.32</v>
      </c>
      <c r="Y146" s="28">
        <f>+M146*'Silver Conversions'!$F144</f>
        <v>1.1432228056043037</v>
      </c>
      <c r="Z146" s="28">
        <f>+N146*'Silver Conversions'!$F144</f>
        <v>1.1966598578785348</v>
      </c>
      <c r="AA146" s="28">
        <f>+O146*'Silver Conversions'!$F144</f>
        <v>0</v>
      </c>
      <c r="AB146" s="28">
        <f>+P146*'Silver Conversions'!$F144</f>
        <v>0</v>
      </c>
      <c r="AC146" s="28">
        <f>+Q146*'Silver Conversions'!$F144</f>
        <v>0</v>
      </c>
      <c r="AD146" s="28">
        <f>+R146*'Silver Conversions'!$F144</f>
        <v>0</v>
      </c>
      <c r="AE146" s="28">
        <f>+S146*'Silver Conversions'!$F144</f>
        <v>0.5685215485996704</v>
      </c>
      <c r="AF146" s="28">
        <f>+T146*'Silver Conversions'!$F144</f>
        <v>3.7992245301204814</v>
      </c>
      <c r="AG146" s="28">
        <f>+U146*'Silver Conversions'!$F144</f>
        <v>0</v>
      </c>
      <c r="AH146" s="28">
        <f>+V146*'Silver Conversions'!$F144</f>
        <v>0</v>
      </c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</row>
    <row r="147" spans="1:65" ht="15.75">
      <c r="A147" s="5">
        <v>1630</v>
      </c>
      <c r="B147" s="28">
        <v>60.25</v>
      </c>
      <c r="C147" s="28">
        <v>70</v>
      </c>
      <c r="D147" s="28"/>
      <c r="E147" s="28"/>
      <c r="F147" s="28"/>
      <c r="G147" s="28">
        <v>3.75</v>
      </c>
      <c r="H147" s="28">
        <v>55.67</v>
      </c>
      <c r="I147" s="28">
        <v>333.65</v>
      </c>
      <c r="J147" s="28"/>
      <c r="K147" s="28"/>
      <c r="L147" s="28"/>
      <c r="M147" s="28">
        <f t="shared" si="20"/>
        <v>0.8666820104145688</v>
      </c>
      <c r="N147" s="28">
        <f t="shared" si="21"/>
        <v>1.0069334560833165</v>
      </c>
      <c r="O147" s="28">
        <f t="shared" si="22"/>
        <v>0</v>
      </c>
      <c r="P147" s="28">
        <f t="shared" si="23"/>
        <v>0</v>
      </c>
      <c r="Q147" s="28">
        <f t="shared" si="24"/>
        <v>0</v>
      </c>
      <c r="R147" s="28">
        <f t="shared" si="25"/>
        <v>3.125</v>
      </c>
      <c r="S147" s="28">
        <f t="shared" si="26"/>
        <v>0.4585667215815486</v>
      </c>
      <c r="T147" s="28">
        <f t="shared" si="27"/>
        <v>2.6799196787148594</v>
      </c>
      <c r="U147" s="28">
        <f t="shared" si="28"/>
        <v>0</v>
      </c>
      <c r="V147" s="28">
        <f t="shared" si="29"/>
        <v>0</v>
      </c>
      <c r="W147" s="28"/>
      <c r="X147" s="28">
        <v>124.31</v>
      </c>
      <c r="Y147" s="28">
        <f>+M147*'Silver Conversions'!$F145</f>
        <v>1.2430820075376159</v>
      </c>
      <c r="Z147" s="28">
        <f>+N147*'Silver Conversions'!$F145</f>
        <v>1.4442446560603008</v>
      </c>
      <c r="AA147" s="28">
        <f>+O147*'Silver Conversions'!$F145</f>
        <v>0</v>
      </c>
      <c r="AB147" s="28">
        <f>+P147*'Silver Conversions'!$F145</f>
        <v>0</v>
      </c>
      <c r="AC147" s="28">
        <f>+Q147*'Silver Conversions'!$F145</f>
        <v>0</v>
      </c>
      <c r="AD147" s="28">
        <f>+R147*'Silver Conversions'!$F145</f>
        <v>4.482187499999999</v>
      </c>
      <c r="AE147" s="28">
        <f>+S147*'Silver Conversions'!$F145</f>
        <v>0.6577222487644151</v>
      </c>
      <c r="AF147" s="28">
        <f>+T147*'Silver Conversions'!$F145</f>
        <v>3.8438087951807227</v>
      </c>
      <c r="AG147" s="28">
        <f>+U147*'Silver Conversions'!$F145</f>
        <v>0</v>
      </c>
      <c r="AH147" s="28">
        <f>+V147*'Silver Conversions'!$F145</f>
        <v>0</v>
      </c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</row>
    <row r="148" spans="1:65" ht="15.75">
      <c r="A148" s="5">
        <v>1631</v>
      </c>
      <c r="B148" s="28">
        <v>71.66</v>
      </c>
      <c r="C148" s="28">
        <v>66</v>
      </c>
      <c r="D148" s="28"/>
      <c r="E148" s="28"/>
      <c r="F148" s="28"/>
      <c r="G148" s="28"/>
      <c r="H148" s="28">
        <v>72</v>
      </c>
      <c r="I148" s="28">
        <v>330.3</v>
      </c>
      <c r="J148" s="28"/>
      <c r="K148" s="28"/>
      <c r="L148" s="28"/>
      <c r="M148" s="28">
        <f t="shared" si="20"/>
        <v>1.0308121637561494</v>
      </c>
      <c r="N148" s="28">
        <f t="shared" si="21"/>
        <v>0.9493944014499842</v>
      </c>
      <c r="O148" s="28">
        <f t="shared" si="22"/>
        <v>0</v>
      </c>
      <c r="P148" s="28">
        <f t="shared" si="23"/>
        <v>0</v>
      </c>
      <c r="Q148" s="28">
        <f t="shared" si="24"/>
        <v>0</v>
      </c>
      <c r="R148" s="28">
        <f t="shared" si="25"/>
        <v>0</v>
      </c>
      <c r="S148" s="28">
        <f t="shared" si="26"/>
        <v>0.5930807248764415</v>
      </c>
      <c r="T148" s="28">
        <f t="shared" si="27"/>
        <v>2.653012048192771</v>
      </c>
      <c r="U148" s="28">
        <f t="shared" si="28"/>
        <v>0</v>
      </c>
      <c r="V148" s="28">
        <f t="shared" si="29"/>
        <v>0</v>
      </c>
      <c r="W148" s="28"/>
      <c r="X148" s="28">
        <v>147.85</v>
      </c>
      <c r="Y148" s="28">
        <f>+M148*'Silver Conversions'!$F146</f>
        <v>1.4784938864754449</v>
      </c>
      <c r="Z148" s="28">
        <f>+N148*'Silver Conversions'!$F146</f>
        <v>1.3617163899997122</v>
      </c>
      <c r="AA148" s="28">
        <f>+O148*'Silver Conversions'!$F146</f>
        <v>0</v>
      </c>
      <c r="AB148" s="28">
        <f>+P148*'Silver Conversions'!$F146</f>
        <v>0</v>
      </c>
      <c r="AC148" s="28">
        <f>+Q148*'Silver Conversions'!$F146</f>
        <v>0</v>
      </c>
      <c r="AD148" s="28">
        <f>+R148*'Silver Conversions'!$F146</f>
        <v>0</v>
      </c>
      <c r="AE148" s="28">
        <f>+S148*'Silver Conversions'!$F146</f>
        <v>0.85065568369028</v>
      </c>
      <c r="AF148" s="28">
        <f>+T148*'Silver Conversions'!$F146</f>
        <v>3.8052151807228913</v>
      </c>
      <c r="AG148" s="28">
        <f>+U148*'Silver Conversions'!$F146</f>
        <v>0</v>
      </c>
      <c r="AH148" s="28">
        <f>+V148*'Silver Conversions'!$F146</f>
        <v>0</v>
      </c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</row>
    <row r="149" spans="1:65" ht="15.75">
      <c r="A149" s="5">
        <v>1632</v>
      </c>
      <c r="B149" s="28">
        <v>58.16</v>
      </c>
      <c r="C149" s="28"/>
      <c r="D149" s="28"/>
      <c r="E149" s="28"/>
      <c r="F149" s="28"/>
      <c r="G149" s="28"/>
      <c r="H149" s="28">
        <v>65</v>
      </c>
      <c r="I149" s="28">
        <v>330.3</v>
      </c>
      <c r="J149" s="28"/>
      <c r="K149" s="28"/>
      <c r="L149" s="28"/>
      <c r="M149" s="28">
        <f t="shared" si="20"/>
        <v>0.8366178543686527</v>
      </c>
      <c r="N149" s="28">
        <f t="shared" si="21"/>
        <v>0</v>
      </c>
      <c r="O149" s="28">
        <f t="shared" si="22"/>
        <v>0</v>
      </c>
      <c r="P149" s="28">
        <f t="shared" si="23"/>
        <v>0</v>
      </c>
      <c r="Q149" s="28">
        <f t="shared" si="24"/>
        <v>0</v>
      </c>
      <c r="R149" s="28">
        <f t="shared" si="25"/>
        <v>0</v>
      </c>
      <c r="S149" s="28">
        <f t="shared" si="26"/>
        <v>0.5354200988467874</v>
      </c>
      <c r="T149" s="28">
        <f t="shared" si="27"/>
        <v>2.653012048192771</v>
      </c>
      <c r="U149" s="28">
        <f t="shared" si="28"/>
        <v>0</v>
      </c>
      <c r="V149" s="28">
        <f t="shared" si="29"/>
        <v>0</v>
      </c>
      <c r="W149" s="28"/>
      <c r="X149" s="28">
        <v>120</v>
      </c>
      <c r="Y149" s="28">
        <f>+M149*'Silver Conversions'!$F147</f>
        <v>1.1999609885209583</v>
      </c>
      <c r="Z149" s="28">
        <f>+N149*'Silver Conversions'!$F147</f>
        <v>0</v>
      </c>
      <c r="AA149" s="28">
        <f>+O149*'Silver Conversions'!$F147</f>
        <v>0</v>
      </c>
      <c r="AB149" s="28">
        <f>+P149*'Silver Conversions'!$F147</f>
        <v>0</v>
      </c>
      <c r="AC149" s="28">
        <f>+Q149*'Silver Conversions'!$F147</f>
        <v>0</v>
      </c>
      <c r="AD149" s="28">
        <f>+R149*'Silver Conversions'!$F147</f>
        <v>0</v>
      </c>
      <c r="AE149" s="28">
        <f>+S149*'Silver Conversions'!$F147</f>
        <v>0.7679530477759472</v>
      </c>
      <c r="AF149" s="28">
        <f>+T149*'Silver Conversions'!$F147</f>
        <v>3.8052151807228913</v>
      </c>
      <c r="AG149" s="28">
        <f>+U149*'Silver Conversions'!$F147</f>
        <v>0</v>
      </c>
      <c r="AH149" s="28">
        <f>+V149*'Silver Conversions'!$F147</f>
        <v>0</v>
      </c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</row>
    <row r="150" spans="1:65" ht="15.75">
      <c r="A150" s="5">
        <v>1633</v>
      </c>
      <c r="B150" s="28">
        <v>51.58</v>
      </c>
      <c r="C150" s="28"/>
      <c r="D150" s="28"/>
      <c r="E150" s="28"/>
      <c r="F150" s="28"/>
      <c r="G150" s="28"/>
      <c r="H150" s="28">
        <v>59.94</v>
      </c>
      <c r="I150" s="28">
        <v>333.65</v>
      </c>
      <c r="J150" s="28"/>
      <c r="K150" s="28"/>
      <c r="L150" s="28"/>
      <c r="M150" s="28">
        <f t="shared" si="20"/>
        <v>0.741966109496821</v>
      </c>
      <c r="N150" s="28">
        <f t="shared" si="21"/>
        <v>0</v>
      </c>
      <c r="O150" s="28">
        <f t="shared" si="22"/>
        <v>0</v>
      </c>
      <c r="P150" s="28">
        <f t="shared" si="23"/>
        <v>0</v>
      </c>
      <c r="Q150" s="28">
        <f t="shared" si="24"/>
        <v>0</v>
      </c>
      <c r="R150" s="28">
        <f t="shared" si="25"/>
        <v>0</v>
      </c>
      <c r="S150" s="28">
        <f t="shared" si="26"/>
        <v>0.4937397034596375</v>
      </c>
      <c r="T150" s="28">
        <f t="shared" si="27"/>
        <v>2.6799196787148594</v>
      </c>
      <c r="U150" s="28">
        <f t="shared" si="28"/>
        <v>0</v>
      </c>
      <c r="V150" s="28">
        <f t="shared" si="29"/>
        <v>0</v>
      </c>
      <c r="W150" s="28"/>
      <c r="X150" s="28">
        <v>106.42</v>
      </c>
      <c r="Y150" s="28">
        <f>+M150*'Silver Conversions'!$F148</f>
        <v>1.0642019908512903</v>
      </c>
      <c r="Z150" s="28">
        <f>+N150*'Silver Conversions'!$F148</f>
        <v>0</v>
      </c>
      <c r="AA150" s="28">
        <f>+O150*'Silver Conversions'!$F148</f>
        <v>0</v>
      </c>
      <c r="AB150" s="28">
        <f>+P150*'Silver Conversions'!$F148</f>
        <v>0</v>
      </c>
      <c r="AC150" s="28">
        <f>+Q150*'Silver Conversions'!$F148</f>
        <v>0</v>
      </c>
      <c r="AD150" s="28">
        <f>+R150*'Silver Conversions'!$F148</f>
        <v>0</v>
      </c>
      <c r="AE150" s="28">
        <f>+S150*'Silver Conversions'!$F148</f>
        <v>0.7081708566721581</v>
      </c>
      <c r="AF150" s="28">
        <f>+T150*'Silver Conversions'!$F148</f>
        <v>3.8438087951807227</v>
      </c>
      <c r="AG150" s="28">
        <f>+U150*'Silver Conversions'!$F148</f>
        <v>0</v>
      </c>
      <c r="AH150" s="28">
        <f>+V150*'Silver Conversions'!$F148</f>
        <v>0</v>
      </c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</row>
    <row r="151" spans="1:65" ht="15.75">
      <c r="A151" s="5">
        <v>1634</v>
      </c>
      <c r="B151" s="28">
        <v>37</v>
      </c>
      <c r="C151" s="28"/>
      <c r="D151" s="28"/>
      <c r="E151" s="28"/>
      <c r="F151" s="28"/>
      <c r="G151" s="28"/>
      <c r="H151" s="28">
        <v>60.3</v>
      </c>
      <c r="I151" s="28">
        <v>300.62</v>
      </c>
      <c r="J151" s="28"/>
      <c r="K151" s="28"/>
      <c r="L151" s="28"/>
      <c r="M151" s="28">
        <f t="shared" si="20"/>
        <v>0.5322362553583244</v>
      </c>
      <c r="N151" s="28">
        <f t="shared" si="21"/>
        <v>0</v>
      </c>
      <c r="O151" s="28">
        <f t="shared" si="22"/>
        <v>0</v>
      </c>
      <c r="P151" s="28">
        <f t="shared" si="23"/>
        <v>0</v>
      </c>
      <c r="Q151" s="28">
        <f t="shared" si="24"/>
        <v>0</v>
      </c>
      <c r="R151" s="28">
        <f t="shared" si="25"/>
        <v>0</v>
      </c>
      <c r="S151" s="28">
        <f t="shared" si="26"/>
        <v>0.4967051070840197</v>
      </c>
      <c r="T151" s="28">
        <f t="shared" si="27"/>
        <v>2.4146184738955823</v>
      </c>
      <c r="U151" s="28">
        <f t="shared" si="28"/>
        <v>0</v>
      </c>
      <c r="V151" s="28">
        <f t="shared" si="29"/>
        <v>0</v>
      </c>
      <c r="W151" s="28"/>
      <c r="X151" s="28">
        <v>76.34</v>
      </c>
      <c r="Y151" s="28">
        <f>+M151*'Silver Conversions'!$F149</f>
        <v>0.7633864610604446</v>
      </c>
      <c r="Z151" s="28">
        <f>+N151*'Silver Conversions'!$F149</f>
        <v>0</v>
      </c>
      <c r="AA151" s="28">
        <f>+O151*'Silver Conversions'!$F149</f>
        <v>0</v>
      </c>
      <c r="AB151" s="28">
        <f>+P151*'Silver Conversions'!$F149</f>
        <v>0</v>
      </c>
      <c r="AC151" s="28">
        <f>+Q151*'Silver Conversions'!$F149</f>
        <v>0</v>
      </c>
      <c r="AD151" s="28">
        <f>+R151*'Silver Conversions'!$F149</f>
        <v>0</v>
      </c>
      <c r="AE151" s="28">
        <f>+S151*'Silver Conversions'!$F149</f>
        <v>0.7124241350906094</v>
      </c>
      <c r="AF151" s="28">
        <f>+T151*'Silver Conversions'!$F149</f>
        <v>3.4632872771084333</v>
      </c>
      <c r="AG151" s="28">
        <f>+U151*'Silver Conversions'!$F149</f>
        <v>0</v>
      </c>
      <c r="AH151" s="28">
        <f>+V151*'Silver Conversions'!$F149</f>
        <v>0</v>
      </c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</row>
    <row r="152" spans="1:65" ht="15.75">
      <c r="A152" s="5">
        <v>1635</v>
      </c>
      <c r="B152" s="28">
        <v>50</v>
      </c>
      <c r="C152" s="28"/>
      <c r="D152" s="28"/>
      <c r="E152" s="28"/>
      <c r="F152" s="28"/>
      <c r="G152" s="28">
        <v>3.5</v>
      </c>
      <c r="H152" s="28">
        <v>60.81</v>
      </c>
      <c r="I152" s="28">
        <v>261.74</v>
      </c>
      <c r="J152" s="28">
        <v>143</v>
      </c>
      <c r="K152" s="28"/>
      <c r="L152" s="28"/>
      <c r="M152" s="28">
        <f t="shared" si="20"/>
        <v>0.7192381829166546</v>
      </c>
      <c r="N152" s="28">
        <f t="shared" si="21"/>
        <v>0</v>
      </c>
      <c r="O152" s="28">
        <f t="shared" si="22"/>
        <v>0</v>
      </c>
      <c r="P152" s="28">
        <f t="shared" si="23"/>
        <v>0</v>
      </c>
      <c r="Q152" s="28">
        <f t="shared" si="24"/>
        <v>0</v>
      </c>
      <c r="R152" s="28">
        <f t="shared" si="25"/>
        <v>2.916666666666667</v>
      </c>
      <c r="S152" s="28">
        <f t="shared" si="26"/>
        <v>0.5009060955518946</v>
      </c>
      <c r="T152" s="28">
        <f t="shared" si="27"/>
        <v>2.1023293172690765</v>
      </c>
      <c r="U152" s="28">
        <f t="shared" si="28"/>
        <v>12.10387323943662</v>
      </c>
      <c r="V152" s="28">
        <f t="shared" si="29"/>
        <v>0</v>
      </c>
      <c r="W152" s="28"/>
      <c r="X152" s="28">
        <v>103.16</v>
      </c>
      <c r="Y152" s="28">
        <f>+M152*'Silver Conversions'!$F150</f>
        <v>1.0316033257573576</v>
      </c>
      <c r="Z152" s="28">
        <f>+N152*'Silver Conversions'!$F150</f>
        <v>0</v>
      </c>
      <c r="AA152" s="28">
        <f>+O152*'Silver Conversions'!$F150</f>
        <v>0</v>
      </c>
      <c r="AB152" s="28">
        <f>+P152*'Silver Conversions'!$F150</f>
        <v>0</v>
      </c>
      <c r="AC152" s="28">
        <f>+Q152*'Silver Conversions'!$F150</f>
        <v>0</v>
      </c>
      <c r="AD152" s="28">
        <f>+R152*'Silver Conversions'!$F150</f>
        <v>4.183375</v>
      </c>
      <c r="AE152" s="28">
        <f>+S152*'Silver Conversions'!$F150</f>
        <v>0.7184496128500824</v>
      </c>
      <c r="AF152" s="28">
        <f>+T152*'Silver Conversions'!$F150</f>
        <v>3.0153709397590363</v>
      </c>
      <c r="AG152" s="28">
        <f>+U152*'Silver Conversions'!$F150</f>
        <v>17.360585387323944</v>
      </c>
      <c r="AH152" s="28">
        <f>+V152*'Silver Conversions'!$F150</f>
        <v>0</v>
      </c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</row>
    <row r="153" spans="1:65" ht="15.75">
      <c r="A153" s="5">
        <v>1636</v>
      </c>
      <c r="B153" s="28">
        <v>45.25</v>
      </c>
      <c r="C153" s="28"/>
      <c r="D153" s="28"/>
      <c r="E153" s="28"/>
      <c r="F153" s="28"/>
      <c r="G153" s="28">
        <v>3.5</v>
      </c>
      <c r="H153" s="28">
        <v>60.02</v>
      </c>
      <c r="I153" s="28">
        <v>270.42</v>
      </c>
      <c r="J153" s="28">
        <v>169</v>
      </c>
      <c r="K153" s="28"/>
      <c r="L153" s="28"/>
      <c r="M153" s="28">
        <f t="shared" si="20"/>
        <v>0.6509105555395724</v>
      </c>
      <c r="N153" s="28">
        <f t="shared" si="21"/>
        <v>0</v>
      </c>
      <c r="O153" s="28">
        <f t="shared" si="22"/>
        <v>0</v>
      </c>
      <c r="P153" s="28">
        <f t="shared" si="23"/>
        <v>0</v>
      </c>
      <c r="Q153" s="28">
        <f t="shared" si="24"/>
        <v>0</v>
      </c>
      <c r="R153" s="28">
        <f t="shared" si="25"/>
        <v>2.916666666666667</v>
      </c>
      <c r="S153" s="28">
        <f t="shared" si="26"/>
        <v>0.4943986820428336</v>
      </c>
      <c r="T153" s="28">
        <f t="shared" si="27"/>
        <v>2.1720481927710846</v>
      </c>
      <c r="U153" s="28">
        <f t="shared" si="28"/>
        <v>14.304577464788734</v>
      </c>
      <c r="V153" s="28">
        <f t="shared" si="29"/>
        <v>0</v>
      </c>
      <c r="W153" s="28"/>
      <c r="X153" s="28">
        <v>93.36</v>
      </c>
      <c r="Y153" s="28">
        <f>+M153*'Silver Conversions'!$F151</f>
        <v>0.9336010098104087</v>
      </c>
      <c r="Z153" s="28">
        <f>+N153*'Silver Conversions'!$F151</f>
        <v>0</v>
      </c>
      <c r="AA153" s="28">
        <f>+O153*'Silver Conversions'!$F151</f>
        <v>0</v>
      </c>
      <c r="AB153" s="28">
        <f>+P153*'Silver Conversions'!$F151</f>
        <v>0</v>
      </c>
      <c r="AC153" s="28">
        <f>+Q153*'Silver Conversions'!$F151</f>
        <v>0</v>
      </c>
      <c r="AD153" s="28">
        <f>+R153*'Silver Conversions'!$F151</f>
        <v>4.183375</v>
      </c>
      <c r="AE153" s="28">
        <f>+S153*'Silver Conversions'!$F151</f>
        <v>0.7091160296540362</v>
      </c>
      <c r="AF153" s="28">
        <f>+T153*'Silver Conversions'!$F151</f>
        <v>3.1153687228915663</v>
      </c>
      <c r="AG153" s="28">
        <f>+U153*'Silver Conversions'!$F151</f>
        <v>20.51705545774648</v>
      </c>
      <c r="AH153" s="28">
        <f>+V153*'Silver Conversions'!$F151</f>
        <v>0</v>
      </c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</row>
    <row r="154" spans="1:65" ht="15.75">
      <c r="A154" s="5">
        <v>1637</v>
      </c>
      <c r="B154" s="28">
        <v>45.75</v>
      </c>
      <c r="C154" s="28"/>
      <c r="D154" s="28"/>
      <c r="E154" s="28"/>
      <c r="F154" s="28"/>
      <c r="G154" s="28">
        <v>3.5</v>
      </c>
      <c r="H154" s="28">
        <v>61.5</v>
      </c>
      <c r="I154" s="28">
        <v>244.45</v>
      </c>
      <c r="J154" s="28">
        <v>137.43</v>
      </c>
      <c r="K154" s="28">
        <v>4</v>
      </c>
      <c r="L154" s="28"/>
      <c r="M154" s="28">
        <f t="shared" si="20"/>
        <v>0.658102937368739</v>
      </c>
      <c r="N154" s="28">
        <f t="shared" si="21"/>
        <v>0</v>
      </c>
      <c r="O154" s="28">
        <f t="shared" si="22"/>
        <v>0</v>
      </c>
      <c r="P154" s="28">
        <f t="shared" si="23"/>
        <v>0</v>
      </c>
      <c r="Q154" s="28">
        <f t="shared" si="24"/>
        <v>0</v>
      </c>
      <c r="R154" s="28">
        <f t="shared" si="25"/>
        <v>2.916666666666667</v>
      </c>
      <c r="S154" s="28">
        <f t="shared" si="26"/>
        <v>0.5065897858319605</v>
      </c>
      <c r="T154" s="28">
        <f t="shared" si="27"/>
        <v>1.9634538152610441</v>
      </c>
      <c r="U154" s="28">
        <f t="shared" si="28"/>
        <v>11.632414680390035</v>
      </c>
      <c r="V154" s="28">
        <f t="shared" si="29"/>
        <v>4</v>
      </c>
      <c r="W154" s="28"/>
      <c r="X154" s="28">
        <v>94.39</v>
      </c>
      <c r="Y154" s="28">
        <f>+M154*'Silver Conversions'!$F152</f>
        <v>0.9439170430679823</v>
      </c>
      <c r="Z154" s="28">
        <f>+N154*'Silver Conversions'!$F152</f>
        <v>0</v>
      </c>
      <c r="AA154" s="28">
        <f>+O154*'Silver Conversions'!$F152</f>
        <v>0</v>
      </c>
      <c r="AB154" s="28">
        <f>+P154*'Silver Conversions'!$F152</f>
        <v>0</v>
      </c>
      <c r="AC154" s="28">
        <f>+Q154*'Silver Conversions'!$F152</f>
        <v>0</v>
      </c>
      <c r="AD154" s="28">
        <f>+R154*'Silver Conversions'!$F152</f>
        <v>4.183375</v>
      </c>
      <c r="AE154" s="28">
        <f>+S154*'Silver Conversions'!$F152</f>
        <v>0.7266017298187808</v>
      </c>
      <c r="AF154" s="28">
        <f>+T154*'Silver Conversions'!$F152</f>
        <v>2.8161818072289155</v>
      </c>
      <c r="AG154" s="28">
        <f>+U154*'Silver Conversions'!$F152</f>
        <v>16.684372376083427</v>
      </c>
      <c r="AH154" s="28">
        <f>+V154*'Silver Conversions'!$F152</f>
        <v>5.7372</v>
      </c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</row>
    <row r="155" spans="1:65" ht="15.75">
      <c r="A155" s="5">
        <v>1638</v>
      </c>
      <c r="B155" s="28">
        <v>44.16</v>
      </c>
      <c r="C155" s="28"/>
      <c r="D155" s="28"/>
      <c r="E155" s="28"/>
      <c r="F155" s="28"/>
      <c r="G155" s="28">
        <v>3.5</v>
      </c>
      <c r="H155" s="28">
        <v>74.67</v>
      </c>
      <c r="I155" s="28">
        <v>243.05</v>
      </c>
      <c r="J155" s="28">
        <v>111.54</v>
      </c>
      <c r="K155" s="28">
        <v>3.59</v>
      </c>
      <c r="L155" s="28"/>
      <c r="M155" s="28">
        <f t="shared" si="20"/>
        <v>0.6352311631519894</v>
      </c>
      <c r="N155" s="28">
        <f t="shared" si="21"/>
        <v>0</v>
      </c>
      <c r="O155" s="28">
        <f t="shared" si="22"/>
        <v>0</v>
      </c>
      <c r="P155" s="28">
        <f t="shared" si="23"/>
        <v>0</v>
      </c>
      <c r="Q155" s="28">
        <f t="shared" si="24"/>
        <v>0</v>
      </c>
      <c r="R155" s="28">
        <f t="shared" si="25"/>
        <v>2.916666666666667</v>
      </c>
      <c r="S155" s="28">
        <f t="shared" si="26"/>
        <v>0.6150741350906095</v>
      </c>
      <c r="T155" s="28">
        <f t="shared" si="27"/>
        <v>1.9522088353413656</v>
      </c>
      <c r="U155" s="28">
        <f t="shared" si="28"/>
        <v>9.441021126760564</v>
      </c>
      <c r="V155" s="28">
        <f t="shared" si="29"/>
        <v>3.59</v>
      </c>
      <c r="W155" s="28"/>
      <c r="X155" s="28">
        <v>91.11</v>
      </c>
      <c r="Y155" s="28">
        <f>+M155*'Silver Conversions'!$F153</f>
        <v>0.9111120573088982</v>
      </c>
      <c r="Z155" s="28">
        <f>+N155*'Silver Conversions'!$F153</f>
        <v>0</v>
      </c>
      <c r="AA155" s="28">
        <f>+O155*'Silver Conversions'!$F153</f>
        <v>0</v>
      </c>
      <c r="AB155" s="28">
        <f>+P155*'Silver Conversions'!$F153</f>
        <v>0</v>
      </c>
      <c r="AC155" s="28">
        <f>+Q155*'Silver Conversions'!$F153</f>
        <v>0</v>
      </c>
      <c r="AD155" s="28">
        <f>+R155*'Silver Conversions'!$F153</f>
        <v>4.183375</v>
      </c>
      <c r="AE155" s="28">
        <f>+S155*'Silver Conversions'!$F153</f>
        <v>0.8822008319604612</v>
      </c>
      <c r="AF155" s="28">
        <f>+T155*'Silver Conversions'!$F153</f>
        <v>2.8000531325301203</v>
      </c>
      <c r="AG155" s="28">
        <f>+U155*'Silver Conversions'!$F153</f>
        <v>13.541256602112677</v>
      </c>
      <c r="AH155" s="28">
        <f>+V155*'Silver Conversions'!$F153</f>
        <v>5.149137</v>
      </c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</row>
    <row r="156" spans="1:65" ht="15.75">
      <c r="A156" s="5">
        <v>1639</v>
      </c>
      <c r="B156" s="28">
        <v>46.75</v>
      </c>
      <c r="C156" s="28"/>
      <c r="D156" s="28"/>
      <c r="E156" s="28"/>
      <c r="F156" s="28"/>
      <c r="G156" s="28">
        <v>3.5</v>
      </c>
      <c r="H156" s="28">
        <v>65.48</v>
      </c>
      <c r="I156" s="28">
        <v>234.96</v>
      </c>
      <c r="J156" s="28">
        <v>145.89</v>
      </c>
      <c r="K156" s="28">
        <v>3</v>
      </c>
      <c r="L156" s="28"/>
      <c r="M156" s="28">
        <f t="shared" si="20"/>
        <v>0.6724877010270721</v>
      </c>
      <c r="N156" s="28">
        <f t="shared" si="21"/>
        <v>0</v>
      </c>
      <c r="O156" s="28">
        <f t="shared" si="22"/>
        <v>0</v>
      </c>
      <c r="P156" s="28">
        <f t="shared" si="23"/>
        <v>0</v>
      </c>
      <c r="Q156" s="28">
        <f t="shared" si="24"/>
        <v>0</v>
      </c>
      <c r="R156" s="28">
        <f t="shared" si="25"/>
        <v>2.916666666666667</v>
      </c>
      <c r="S156" s="28">
        <f t="shared" si="26"/>
        <v>0.5393739703459638</v>
      </c>
      <c r="T156" s="28">
        <f t="shared" si="27"/>
        <v>1.8872289156626507</v>
      </c>
      <c r="U156" s="28">
        <f t="shared" si="28"/>
        <v>12.348489978331527</v>
      </c>
      <c r="V156" s="28">
        <f t="shared" si="29"/>
        <v>3</v>
      </c>
      <c r="W156" s="28"/>
      <c r="X156" s="28">
        <v>96.45</v>
      </c>
      <c r="Y156" s="28">
        <f>+M156*'Silver Conversions'!$F154</f>
        <v>0.9645491095831294</v>
      </c>
      <c r="Z156" s="28">
        <f>+N156*'Silver Conversions'!$F154</f>
        <v>0</v>
      </c>
      <c r="AA156" s="28">
        <f>+O156*'Silver Conversions'!$F154</f>
        <v>0</v>
      </c>
      <c r="AB156" s="28">
        <f>+P156*'Silver Conversions'!$F154</f>
        <v>0</v>
      </c>
      <c r="AC156" s="28">
        <f>+Q156*'Silver Conversions'!$F154</f>
        <v>0</v>
      </c>
      <c r="AD156" s="28">
        <f>+R156*'Silver Conversions'!$F154</f>
        <v>4.183375</v>
      </c>
      <c r="AE156" s="28">
        <f>+S156*'Silver Conversions'!$F154</f>
        <v>0.7736240856672159</v>
      </c>
      <c r="AF156" s="28">
        <f>+T156*'Silver Conversions'!$F154</f>
        <v>2.7068524337349396</v>
      </c>
      <c r="AG156" s="28">
        <f>+U156*'Silver Conversions'!$F154</f>
        <v>17.71143917592091</v>
      </c>
      <c r="AH156" s="28">
        <f>+V156*'Silver Conversions'!$F154</f>
        <v>4.302899999999999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</row>
    <row r="157" spans="1:65" ht="15.75">
      <c r="A157" s="5">
        <v>1640</v>
      </c>
      <c r="B157" s="28">
        <v>47.08</v>
      </c>
      <c r="C157" s="28">
        <v>50</v>
      </c>
      <c r="D157" s="28"/>
      <c r="E157" s="28"/>
      <c r="F157" s="28"/>
      <c r="G157" s="28">
        <v>3.5</v>
      </c>
      <c r="H157" s="28">
        <v>65.74</v>
      </c>
      <c r="I157" s="28">
        <v>249.89</v>
      </c>
      <c r="J157" s="28">
        <v>132.67</v>
      </c>
      <c r="K157" s="28"/>
      <c r="L157" s="28"/>
      <c r="M157" s="28">
        <f t="shared" si="20"/>
        <v>0.677234673034322</v>
      </c>
      <c r="N157" s="28">
        <f t="shared" si="21"/>
        <v>0.7192381829166546</v>
      </c>
      <c r="O157" s="28">
        <f t="shared" si="22"/>
        <v>0</v>
      </c>
      <c r="P157" s="28">
        <f t="shared" si="23"/>
        <v>0</v>
      </c>
      <c r="Q157" s="28">
        <f t="shared" si="24"/>
        <v>0</v>
      </c>
      <c r="R157" s="28">
        <f t="shared" si="25"/>
        <v>2.916666666666667</v>
      </c>
      <c r="S157" s="28">
        <f t="shared" si="26"/>
        <v>0.5415156507413509</v>
      </c>
      <c r="T157" s="28">
        <f t="shared" si="27"/>
        <v>2.00714859437751</v>
      </c>
      <c r="U157" s="28">
        <f t="shared" si="28"/>
        <v>11.229516522210185</v>
      </c>
      <c r="V157" s="28">
        <f t="shared" si="29"/>
        <v>0</v>
      </c>
      <c r="W157" s="28"/>
      <c r="X157" s="28">
        <v>97.14</v>
      </c>
      <c r="Y157" s="28">
        <f>+M157*'Silver Conversions'!$F155</f>
        <v>0.971357691533128</v>
      </c>
      <c r="Z157" s="28">
        <f>+N157*'Silver Conversions'!$F155</f>
        <v>1.0316033257573576</v>
      </c>
      <c r="AA157" s="28">
        <f>+O157*'Silver Conversions'!$F155</f>
        <v>0</v>
      </c>
      <c r="AB157" s="28">
        <f>+P157*'Silver Conversions'!$F155</f>
        <v>0</v>
      </c>
      <c r="AC157" s="28">
        <f>+Q157*'Silver Conversions'!$F155</f>
        <v>0</v>
      </c>
      <c r="AD157" s="28">
        <f>+R157*'Silver Conversions'!$F155</f>
        <v>4.183375</v>
      </c>
      <c r="AE157" s="28">
        <f>+S157*'Silver Conversions'!$F155</f>
        <v>0.7766958978583195</v>
      </c>
      <c r="AF157" s="28">
        <f>+T157*'Silver Conversions'!$F155</f>
        <v>2.8788532289156623</v>
      </c>
      <c r="AG157" s="28">
        <f>+U157*'Silver Conversions'!$F155</f>
        <v>16.106495547806066</v>
      </c>
      <c r="AH157" s="28">
        <f>+V157*'Silver Conversions'!$F155</f>
        <v>0</v>
      </c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</row>
    <row r="158" spans="1:65" ht="15.75">
      <c r="A158" s="5">
        <v>1641</v>
      </c>
      <c r="B158" s="28">
        <v>44.58</v>
      </c>
      <c r="C158" s="28">
        <v>46</v>
      </c>
      <c r="D158" s="28"/>
      <c r="E158" s="28">
        <v>48.21</v>
      </c>
      <c r="F158" s="28"/>
      <c r="G158" s="28">
        <v>3.5</v>
      </c>
      <c r="H158" s="28">
        <v>63.35</v>
      </c>
      <c r="I158" s="28">
        <v>323.25</v>
      </c>
      <c r="J158" s="28">
        <v>173.42</v>
      </c>
      <c r="K158" s="28">
        <v>4</v>
      </c>
      <c r="L158" s="28"/>
      <c r="M158" s="28">
        <f t="shared" si="20"/>
        <v>0.6412727638884893</v>
      </c>
      <c r="N158" s="28">
        <f t="shared" si="21"/>
        <v>0.6616991282833223</v>
      </c>
      <c r="O158" s="28">
        <f t="shared" si="22"/>
        <v>0</v>
      </c>
      <c r="P158" s="28">
        <f t="shared" si="23"/>
        <v>1.0201533721560132</v>
      </c>
      <c r="Q158" s="28">
        <f t="shared" si="24"/>
        <v>0</v>
      </c>
      <c r="R158" s="28">
        <f t="shared" si="25"/>
        <v>2.916666666666667</v>
      </c>
      <c r="S158" s="28">
        <f t="shared" si="26"/>
        <v>0.521828665568369</v>
      </c>
      <c r="T158" s="28">
        <f t="shared" si="27"/>
        <v>2.5963855421686746</v>
      </c>
      <c r="U158" s="28">
        <f t="shared" si="28"/>
        <v>14.678697183098592</v>
      </c>
      <c r="V158" s="28">
        <f t="shared" si="29"/>
        <v>4</v>
      </c>
      <c r="W158" s="28"/>
      <c r="X158" s="28"/>
      <c r="Y158" s="28">
        <f>+M158*'Silver Conversions'!$F156</f>
        <v>0.7894708996231192</v>
      </c>
      <c r="Z158" s="28">
        <f>+N158*'Silver Conversions'!$F156</f>
        <v>0.8146177968295982</v>
      </c>
      <c r="AA158" s="28">
        <f>+O158*'Silver Conversions'!$F156</f>
        <v>0</v>
      </c>
      <c r="AB158" s="28">
        <f>+P158*'Silver Conversions'!$F156</f>
        <v>1.255910816461268</v>
      </c>
      <c r="AC158" s="28">
        <f>+Q158*'Silver Conversions'!$F156</f>
        <v>0</v>
      </c>
      <c r="AD158" s="28">
        <f>+R158*'Silver Conversions'!$F156</f>
        <v>3.590708333333334</v>
      </c>
      <c r="AE158" s="28">
        <f>+S158*'Silver Conversions'!$F156</f>
        <v>0.6424232701812191</v>
      </c>
      <c r="AF158" s="28">
        <f>+T158*'Silver Conversions'!$F156</f>
        <v>3.1964102409638553</v>
      </c>
      <c r="AG158" s="28">
        <f>+U158*'Silver Conversions'!$F156</f>
        <v>18.070944102112676</v>
      </c>
      <c r="AH158" s="28">
        <f>+V158*'Silver Conversions'!$F156</f>
        <v>4.9244</v>
      </c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</row>
    <row r="159" spans="1:65" ht="15.75">
      <c r="A159" s="5">
        <v>1642</v>
      </c>
      <c r="B159" s="28">
        <v>47.5</v>
      </c>
      <c r="C159" s="28">
        <v>44</v>
      </c>
      <c r="D159" s="28"/>
      <c r="E159" s="28"/>
      <c r="F159" s="28"/>
      <c r="G159" s="28"/>
      <c r="H159" s="28">
        <v>64.89</v>
      </c>
      <c r="I159" s="28">
        <v>361.26</v>
      </c>
      <c r="J159" s="28">
        <v>182</v>
      </c>
      <c r="K159" s="28">
        <v>3.67</v>
      </c>
      <c r="L159" s="28"/>
      <c r="M159" s="28">
        <f t="shared" si="20"/>
        <v>0.6832762737708219</v>
      </c>
      <c r="N159" s="28">
        <f t="shared" si="21"/>
        <v>0.6329296009666561</v>
      </c>
      <c r="O159" s="28">
        <f t="shared" si="22"/>
        <v>0</v>
      </c>
      <c r="P159" s="28">
        <f t="shared" si="23"/>
        <v>0</v>
      </c>
      <c r="Q159" s="28">
        <f t="shared" si="24"/>
        <v>0</v>
      </c>
      <c r="R159" s="28">
        <f t="shared" si="25"/>
        <v>0</v>
      </c>
      <c r="S159" s="28">
        <f t="shared" si="26"/>
        <v>0.5345140032948928</v>
      </c>
      <c r="T159" s="28">
        <f t="shared" si="27"/>
        <v>2.9016867469879517</v>
      </c>
      <c r="U159" s="28">
        <f t="shared" si="28"/>
        <v>15.40492957746479</v>
      </c>
      <c r="V159" s="28">
        <f t="shared" si="29"/>
        <v>3.67</v>
      </c>
      <c r="W159" s="28"/>
      <c r="X159" s="28"/>
      <c r="Y159" s="28">
        <f>+M159*'Silver Conversions'!$F157</f>
        <v>0.8411814206392589</v>
      </c>
      <c r="Z159" s="28">
        <f>+N159*'Silver Conversions'!$F157</f>
        <v>0.7791996317500504</v>
      </c>
      <c r="AA159" s="28">
        <f>+O159*'Silver Conversions'!$F157</f>
        <v>0</v>
      </c>
      <c r="AB159" s="28">
        <f>+P159*'Silver Conversions'!$F157</f>
        <v>0</v>
      </c>
      <c r="AC159" s="28">
        <f>+Q159*'Silver Conversions'!$F157</f>
        <v>0</v>
      </c>
      <c r="AD159" s="28">
        <f>+R159*'Silver Conversions'!$F157</f>
        <v>0</v>
      </c>
      <c r="AE159" s="28">
        <f>+S159*'Silver Conversions'!$F157</f>
        <v>0.6580401894563427</v>
      </c>
      <c r="AF159" s="28">
        <f>+T159*'Silver Conversions'!$F157</f>
        <v>3.5722665542168675</v>
      </c>
      <c r="AG159" s="28">
        <f>+U159*'Silver Conversions'!$F157</f>
        <v>18.965008802816904</v>
      </c>
      <c r="AH159" s="28">
        <f>+V159*'Silver Conversions'!$F157</f>
        <v>4.518137</v>
      </c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</row>
    <row r="160" spans="1:65" ht="15.75">
      <c r="A160" s="5">
        <v>1643</v>
      </c>
      <c r="B160" s="28">
        <v>57.5</v>
      </c>
      <c r="C160" s="28">
        <v>78</v>
      </c>
      <c r="D160" s="28"/>
      <c r="E160" s="28"/>
      <c r="F160" s="28"/>
      <c r="G160" s="28">
        <v>4</v>
      </c>
      <c r="H160" s="28">
        <v>96.35</v>
      </c>
      <c r="I160" s="28">
        <v>368.18</v>
      </c>
      <c r="J160" s="28">
        <v>156</v>
      </c>
      <c r="K160" s="28">
        <v>3</v>
      </c>
      <c r="L160" s="28"/>
      <c r="M160" s="28">
        <f t="shared" si="20"/>
        <v>0.8271239103541529</v>
      </c>
      <c r="N160" s="28">
        <f t="shared" si="21"/>
        <v>1.1220115653499814</v>
      </c>
      <c r="O160" s="28">
        <f t="shared" si="22"/>
        <v>0</v>
      </c>
      <c r="P160" s="28">
        <f t="shared" si="23"/>
        <v>0</v>
      </c>
      <c r="Q160" s="28">
        <f t="shared" si="24"/>
        <v>0</v>
      </c>
      <c r="R160" s="28">
        <f t="shared" si="25"/>
        <v>3.3333333333333335</v>
      </c>
      <c r="S160" s="28">
        <f t="shared" si="26"/>
        <v>0.793657331136738</v>
      </c>
      <c r="T160" s="28">
        <f t="shared" si="27"/>
        <v>2.957269076305221</v>
      </c>
      <c r="U160" s="28">
        <f t="shared" si="28"/>
        <v>13.204225352112678</v>
      </c>
      <c r="V160" s="28">
        <f t="shared" si="29"/>
        <v>3</v>
      </c>
      <c r="W160" s="28"/>
      <c r="X160" s="28"/>
      <c r="Y160" s="28">
        <f>+M160*'Silver Conversions'!$F158</f>
        <v>1.0182722460369977</v>
      </c>
      <c r="Z160" s="28">
        <f>+N160*'Silver Conversions'!$F158</f>
        <v>1.3813084381023621</v>
      </c>
      <c r="AA160" s="28">
        <f>+O160*'Silver Conversions'!$F158</f>
        <v>0</v>
      </c>
      <c r="AB160" s="28">
        <f>+P160*'Silver Conversions'!$F158</f>
        <v>0</v>
      </c>
      <c r="AC160" s="28">
        <f>+Q160*'Silver Conversions'!$F158</f>
        <v>0</v>
      </c>
      <c r="AD160" s="28">
        <f>+R160*'Silver Conversions'!$F158</f>
        <v>4.103666666666667</v>
      </c>
      <c r="AE160" s="28">
        <f>+S160*'Silver Conversions'!$F158</f>
        <v>0.9770715403624382</v>
      </c>
      <c r="AF160" s="28">
        <f>+T160*'Silver Conversions'!$F158</f>
        <v>3.640693959839358</v>
      </c>
      <c r="AG160" s="28">
        <f>+U160*'Silver Conversions'!$F158</f>
        <v>16.25572183098592</v>
      </c>
      <c r="AH160" s="28">
        <f>+V160*'Silver Conversions'!$F158</f>
        <v>3.6933000000000002</v>
      </c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</row>
    <row r="161" spans="1:65" ht="15.75">
      <c r="A161" s="5">
        <v>1644</v>
      </c>
      <c r="B161" s="28">
        <v>84.75</v>
      </c>
      <c r="C161" s="28">
        <v>80</v>
      </c>
      <c r="D161" s="28"/>
      <c r="E161" s="28">
        <v>73.24</v>
      </c>
      <c r="F161" s="28"/>
      <c r="G161" s="28">
        <v>4.5</v>
      </c>
      <c r="H161" s="28">
        <v>113</v>
      </c>
      <c r="I161" s="28">
        <v>518.46</v>
      </c>
      <c r="J161" s="28"/>
      <c r="K161" s="28">
        <v>4.33</v>
      </c>
      <c r="L161" s="28"/>
      <c r="M161" s="28">
        <f t="shared" si="20"/>
        <v>1.2191087200437296</v>
      </c>
      <c r="N161" s="28">
        <f t="shared" si="21"/>
        <v>1.1507810926666475</v>
      </c>
      <c r="O161" s="28">
        <f t="shared" si="22"/>
        <v>0</v>
      </c>
      <c r="P161" s="28">
        <f t="shared" si="23"/>
        <v>1.5498036294691224</v>
      </c>
      <c r="Q161" s="28">
        <f t="shared" si="24"/>
        <v>0</v>
      </c>
      <c r="R161" s="28">
        <f t="shared" si="25"/>
        <v>3.75</v>
      </c>
      <c r="S161" s="28">
        <f t="shared" si="26"/>
        <v>0.9308072487644151</v>
      </c>
      <c r="T161" s="28">
        <f t="shared" si="27"/>
        <v>4.164337349397591</v>
      </c>
      <c r="U161" s="28">
        <f t="shared" si="28"/>
        <v>0</v>
      </c>
      <c r="V161" s="28">
        <f t="shared" si="29"/>
        <v>4.33</v>
      </c>
      <c r="W161" s="28"/>
      <c r="X161" s="28"/>
      <c r="Y161" s="28">
        <f>+M161*'Silver Conversions'!$F159</f>
        <v>1.3073721913748957</v>
      </c>
      <c r="Z161" s="28">
        <f>+N161*'Silver Conversions'!$F159</f>
        <v>1.2340976437757127</v>
      </c>
      <c r="AA161" s="28">
        <f>+O161*'Silver Conversions'!$F159</f>
        <v>0</v>
      </c>
      <c r="AB161" s="28">
        <f>+P161*'Silver Conversions'!$F159</f>
        <v>1.662009412242687</v>
      </c>
      <c r="AC161" s="28">
        <f>+Q161*'Silver Conversions'!$F159</f>
        <v>0</v>
      </c>
      <c r="AD161" s="28">
        <f>+R161*'Silver Conversions'!$F159</f>
        <v>4.0215</v>
      </c>
      <c r="AE161" s="28">
        <f>+S161*'Silver Conversions'!$F159</f>
        <v>0.9981976935749588</v>
      </c>
      <c r="AF161" s="28">
        <f>+T161*'Silver Conversions'!$F159</f>
        <v>4.465835373493976</v>
      </c>
      <c r="AG161" s="28">
        <f>+U161*'Silver Conversions'!$F159</f>
        <v>0</v>
      </c>
      <c r="AH161" s="28">
        <f>+V161*'Silver Conversions'!$F159</f>
        <v>4.643492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</row>
    <row r="162" spans="1:65" ht="15.75">
      <c r="A162" s="5">
        <v>1645</v>
      </c>
      <c r="B162" s="28">
        <v>70</v>
      </c>
      <c r="C162" s="28">
        <v>76</v>
      </c>
      <c r="D162" s="28"/>
      <c r="E162" s="28"/>
      <c r="F162" s="28"/>
      <c r="G162" s="28">
        <v>4.5</v>
      </c>
      <c r="H162" s="28">
        <v>72.42</v>
      </c>
      <c r="I162" s="28">
        <v>649.52</v>
      </c>
      <c r="J162" s="28">
        <v>215.19</v>
      </c>
      <c r="K162" s="28">
        <v>4.8</v>
      </c>
      <c r="L162" s="28"/>
      <c r="M162" s="28">
        <f t="shared" si="20"/>
        <v>1.0069334560833165</v>
      </c>
      <c r="N162" s="28">
        <f t="shared" si="21"/>
        <v>1.0932420380333152</v>
      </c>
      <c r="O162" s="28">
        <f t="shared" si="22"/>
        <v>0</v>
      </c>
      <c r="P162" s="28">
        <f t="shared" si="23"/>
        <v>0</v>
      </c>
      <c r="Q162" s="28">
        <f t="shared" si="24"/>
        <v>0</v>
      </c>
      <c r="R162" s="28">
        <f t="shared" si="25"/>
        <v>3.75</v>
      </c>
      <c r="S162" s="28">
        <f t="shared" si="26"/>
        <v>0.5965403624382207</v>
      </c>
      <c r="T162" s="28">
        <f t="shared" si="27"/>
        <v>5.217028112449799</v>
      </c>
      <c r="U162" s="28">
        <f t="shared" si="28"/>
        <v>18.214213163596966</v>
      </c>
      <c r="V162" s="28">
        <f t="shared" si="29"/>
        <v>4.8</v>
      </c>
      <c r="W162" s="28"/>
      <c r="X162" s="28"/>
      <c r="Y162" s="28">
        <f>+M162*'Silver Conversions'!$F160</f>
        <v>0.9978710549785667</v>
      </c>
      <c r="Z162" s="28">
        <f>+N162*'Silver Conversions'!$F160</f>
        <v>1.0834028596910155</v>
      </c>
      <c r="AA162" s="28">
        <f>+O162*'Silver Conversions'!$F160</f>
        <v>0</v>
      </c>
      <c r="AB162" s="28">
        <f>+P162*'Silver Conversions'!$F160</f>
        <v>0</v>
      </c>
      <c r="AC162" s="28">
        <f>+Q162*'Silver Conversions'!$F160</f>
        <v>0</v>
      </c>
      <c r="AD162" s="28">
        <f>+R162*'Silver Conversions'!$F160</f>
        <v>3.71625</v>
      </c>
      <c r="AE162" s="28">
        <f>+S162*'Silver Conversions'!$F160</f>
        <v>0.5911714991762768</v>
      </c>
      <c r="AF162" s="28">
        <f>+T162*'Silver Conversions'!$F160</f>
        <v>5.170074859437751</v>
      </c>
      <c r="AG162" s="28">
        <f>+U162*'Silver Conversions'!$F160</f>
        <v>18.050285245124595</v>
      </c>
      <c r="AH162" s="28">
        <f>+V162*'Silver Conversions'!$F160</f>
        <v>4.7568</v>
      </c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</row>
    <row r="163" spans="1:65" ht="15.75">
      <c r="A163" s="5">
        <v>1646</v>
      </c>
      <c r="B163" s="28">
        <v>81.25</v>
      </c>
      <c r="C163" s="28">
        <v>78</v>
      </c>
      <c r="D163" s="28"/>
      <c r="E163" s="28"/>
      <c r="F163" s="28"/>
      <c r="G163" s="28"/>
      <c r="H163" s="28">
        <v>58.5</v>
      </c>
      <c r="I163" s="28">
        <v>529.65</v>
      </c>
      <c r="J163" s="28">
        <v>208</v>
      </c>
      <c r="K163" s="28">
        <v>4.91</v>
      </c>
      <c r="L163" s="28"/>
      <c r="M163" s="28">
        <f t="shared" si="20"/>
        <v>1.168762047239564</v>
      </c>
      <c r="N163" s="28">
        <f t="shared" si="21"/>
        <v>1.1220115653499814</v>
      </c>
      <c r="O163" s="28">
        <f t="shared" si="22"/>
        <v>0</v>
      </c>
      <c r="P163" s="28">
        <f t="shared" si="23"/>
        <v>0</v>
      </c>
      <c r="Q163" s="28">
        <f t="shared" si="24"/>
        <v>0</v>
      </c>
      <c r="R163" s="28">
        <f t="shared" si="25"/>
        <v>0</v>
      </c>
      <c r="S163" s="28">
        <f t="shared" si="26"/>
        <v>0.4818780889621087</v>
      </c>
      <c r="T163" s="28">
        <f t="shared" si="27"/>
        <v>4.2542168674698795</v>
      </c>
      <c r="U163" s="28">
        <f t="shared" si="28"/>
        <v>17.605633802816904</v>
      </c>
      <c r="V163" s="28">
        <f t="shared" si="29"/>
        <v>4.91</v>
      </c>
      <c r="W163" s="28"/>
      <c r="X163" s="28"/>
      <c r="Y163" s="28">
        <f>+M163*'Silver Conversions'!$F161</f>
        <v>0.8304054345637102</v>
      </c>
      <c r="Z163" s="28">
        <f>+N163*'Silver Conversions'!$F161</f>
        <v>0.7971892171811618</v>
      </c>
      <c r="AA163" s="28">
        <f>+O163*'Silver Conversions'!$F161</f>
        <v>0</v>
      </c>
      <c r="AB163" s="28">
        <f>+P163*'Silver Conversions'!$F161</f>
        <v>0</v>
      </c>
      <c r="AC163" s="28">
        <f>+Q163*'Silver Conversions'!$F161</f>
        <v>0</v>
      </c>
      <c r="AD163" s="28">
        <f>+R163*'Silver Conversions'!$F161</f>
        <v>0</v>
      </c>
      <c r="AE163" s="28">
        <f>+S163*'Silver Conversions'!$F161</f>
        <v>0.34237438220757827</v>
      </c>
      <c r="AF163" s="28">
        <f>+T163*'Silver Conversions'!$F161</f>
        <v>3.0226210843373496</v>
      </c>
      <c r="AG163" s="28">
        <f>+U163*'Silver Conversions'!$F161</f>
        <v>12.50880281690141</v>
      </c>
      <c r="AH163" s="28">
        <f>+V163*'Silver Conversions'!$F161</f>
        <v>3.4885550000000003</v>
      </c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</row>
    <row r="164" spans="1:65" ht="15.75">
      <c r="A164" s="5">
        <v>1647</v>
      </c>
      <c r="B164" s="28">
        <v>80.5</v>
      </c>
      <c r="C164" s="28">
        <v>86</v>
      </c>
      <c r="D164" s="28"/>
      <c r="E164" s="28"/>
      <c r="F164" s="28"/>
      <c r="G164" s="28">
        <v>4.5</v>
      </c>
      <c r="H164" s="28">
        <v>66.95</v>
      </c>
      <c r="I164" s="28">
        <v>434.33</v>
      </c>
      <c r="J164" s="28">
        <v>286</v>
      </c>
      <c r="K164" s="28">
        <v>5.7</v>
      </c>
      <c r="L164" s="28"/>
      <c r="M164" s="28">
        <f t="shared" si="20"/>
        <v>1.1579734744958141</v>
      </c>
      <c r="N164" s="28">
        <f t="shared" si="21"/>
        <v>1.237089674616646</v>
      </c>
      <c r="O164" s="28">
        <f t="shared" si="22"/>
        <v>0</v>
      </c>
      <c r="P164" s="28">
        <f t="shared" si="23"/>
        <v>0</v>
      </c>
      <c r="Q164" s="28">
        <f t="shared" si="24"/>
        <v>0</v>
      </c>
      <c r="R164" s="28">
        <f t="shared" si="25"/>
        <v>3.75</v>
      </c>
      <c r="S164" s="28">
        <f t="shared" si="26"/>
        <v>0.5514827018121911</v>
      </c>
      <c r="T164" s="28">
        <f t="shared" si="27"/>
        <v>3.48859437751004</v>
      </c>
      <c r="U164" s="28">
        <f t="shared" si="28"/>
        <v>24.20774647887324</v>
      </c>
      <c r="V164" s="28">
        <f t="shared" si="29"/>
        <v>5.7</v>
      </c>
      <c r="W164" s="28"/>
      <c r="X164" s="28"/>
      <c r="Y164" s="28">
        <f>+M164*'Silver Conversions'!$F162</f>
        <v>0.822740153629276</v>
      </c>
      <c r="Z164" s="28">
        <f>+N164*'Silver Conversions'!$F162</f>
        <v>0.878952213815127</v>
      </c>
      <c r="AA164" s="28">
        <f>+O164*'Silver Conversions'!$F162</f>
        <v>0</v>
      </c>
      <c r="AB164" s="28">
        <f>+P164*'Silver Conversions'!$F162</f>
        <v>0</v>
      </c>
      <c r="AC164" s="28">
        <f>+Q164*'Silver Conversions'!$F162</f>
        <v>0</v>
      </c>
      <c r="AD164" s="28">
        <f>+R164*'Silver Conversions'!$F162</f>
        <v>2.664375</v>
      </c>
      <c r="AE164" s="28">
        <f>+S164*'Silver Conversions'!$F162</f>
        <v>0.39182845963756174</v>
      </c>
      <c r="AF164" s="28">
        <f>+T164*'Silver Conversions'!$F162</f>
        <v>2.4786463052208836</v>
      </c>
      <c r="AG164" s="28">
        <f>+U164*'Silver Conversions'!$F162</f>
        <v>17.199603873239436</v>
      </c>
      <c r="AH164" s="28">
        <f>+V164*'Silver Conversions'!$F162</f>
        <v>4.04985</v>
      </c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</row>
    <row r="165" spans="1:65" ht="15.75">
      <c r="A165" s="5">
        <v>1648</v>
      </c>
      <c r="B165" s="28">
        <v>101</v>
      </c>
      <c r="C165" s="28">
        <v>86</v>
      </c>
      <c r="D165" s="28"/>
      <c r="E165" s="28"/>
      <c r="F165" s="28"/>
      <c r="G165" s="28">
        <v>4.91</v>
      </c>
      <c r="H165" s="28">
        <v>111.71</v>
      </c>
      <c r="I165" s="28">
        <v>516.83</v>
      </c>
      <c r="J165" s="28">
        <v>478.61</v>
      </c>
      <c r="K165" s="28">
        <v>5.7</v>
      </c>
      <c r="L165" s="28"/>
      <c r="M165" s="28">
        <f t="shared" si="20"/>
        <v>1.4528611294916425</v>
      </c>
      <c r="N165" s="28">
        <f t="shared" si="21"/>
        <v>1.237089674616646</v>
      </c>
      <c r="O165" s="28">
        <f t="shared" si="22"/>
        <v>0</v>
      </c>
      <c r="P165" s="28">
        <f t="shared" si="23"/>
        <v>0</v>
      </c>
      <c r="Q165" s="28">
        <f t="shared" si="24"/>
        <v>0</v>
      </c>
      <c r="R165" s="28">
        <f t="shared" si="25"/>
        <v>4.091666666666667</v>
      </c>
      <c r="S165" s="28">
        <f t="shared" si="26"/>
        <v>0.9201812191103789</v>
      </c>
      <c r="T165" s="28">
        <f t="shared" si="27"/>
        <v>4.151244979919679</v>
      </c>
      <c r="U165" s="28">
        <f t="shared" si="28"/>
        <v>40.51073266522211</v>
      </c>
      <c r="V165" s="28">
        <f t="shared" si="29"/>
        <v>5.7</v>
      </c>
      <c r="W165" s="28"/>
      <c r="X165" s="28"/>
      <c r="Y165" s="28">
        <f>+M165*'Silver Conversions'!$F163</f>
        <v>1.16127190080267</v>
      </c>
      <c r="Z165" s="28">
        <f>+N165*'Silver Conversions'!$F163</f>
        <v>0.9888057769210852</v>
      </c>
      <c r="AA165" s="28">
        <f>+O165*'Silver Conversions'!$F163</f>
        <v>0</v>
      </c>
      <c r="AB165" s="28">
        <f>+P165*'Silver Conversions'!$F163</f>
        <v>0</v>
      </c>
      <c r="AC165" s="28">
        <f>+Q165*'Silver Conversions'!$F163</f>
        <v>0</v>
      </c>
      <c r="AD165" s="28">
        <f>+R165*'Silver Conversions'!$F163</f>
        <v>3.270469166666667</v>
      </c>
      <c r="AE165" s="28">
        <f>+S165*'Silver Conversions'!$F163</f>
        <v>0.7355008484349258</v>
      </c>
      <c r="AF165" s="28">
        <f>+T165*'Silver Conversions'!$F163</f>
        <v>3.3180901124497995</v>
      </c>
      <c r="AG165" s="28">
        <f>+U165*'Silver Conversions'!$F163</f>
        <v>32.38022861931203</v>
      </c>
      <c r="AH165" s="28">
        <f>+V165*'Silver Conversions'!$F163</f>
        <v>4.556010000000001</v>
      </c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</row>
    <row r="166" spans="1:65" ht="15.75">
      <c r="A166" s="5">
        <v>1649</v>
      </c>
      <c r="B166" s="28">
        <v>98</v>
      </c>
      <c r="C166" s="28">
        <v>96</v>
      </c>
      <c r="D166" s="28"/>
      <c r="E166" s="28"/>
      <c r="F166" s="28"/>
      <c r="G166" s="28">
        <v>5.82</v>
      </c>
      <c r="H166" s="28">
        <v>85.85</v>
      </c>
      <c r="I166" s="28">
        <v>629.16</v>
      </c>
      <c r="J166" s="28">
        <v>312</v>
      </c>
      <c r="K166" s="28">
        <v>6</v>
      </c>
      <c r="L166" s="28"/>
      <c r="M166" s="28">
        <f t="shared" si="20"/>
        <v>1.4097068385166431</v>
      </c>
      <c r="N166" s="28">
        <f t="shared" si="21"/>
        <v>1.380937311199977</v>
      </c>
      <c r="O166" s="28">
        <f t="shared" si="22"/>
        <v>0</v>
      </c>
      <c r="P166" s="28">
        <f t="shared" si="23"/>
        <v>0</v>
      </c>
      <c r="Q166" s="28">
        <f t="shared" si="24"/>
        <v>0</v>
      </c>
      <c r="R166" s="28">
        <f t="shared" si="25"/>
        <v>4.8500000000000005</v>
      </c>
      <c r="S166" s="28">
        <f t="shared" si="26"/>
        <v>0.707166392092257</v>
      </c>
      <c r="T166" s="28">
        <f t="shared" si="27"/>
        <v>5.053493975903614</v>
      </c>
      <c r="U166" s="28">
        <f t="shared" si="28"/>
        <v>26.408450704225356</v>
      </c>
      <c r="V166" s="28">
        <f t="shared" si="29"/>
        <v>6</v>
      </c>
      <c r="W166" s="28"/>
      <c r="X166" s="28"/>
      <c r="Y166" s="28">
        <f>+M166*'Silver Conversions'!$F164</f>
        <v>1.126778676026353</v>
      </c>
      <c r="Z166" s="28">
        <f>+N166*'Silver Conversions'!$F164</f>
        <v>1.1037831928421415</v>
      </c>
      <c r="AA166" s="28">
        <f>+O166*'Silver Conversions'!$F164</f>
        <v>0</v>
      </c>
      <c r="AB166" s="28">
        <f>+P166*'Silver Conversions'!$F164</f>
        <v>0</v>
      </c>
      <c r="AC166" s="28">
        <f>+Q166*'Silver Conversions'!$F164</f>
        <v>0</v>
      </c>
      <c r="AD166" s="28">
        <f>+R166*'Silver Conversions'!$F164</f>
        <v>3.8766050000000005</v>
      </c>
      <c r="AE166" s="28">
        <f>+S166*'Silver Conversions'!$F164</f>
        <v>0.565238097199341</v>
      </c>
      <c r="AF166" s="28">
        <f>+T166*'Silver Conversions'!$F164</f>
        <v>4.039257734939759</v>
      </c>
      <c r="AG166" s="28">
        <f>+U166*'Silver Conversions'!$F164</f>
        <v>21.108274647887328</v>
      </c>
      <c r="AH166" s="28">
        <f>+V166*'Silver Conversions'!$F164</f>
        <v>4.7958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</row>
    <row r="167" spans="1:65" ht="15.75">
      <c r="A167" s="5">
        <v>1650</v>
      </c>
      <c r="B167" s="28">
        <v>140</v>
      </c>
      <c r="C167" s="28">
        <v>133</v>
      </c>
      <c r="D167" s="28"/>
      <c r="E167" s="28">
        <v>144.8</v>
      </c>
      <c r="F167" s="28"/>
      <c r="G167" s="28">
        <v>7.64</v>
      </c>
      <c r="H167" s="28">
        <v>153.85</v>
      </c>
      <c r="I167" s="28">
        <v>578.94</v>
      </c>
      <c r="J167" s="28">
        <v>468</v>
      </c>
      <c r="K167" s="28">
        <v>5.66</v>
      </c>
      <c r="L167" s="28"/>
      <c r="M167" s="28">
        <f t="shared" si="20"/>
        <v>2.013866912166633</v>
      </c>
      <c r="N167" s="28">
        <f t="shared" si="21"/>
        <v>1.9131735665583014</v>
      </c>
      <c r="O167" s="28">
        <f t="shared" si="22"/>
        <v>0</v>
      </c>
      <c r="P167" s="28">
        <f t="shared" si="23"/>
        <v>3.064057421451788</v>
      </c>
      <c r="Q167" s="28">
        <f t="shared" si="24"/>
        <v>0</v>
      </c>
      <c r="R167" s="28">
        <f t="shared" si="25"/>
        <v>6.366666666666666</v>
      </c>
      <c r="S167" s="28">
        <f t="shared" si="26"/>
        <v>1.267298187808896</v>
      </c>
      <c r="T167" s="28">
        <f t="shared" si="27"/>
        <v>4.650120481927711</v>
      </c>
      <c r="U167" s="28">
        <f t="shared" si="28"/>
        <v>39.61267605633803</v>
      </c>
      <c r="V167" s="28">
        <f t="shared" si="29"/>
        <v>5.66</v>
      </c>
      <c r="W167" s="28"/>
      <c r="X167" s="28"/>
      <c r="Y167" s="28">
        <f>+M167*'Silver Conversions'!$F165</f>
        <v>1.6096838228947898</v>
      </c>
      <c r="Z167" s="28">
        <f>+N167*'Silver Conversions'!$F165</f>
        <v>1.5291996317500502</v>
      </c>
      <c r="AA167" s="28">
        <f>+O167*'Silver Conversions'!$F165</f>
        <v>0</v>
      </c>
      <c r="AB167" s="28">
        <f>+P167*'Silver Conversions'!$F165</f>
        <v>2.449101096966414</v>
      </c>
      <c r="AC167" s="28">
        <f>+Q167*'Silver Conversions'!$F165</f>
        <v>0</v>
      </c>
      <c r="AD167" s="28">
        <f>+R167*'Silver Conversions'!$F165</f>
        <v>5.088876666666667</v>
      </c>
      <c r="AE167" s="28">
        <f>+S167*'Silver Conversions'!$F165</f>
        <v>1.0129514415156506</v>
      </c>
      <c r="AF167" s="28">
        <f>+T167*'Silver Conversions'!$F165</f>
        <v>3.71684130120482</v>
      </c>
      <c r="AG167" s="28">
        <f>+U167*'Silver Conversions'!$F165</f>
        <v>31.662411971830988</v>
      </c>
      <c r="AH167" s="28">
        <f>+V167*'Silver Conversions'!$F165</f>
        <v>4.524038</v>
      </c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</row>
    <row r="168" spans="1:65" ht="15.75">
      <c r="A168" s="5">
        <v>1651</v>
      </c>
      <c r="B168" s="28">
        <v>242.08</v>
      </c>
      <c r="C168" s="28">
        <v>133</v>
      </c>
      <c r="D168" s="28"/>
      <c r="E168" s="28"/>
      <c r="F168" s="28"/>
      <c r="G168" s="28">
        <v>7.82</v>
      </c>
      <c r="H168" s="28">
        <v>94.95</v>
      </c>
      <c r="I168" s="28">
        <v>974.71</v>
      </c>
      <c r="J168" s="28">
        <v>866.67</v>
      </c>
      <c r="K168" s="28">
        <v>9.55</v>
      </c>
      <c r="L168" s="28"/>
      <c r="M168" s="28">
        <f t="shared" si="20"/>
        <v>3.4822635864092755</v>
      </c>
      <c r="N168" s="28">
        <f t="shared" si="21"/>
        <v>1.9131735665583014</v>
      </c>
      <c r="O168" s="28">
        <f t="shared" si="22"/>
        <v>0</v>
      </c>
      <c r="P168" s="28">
        <f t="shared" si="23"/>
        <v>0</v>
      </c>
      <c r="Q168" s="28">
        <f t="shared" si="24"/>
        <v>0</v>
      </c>
      <c r="R168" s="28">
        <f t="shared" si="25"/>
        <v>6.5166666666666675</v>
      </c>
      <c r="S168" s="28">
        <f t="shared" si="26"/>
        <v>0.7821252059308073</v>
      </c>
      <c r="T168" s="28">
        <f t="shared" si="27"/>
        <v>7.8289959839357435</v>
      </c>
      <c r="U168" s="28">
        <f t="shared" si="28"/>
        <v>73.35708965330444</v>
      </c>
      <c r="V168" s="28">
        <f t="shared" si="29"/>
        <v>9.55</v>
      </c>
      <c r="W168" s="28"/>
      <c r="X168" s="28"/>
      <c r="Y168" s="28">
        <f>+M168*'Silver Conversions'!$F166</f>
        <v>2.783373284616934</v>
      </c>
      <c r="Z168" s="28">
        <f>+N168*'Silver Conversions'!$F166</f>
        <v>1.5291996317500502</v>
      </c>
      <c r="AA168" s="28">
        <f>+O168*'Silver Conversions'!$F166</f>
        <v>0</v>
      </c>
      <c r="AB168" s="28">
        <f>+P168*'Silver Conversions'!$F166</f>
        <v>0</v>
      </c>
      <c r="AC168" s="28">
        <f>+Q168*'Silver Conversions'!$F166</f>
        <v>0</v>
      </c>
      <c r="AD168" s="28">
        <f>+R168*'Silver Conversions'!$F166</f>
        <v>5.208771666666667</v>
      </c>
      <c r="AE168" s="28">
        <f>+S168*'Silver Conversions'!$F166</f>
        <v>0.6251526771004943</v>
      </c>
      <c r="AF168" s="28">
        <f>+T168*'Silver Conversions'!$F166</f>
        <v>6.25771648995984</v>
      </c>
      <c r="AG168" s="28">
        <f>+U168*'Silver Conversions'!$F166</f>
        <v>58.63432175988624</v>
      </c>
      <c r="AH168" s="28">
        <f>+V168*'Silver Conversions'!$F166</f>
        <v>7.6333150000000005</v>
      </c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</row>
    <row r="169" spans="1:65" ht="15.75">
      <c r="A169" s="5">
        <v>1652</v>
      </c>
      <c r="B169" s="28">
        <v>500</v>
      </c>
      <c r="C169" s="28">
        <v>300</v>
      </c>
      <c r="D169" s="28"/>
      <c r="E169" s="28">
        <v>413.45</v>
      </c>
      <c r="F169" s="28"/>
      <c r="G169" s="28">
        <v>8</v>
      </c>
      <c r="H169" s="28">
        <v>335.08</v>
      </c>
      <c r="I169" s="28">
        <v>373.33</v>
      </c>
      <c r="J169" s="28"/>
      <c r="K169" s="28">
        <v>66</v>
      </c>
      <c r="L169" s="28"/>
      <c r="M169" s="28">
        <f t="shared" si="20"/>
        <v>7.192381829166547</v>
      </c>
      <c r="N169" s="28">
        <f t="shared" si="21"/>
        <v>4.315429097499928</v>
      </c>
      <c r="O169" s="28">
        <f t="shared" si="22"/>
        <v>0</v>
      </c>
      <c r="P169" s="28">
        <f t="shared" si="23"/>
        <v>8.748857326652221</v>
      </c>
      <c r="Q169" s="28">
        <f t="shared" si="24"/>
        <v>0</v>
      </c>
      <c r="R169" s="28">
        <f t="shared" si="25"/>
        <v>6.666666666666667</v>
      </c>
      <c r="S169" s="28">
        <f t="shared" si="26"/>
        <v>2.760131795716639</v>
      </c>
      <c r="T169" s="28">
        <f t="shared" si="27"/>
        <v>2.9986345381526105</v>
      </c>
      <c r="U169" s="28">
        <f t="shared" si="28"/>
        <v>0</v>
      </c>
      <c r="V169" s="28">
        <f t="shared" si="29"/>
        <v>66</v>
      </c>
      <c r="W169" s="28"/>
      <c r="X169" s="28"/>
      <c r="Y169" s="28">
        <f>+M169*'Silver Conversions'!$F167</f>
        <v>4.628297707068673</v>
      </c>
      <c r="Z169" s="28">
        <f>+N169*'Silver Conversions'!$F167</f>
        <v>2.7769786242412033</v>
      </c>
      <c r="AA169" s="28">
        <f>+O169*'Silver Conversions'!$F167</f>
        <v>0</v>
      </c>
      <c r="AB169" s="28">
        <f>+P169*'Silver Conversions'!$F167</f>
        <v>5.629889689700704</v>
      </c>
      <c r="AC169" s="28">
        <f>+Q169*'Silver Conversions'!$F167</f>
        <v>0</v>
      </c>
      <c r="AD169" s="28">
        <f>+R169*'Silver Conversions'!$F167</f>
        <v>4.29</v>
      </c>
      <c r="AE169" s="28">
        <f>+S169*'Silver Conversions'!$F167</f>
        <v>1.7761448105436572</v>
      </c>
      <c r="AF169" s="28">
        <f>+T169*'Silver Conversions'!$F167</f>
        <v>1.9296213253012047</v>
      </c>
      <c r="AG169" s="28">
        <f>+U169*'Silver Conversions'!$F167</f>
        <v>0</v>
      </c>
      <c r="AH169" s="28">
        <f>+V169*'Silver Conversions'!$F167</f>
        <v>42.471</v>
      </c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</row>
    <row r="170" spans="1:65" ht="15.75">
      <c r="A170" s="5">
        <v>1653</v>
      </c>
      <c r="B170" s="28">
        <v>75.75</v>
      </c>
      <c r="C170" s="28">
        <v>320</v>
      </c>
      <c r="D170" s="28"/>
      <c r="E170" s="28">
        <v>173.67</v>
      </c>
      <c r="F170" s="28"/>
      <c r="G170" s="28">
        <v>8.14</v>
      </c>
      <c r="H170" s="28">
        <v>160.34</v>
      </c>
      <c r="I170" s="28">
        <v>326.21</v>
      </c>
      <c r="J170" s="28">
        <v>1872</v>
      </c>
      <c r="K170" s="28">
        <v>23.5</v>
      </c>
      <c r="L170" s="28"/>
      <c r="M170" s="28">
        <f t="shared" si="20"/>
        <v>1.0896458471187318</v>
      </c>
      <c r="N170" s="28">
        <f t="shared" si="21"/>
        <v>4.60312437066659</v>
      </c>
      <c r="O170" s="28">
        <f t="shared" si="22"/>
        <v>0</v>
      </c>
      <c r="P170" s="28">
        <f t="shared" si="23"/>
        <v>3.6749644501625136</v>
      </c>
      <c r="Q170" s="28">
        <f t="shared" si="24"/>
        <v>0</v>
      </c>
      <c r="R170" s="28">
        <f t="shared" si="25"/>
        <v>6.783333333333334</v>
      </c>
      <c r="S170" s="28">
        <f t="shared" si="26"/>
        <v>1.3207578253706753</v>
      </c>
      <c r="T170" s="28">
        <f t="shared" si="27"/>
        <v>2.620160642570281</v>
      </c>
      <c r="U170" s="28">
        <f t="shared" si="28"/>
        <v>158.45070422535213</v>
      </c>
      <c r="V170" s="28">
        <f t="shared" si="29"/>
        <v>23.5</v>
      </c>
      <c r="W170" s="28"/>
      <c r="X170" s="28"/>
      <c r="Y170" s="28">
        <f>+M170*'Silver Conversions'!$F168</f>
        <v>0.34835977732385853</v>
      </c>
      <c r="Z170" s="28">
        <f>+N170*'Silver Conversions'!$F168</f>
        <v>1.4716188613021088</v>
      </c>
      <c r="AA170" s="28">
        <f>+O170*'Silver Conversions'!$F168</f>
        <v>0</v>
      </c>
      <c r="AB170" s="28">
        <f>+P170*'Silver Conversions'!$F168</f>
        <v>1.1748861347169555</v>
      </c>
      <c r="AC170" s="28">
        <f>+Q170*'Silver Conversions'!$F168</f>
        <v>0</v>
      </c>
      <c r="AD170" s="28">
        <f>+R170*'Silver Conversions'!$F168</f>
        <v>2.1686316666666667</v>
      </c>
      <c r="AE170" s="28">
        <f>+S170*'Silver Conversions'!$F168</f>
        <v>0.4222462767710049</v>
      </c>
      <c r="AF170" s="28">
        <f>+T170*'Silver Conversions'!$F168</f>
        <v>0.8376653574297187</v>
      </c>
      <c r="AG170" s="28">
        <f>+U170*'Silver Conversions'!$F168</f>
        <v>50.65669014084507</v>
      </c>
      <c r="AH170" s="28">
        <f>+V170*'Silver Conversions'!$F168</f>
        <v>7.51295</v>
      </c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</row>
    <row r="171" spans="1:65" ht="15.75">
      <c r="A171" s="5">
        <v>1654</v>
      </c>
      <c r="B171" s="28">
        <v>66.33</v>
      </c>
      <c r="C171" s="28">
        <v>100</v>
      </c>
      <c r="D171" s="28"/>
      <c r="E171" s="28">
        <v>48.64</v>
      </c>
      <c r="F171" s="28"/>
      <c r="G171" s="28">
        <v>5.73</v>
      </c>
      <c r="H171" s="28">
        <v>204.08</v>
      </c>
      <c r="I171" s="28">
        <v>385.5</v>
      </c>
      <c r="J171" s="28"/>
      <c r="K171" s="28"/>
      <c r="L171" s="28"/>
      <c r="M171" s="28">
        <f t="shared" si="20"/>
        <v>0.954141373457234</v>
      </c>
      <c r="N171" s="28">
        <f t="shared" si="21"/>
        <v>1.4384763658333093</v>
      </c>
      <c r="O171" s="28">
        <f t="shared" si="22"/>
        <v>0</v>
      </c>
      <c r="P171" s="28">
        <f t="shared" si="23"/>
        <v>1.029252437703142</v>
      </c>
      <c r="Q171" s="28">
        <f t="shared" si="24"/>
        <v>0</v>
      </c>
      <c r="R171" s="28">
        <f t="shared" si="25"/>
        <v>4.775</v>
      </c>
      <c r="S171" s="28">
        <f t="shared" si="26"/>
        <v>1.6810543657331136</v>
      </c>
      <c r="T171" s="28">
        <f t="shared" si="27"/>
        <v>3.0963855421686746</v>
      </c>
      <c r="U171" s="28">
        <f t="shared" si="28"/>
        <v>0</v>
      </c>
      <c r="V171" s="28">
        <f t="shared" si="29"/>
        <v>0</v>
      </c>
      <c r="W171" s="28"/>
      <c r="X171" s="28"/>
      <c r="Y171" s="28">
        <f>+M171*'Silver Conversions'!$F169</f>
        <v>0.782014269685549</v>
      </c>
      <c r="Z171" s="28">
        <f>+N171*'Silver Conversions'!$F169</f>
        <v>1.1789752294369802</v>
      </c>
      <c r="AA171" s="28">
        <f>+O171*'Silver Conversions'!$F169</f>
        <v>0</v>
      </c>
      <c r="AB171" s="28">
        <f>+P171*'Silver Conversions'!$F169</f>
        <v>0.8435752979414952</v>
      </c>
      <c r="AC171" s="28">
        <f>+Q171*'Silver Conversions'!$F169</f>
        <v>0</v>
      </c>
      <c r="AD171" s="28">
        <f>+R171*'Silver Conversions'!$F169</f>
        <v>3.91359</v>
      </c>
      <c r="AE171" s="28">
        <f>+S171*'Silver Conversions'!$F169</f>
        <v>1.37779215815486</v>
      </c>
      <c r="AF171" s="28">
        <f>+T171*'Silver Conversions'!$F169</f>
        <v>2.537797590361446</v>
      </c>
      <c r="AG171" s="28">
        <f>+U171*'Silver Conversions'!$F169</f>
        <v>0</v>
      </c>
      <c r="AH171" s="28">
        <f>+V171*'Silver Conversions'!$F169</f>
        <v>0</v>
      </c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</row>
    <row r="172" spans="1:65" ht="15.75">
      <c r="A172" s="5">
        <v>1655</v>
      </c>
      <c r="B172" s="28">
        <v>87.58</v>
      </c>
      <c r="C172" s="28">
        <v>60</v>
      </c>
      <c r="D172" s="28"/>
      <c r="E172" s="28"/>
      <c r="F172" s="28"/>
      <c r="G172" s="28">
        <v>4</v>
      </c>
      <c r="H172" s="28">
        <v>140.57</v>
      </c>
      <c r="I172" s="28">
        <v>275.32</v>
      </c>
      <c r="J172" s="28"/>
      <c r="K172" s="28">
        <v>9.5</v>
      </c>
      <c r="L172" s="28"/>
      <c r="M172" s="28">
        <f t="shared" si="20"/>
        <v>1.2598176011968123</v>
      </c>
      <c r="N172" s="28">
        <f t="shared" si="21"/>
        <v>0.8630858194999856</v>
      </c>
      <c r="O172" s="28">
        <f t="shared" si="22"/>
        <v>0</v>
      </c>
      <c r="P172" s="28">
        <f t="shared" si="23"/>
        <v>0</v>
      </c>
      <c r="Q172" s="28">
        <f t="shared" si="24"/>
        <v>0</v>
      </c>
      <c r="R172" s="28">
        <f t="shared" si="25"/>
        <v>3.3333333333333335</v>
      </c>
      <c r="S172" s="28">
        <f t="shared" si="26"/>
        <v>1.1579077429983524</v>
      </c>
      <c r="T172" s="28">
        <f t="shared" si="27"/>
        <v>2.2114056224899596</v>
      </c>
      <c r="U172" s="28">
        <f t="shared" si="28"/>
        <v>0</v>
      </c>
      <c r="V172" s="28">
        <f t="shared" si="29"/>
        <v>9.5</v>
      </c>
      <c r="W172" s="28"/>
      <c r="X172" s="28"/>
      <c r="Y172" s="28">
        <f>+M172*'Silver Conversions'!$F170</f>
        <v>1.0325465059409074</v>
      </c>
      <c r="Z172" s="28">
        <f>+N172*'Silver Conversions'!$F170</f>
        <v>0.7073851376621882</v>
      </c>
      <c r="AA172" s="28">
        <f>+O172*'Silver Conversions'!$F170</f>
        <v>0</v>
      </c>
      <c r="AB172" s="28">
        <f>+P172*'Silver Conversions'!$F170</f>
        <v>0</v>
      </c>
      <c r="AC172" s="28">
        <f>+Q172*'Silver Conversions'!$F170</f>
        <v>0</v>
      </c>
      <c r="AD172" s="28">
        <f>+R172*'Silver Conversions'!$F170</f>
        <v>2.732</v>
      </c>
      <c r="AE172" s="28">
        <f>+S172*'Silver Conversions'!$F170</f>
        <v>0.9490211861614496</v>
      </c>
      <c r="AF172" s="28">
        <f>+T172*'Silver Conversions'!$F170</f>
        <v>1.8124680481927709</v>
      </c>
      <c r="AG172" s="28">
        <f>+U172*'Silver Conversions'!$F170</f>
        <v>0</v>
      </c>
      <c r="AH172" s="28">
        <f>+V172*'Silver Conversions'!$F170</f>
        <v>7.7862</v>
      </c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</row>
    <row r="173" spans="1:65" ht="15.75">
      <c r="A173" s="5">
        <v>1656</v>
      </c>
      <c r="B173" s="28">
        <v>77</v>
      </c>
      <c r="C173" s="28">
        <v>72</v>
      </c>
      <c r="D173" s="28"/>
      <c r="E173" s="28"/>
      <c r="F173" s="28"/>
      <c r="G173" s="28">
        <v>4</v>
      </c>
      <c r="H173" s="28">
        <v>162.67</v>
      </c>
      <c r="I173" s="28">
        <v>528.48</v>
      </c>
      <c r="J173" s="28">
        <v>260</v>
      </c>
      <c r="K173" s="28">
        <v>6</v>
      </c>
      <c r="L173" s="28"/>
      <c r="M173" s="28">
        <f t="shared" si="20"/>
        <v>1.1076268016916482</v>
      </c>
      <c r="N173" s="28">
        <f t="shared" si="21"/>
        <v>1.0357029833999827</v>
      </c>
      <c r="O173" s="28">
        <f t="shared" si="22"/>
        <v>0</v>
      </c>
      <c r="P173" s="28">
        <f t="shared" si="23"/>
        <v>0</v>
      </c>
      <c r="Q173" s="28">
        <f t="shared" si="24"/>
        <v>0</v>
      </c>
      <c r="R173" s="28">
        <f t="shared" si="25"/>
        <v>3.3333333333333335</v>
      </c>
      <c r="S173" s="28">
        <f t="shared" si="26"/>
        <v>1.33995057660626</v>
      </c>
      <c r="T173" s="28">
        <f t="shared" si="27"/>
        <v>4.244819277108434</v>
      </c>
      <c r="U173" s="28">
        <f t="shared" si="28"/>
        <v>22.007042253521128</v>
      </c>
      <c r="V173" s="28">
        <f t="shared" si="29"/>
        <v>6</v>
      </c>
      <c r="W173" s="28"/>
      <c r="X173" s="28">
        <v>90.78</v>
      </c>
      <c r="Y173" s="28">
        <f>+M173*'Silver Conversions'!$F171</f>
        <v>0.9078109266664749</v>
      </c>
      <c r="Z173" s="28">
        <f>+N173*'Silver Conversions'!$F171</f>
        <v>0.8488621651946258</v>
      </c>
      <c r="AA173" s="28">
        <f>+O173*'Silver Conversions'!$F171</f>
        <v>0</v>
      </c>
      <c r="AB173" s="28">
        <f>+P173*'Silver Conversions'!$F171</f>
        <v>0</v>
      </c>
      <c r="AC173" s="28">
        <f>+Q173*'Silver Conversions'!$F171</f>
        <v>0</v>
      </c>
      <c r="AD173" s="28">
        <f>+R173*'Silver Conversions'!$F171</f>
        <v>2.732</v>
      </c>
      <c r="AE173" s="28">
        <f>+S173*'Silver Conversions'!$F171</f>
        <v>1.0982234925864907</v>
      </c>
      <c r="AF173" s="28">
        <f>+T173*'Silver Conversions'!$F171</f>
        <v>3.479053879518072</v>
      </c>
      <c r="AG173" s="28">
        <f>+U173*'Silver Conversions'!$F171</f>
        <v>18.036971830985916</v>
      </c>
      <c r="AH173" s="28">
        <f>+V173*'Silver Conversions'!$F171</f>
        <v>4.9176</v>
      </c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</row>
    <row r="174" spans="1:65" ht="15.75">
      <c r="A174" s="5">
        <v>1657</v>
      </c>
      <c r="B174" s="28">
        <v>61.58</v>
      </c>
      <c r="C174" s="28">
        <v>48</v>
      </c>
      <c r="D174" s="28"/>
      <c r="E174" s="28"/>
      <c r="F174" s="28"/>
      <c r="G174" s="28">
        <v>6.25</v>
      </c>
      <c r="H174" s="28">
        <v>105.37</v>
      </c>
      <c r="I174" s="28">
        <v>323.82</v>
      </c>
      <c r="J174" s="28"/>
      <c r="K174" s="28">
        <v>4.67</v>
      </c>
      <c r="L174" s="28"/>
      <c r="M174" s="28">
        <f t="shared" si="20"/>
        <v>0.8858137460801518</v>
      </c>
      <c r="N174" s="28">
        <f t="shared" si="21"/>
        <v>0.6904686555999885</v>
      </c>
      <c r="O174" s="28">
        <f t="shared" si="22"/>
        <v>0</v>
      </c>
      <c r="P174" s="28">
        <f t="shared" si="23"/>
        <v>0</v>
      </c>
      <c r="Q174" s="28">
        <f t="shared" si="24"/>
        <v>0</v>
      </c>
      <c r="R174" s="28">
        <f t="shared" si="25"/>
        <v>5.208333333333334</v>
      </c>
      <c r="S174" s="28">
        <f t="shared" si="26"/>
        <v>0.8679571663920923</v>
      </c>
      <c r="T174" s="28">
        <f t="shared" si="27"/>
        <v>2.6009638554216865</v>
      </c>
      <c r="U174" s="28">
        <f t="shared" si="28"/>
        <v>0</v>
      </c>
      <c r="V174" s="28">
        <f t="shared" si="29"/>
        <v>4.67</v>
      </c>
      <c r="W174" s="28"/>
      <c r="X174" s="28">
        <v>72.6</v>
      </c>
      <c r="Y174" s="28">
        <f>+M174*'Silver Conversions'!$F172</f>
        <v>0.7260129462872924</v>
      </c>
      <c r="Z174" s="28">
        <f>+N174*'Silver Conversions'!$F172</f>
        <v>0.5659081101297505</v>
      </c>
      <c r="AA174" s="28">
        <f>+O174*'Silver Conversions'!$F172</f>
        <v>0</v>
      </c>
      <c r="AB174" s="28">
        <f>+P174*'Silver Conversions'!$F172</f>
        <v>0</v>
      </c>
      <c r="AC174" s="28">
        <f>+Q174*'Silver Conversions'!$F172</f>
        <v>0</v>
      </c>
      <c r="AD174" s="28">
        <f>+R174*'Silver Conversions'!$F172</f>
        <v>4.268750000000001</v>
      </c>
      <c r="AE174" s="28">
        <f>+S174*'Silver Conversions'!$F172</f>
        <v>0.7113776935749588</v>
      </c>
      <c r="AF174" s="28">
        <f>+T174*'Silver Conversions'!$F172</f>
        <v>2.131749975903614</v>
      </c>
      <c r="AG174" s="28">
        <f>+U174*'Silver Conversions'!$F172</f>
        <v>0</v>
      </c>
      <c r="AH174" s="28">
        <f>+V174*'Silver Conversions'!$F172</f>
        <v>3.8275319999999997</v>
      </c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</row>
    <row r="175" spans="1:65" ht="15.75">
      <c r="A175" s="5">
        <v>1658</v>
      </c>
      <c r="B175" s="28">
        <v>44.5</v>
      </c>
      <c r="C175" s="28">
        <v>48</v>
      </c>
      <c r="D175" s="28"/>
      <c r="E175" s="28"/>
      <c r="F175" s="28"/>
      <c r="G175" s="28">
        <v>6.25</v>
      </c>
      <c r="H175" s="28">
        <v>107.65</v>
      </c>
      <c r="I175" s="28">
        <v>299.99</v>
      </c>
      <c r="J175" s="28"/>
      <c r="K175" s="28"/>
      <c r="L175" s="28"/>
      <c r="M175" s="28">
        <f t="shared" si="20"/>
        <v>0.6401219827958227</v>
      </c>
      <c r="N175" s="28">
        <f t="shared" si="21"/>
        <v>0.6904686555999885</v>
      </c>
      <c r="O175" s="28">
        <f t="shared" si="22"/>
        <v>0</v>
      </c>
      <c r="P175" s="28">
        <f t="shared" si="23"/>
        <v>0</v>
      </c>
      <c r="Q175" s="28">
        <f t="shared" si="24"/>
        <v>0</v>
      </c>
      <c r="R175" s="28">
        <f t="shared" si="25"/>
        <v>5.208333333333334</v>
      </c>
      <c r="S175" s="28">
        <f t="shared" si="26"/>
        <v>0.8867380560131796</v>
      </c>
      <c r="T175" s="28">
        <f t="shared" si="27"/>
        <v>2.409558232931727</v>
      </c>
      <c r="U175" s="28">
        <f t="shared" si="28"/>
        <v>0</v>
      </c>
      <c r="V175" s="28">
        <f t="shared" si="29"/>
        <v>0</v>
      </c>
      <c r="W175" s="28"/>
      <c r="X175" s="28">
        <v>52.46</v>
      </c>
      <c r="Y175" s="28">
        <f>+M175*'Silver Conversions'!$F173</f>
        <v>0.5246439770994562</v>
      </c>
      <c r="Z175" s="28">
        <f>+N175*'Silver Conversions'!$F173</f>
        <v>0.5659081101297505</v>
      </c>
      <c r="AA175" s="28">
        <f>+O175*'Silver Conversions'!$F173</f>
        <v>0</v>
      </c>
      <c r="AB175" s="28">
        <f>+P175*'Silver Conversions'!$F173</f>
        <v>0</v>
      </c>
      <c r="AC175" s="28">
        <f>+Q175*'Silver Conversions'!$F173</f>
        <v>0</v>
      </c>
      <c r="AD175" s="28">
        <f>+R175*'Silver Conversions'!$F173</f>
        <v>4.268750000000001</v>
      </c>
      <c r="AE175" s="28">
        <f>+S175*'Silver Conversions'!$F173</f>
        <v>0.7267705107084019</v>
      </c>
      <c r="AF175" s="28">
        <f>+T175*'Silver Conversions'!$F173</f>
        <v>1.9748739277108434</v>
      </c>
      <c r="AG175" s="28">
        <f>+U175*'Silver Conversions'!$F173</f>
        <v>0</v>
      </c>
      <c r="AH175" s="28">
        <f>+V175*'Silver Conversions'!$F173</f>
        <v>0</v>
      </c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</row>
    <row r="176" spans="1:65" ht="15.75">
      <c r="A176" s="5">
        <v>1659</v>
      </c>
      <c r="B176" s="28">
        <v>62.16</v>
      </c>
      <c r="C176" s="28">
        <v>48</v>
      </c>
      <c r="D176" s="28"/>
      <c r="E176" s="28"/>
      <c r="F176" s="28"/>
      <c r="G176" s="28">
        <v>5.53</v>
      </c>
      <c r="H176" s="28">
        <v>137.99</v>
      </c>
      <c r="I176" s="28">
        <v>251.63</v>
      </c>
      <c r="J176" s="28"/>
      <c r="K176" s="28">
        <v>5</v>
      </c>
      <c r="L176" s="28"/>
      <c r="M176" s="28">
        <f t="shared" si="20"/>
        <v>0.8941569090019851</v>
      </c>
      <c r="N176" s="28">
        <f t="shared" si="21"/>
        <v>0.6904686555999885</v>
      </c>
      <c r="O176" s="28">
        <f t="shared" si="22"/>
        <v>0</v>
      </c>
      <c r="P176" s="28">
        <f t="shared" si="23"/>
        <v>0</v>
      </c>
      <c r="Q176" s="28">
        <f t="shared" si="24"/>
        <v>0</v>
      </c>
      <c r="R176" s="28">
        <f t="shared" si="25"/>
        <v>4.608333333333333</v>
      </c>
      <c r="S176" s="28">
        <f t="shared" si="26"/>
        <v>1.1366556836902801</v>
      </c>
      <c r="T176" s="28">
        <f t="shared" si="27"/>
        <v>2.021124497991968</v>
      </c>
      <c r="U176" s="28">
        <f t="shared" si="28"/>
        <v>0</v>
      </c>
      <c r="V176" s="28">
        <f t="shared" si="29"/>
        <v>5</v>
      </c>
      <c r="W176" s="28"/>
      <c r="X176" s="28">
        <v>73.28</v>
      </c>
      <c r="Y176" s="28">
        <f>+M176*'Silver Conversions'!$F174</f>
        <v>0.7328510026180269</v>
      </c>
      <c r="Z176" s="28">
        <f>+N176*'Silver Conversions'!$F174</f>
        <v>0.5659081101297505</v>
      </c>
      <c r="AA176" s="28">
        <f>+O176*'Silver Conversions'!$F174</f>
        <v>0</v>
      </c>
      <c r="AB176" s="28">
        <f>+P176*'Silver Conversions'!$F174</f>
        <v>0</v>
      </c>
      <c r="AC176" s="28">
        <f>+Q176*'Silver Conversions'!$F174</f>
        <v>0</v>
      </c>
      <c r="AD176" s="28">
        <f>+R176*'Silver Conversions'!$F174</f>
        <v>3.77699</v>
      </c>
      <c r="AE176" s="28">
        <f>+S176*'Silver Conversions'!$F174</f>
        <v>0.9316029983525536</v>
      </c>
      <c r="AF176" s="28">
        <f>+T176*'Silver Conversions'!$F174</f>
        <v>1.656513638554217</v>
      </c>
      <c r="AG176" s="28">
        <f>+U176*'Silver Conversions'!$F174</f>
        <v>0</v>
      </c>
      <c r="AH176" s="28">
        <f>+V176*'Silver Conversions'!$F174</f>
        <v>4.098</v>
      </c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</row>
    <row r="177" spans="1:65" ht="15.75">
      <c r="A177" s="5">
        <v>1660</v>
      </c>
      <c r="B177" s="28">
        <v>83.33</v>
      </c>
      <c r="C177" s="28">
        <v>54</v>
      </c>
      <c r="D177" s="28"/>
      <c r="E177" s="28"/>
      <c r="F177" s="28"/>
      <c r="G177" s="28">
        <v>5.37</v>
      </c>
      <c r="H177" s="28">
        <v>83.61</v>
      </c>
      <c r="I177" s="28">
        <v>324.77</v>
      </c>
      <c r="J177" s="28"/>
      <c r="K177" s="28">
        <v>6</v>
      </c>
      <c r="L177" s="28"/>
      <c r="M177" s="28">
        <f t="shared" si="20"/>
        <v>1.1986823556488966</v>
      </c>
      <c r="N177" s="28">
        <f t="shared" si="21"/>
        <v>0.7767772375499871</v>
      </c>
      <c r="O177" s="28">
        <f t="shared" si="22"/>
        <v>0</v>
      </c>
      <c r="P177" s="28">
        <f t="shared" si="23"/>
        <v>0</v>
      </c>
      <c r="Q177" s="28">
        <f t="shared" si="24"/>
        <v>0</v>
      </c>
      <c r="R177" s="28">
        <f t="shared" si="25"/>
        <v>4.4750000000000005</v>
      </c>
      <c r="S177" s="28">
        <f t="shared" si="26"/>
        <v>0.6887149917627676</v>
      </c>
      <c r="T177" s="28">
        <f t="shared" si="27"/>
        <v>2.60859437751004</v>
      </c>
      <c r="U177" s="28">
        <f t="shared" si="28"/>
        <v>0</v>
      </c>
      <c r="V177" s="28">
        <f t="shared" si="29"/>
        <v>6</v>
      </c>
      <c r="W177" s="28"/>
      <c r="X177" s="28">
        <v>98.24</v>
      </c>
      <c r="Y177" s="28">
        <f>+M177*'Silver Conversions'!$F175</f>
        <v>0.9824400586898356</v>
      </c>
      <c r="Z177" s="28">
        <f>+N177*'Silver Conversions'!$F175</f>
        <v>0.6366466238959694</v>
      </c>
      <c r="AA177" s="28">
        <f>+O177*'Silver Conversions'!$F175</f>
        <v>0</v>
      </c>
      <c r="AB177" s="28">
        <f>+P177*'Silver Conversions'!$F175</f>
        <v>0</v>
      </c>
      <c r="AC177" s="28">
        <f>+Q177*'Silver Conversions'!$F175</f>
        <v>0</v>
      </c>
      <c r="AD177" s="28">
        <f>+R177*'Silver Conversions'!$F175</f>
        <v>3.6677100000000005</v>
      </c>
      <c r="AE177" s="28">
        <f>+S177*'Silver Conversions'!$F175</f>
        <v>0.5644708072487643</v>
      </c>
      <c r="AF177" s="28">
        <f>+T177*'Silver Conversions'!$F175</f>
        <v>2.138003951807229</v>
      </c>
      <c r="AG177" s="28">
        <f>+U177*'Silver Conversions'!$F175</f>
        <v>0</v>
      </c>
      <c r="AH177" s="28">
        <f>+V177*'Silver Conversions'!$F175</f>
        <v>4.9176</v>
      </c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</row>
    <row r="178" spans="1:65" ht="15.75">
      <c r="A178" s="5">
        <v>1661</v>
      </c>
      <c r="B178" s="28">
        <v>80</v>
      </c>
      <c r="C178" s="28">
        <v>78</v>
      </c>
      <c r="D178" s="28"/>
      <c r="E178" s="28"/>
      <c r="F178" s="28"/>
      <c r="G178" s="28">
        <v>4.67</v>
      </c>
      <c r="H178" s="28">
        <v>76.98</v>
      </c>
      <c r="I178" s="28">
        <v>337.72</v>
      </c>
      <c r="J178" s="28">
        <v>219.96</v>
      </c>
      <c r="K178" s="28">
        <v>6</v>
      </c>
      <c r="L178" s="28"/>
      <c r="M178" s="28">
        <f t="shared" si="20"/>
        <v>1.1507810926666475</v>
      </c>
      <c r="N178" s="28">
        <f t="shared" si="21"/>
        <v>1.1220115653499814</v>
      </c>
      <c r="O178" s="28">
        <f t="shared" si="22"/>
        <v>0</v>
      </c>
      <c r="P178" s="28">
        <f t="shared" si="23"/>
        <v>0</v>
      </c>
      <c r="Q178" s="28">
        <f t="shared" si="24"/>
        <v>0</v>
      </c>
      <c r="R178" s="28">
        <f t="shared" si="25"/>
        <v>3.8916666666666666</v>
      </c>
      <c r="S178" s="28">
        <f t="shared" si="26"/>
        <v>0.6341021416803954</v>
      </c>
      <c r="T178" s="28">
        <f t="shared" si="27"/>
        <v>2.7126104417670684</v>
      </c>
      <c r="U178" s="28">
        <f t="shared" si="28"/>
        <v>18.617957746478876</v>
      </c>
      <c r="V178" s="28">
        <f t="shared" si="29"/>
        <v>6</v>
      </c>
      <c r="W178" s="28"/>
      <c r="X178" s="28">
        <v>94.31</v>
      </c>
      <c r="Y178" s="28">
        <f>+M178*'Silver Conversions'!$F176</f>
        <v>0.9431801835495843</v>
      </c>
      <c r="Z178" s="28">
        <f>+N178*'Silver Conversions'!$F176</f>
        <v>0.9196006789608447</v>
      </c>
      <c r="AA178" s="28">
        <f>+O178*'Silver Conversions'!$F176</f>
        <v>0</v>
      </c>
      <c r="AB178" s="28">
        <f>+P178*'Silver Conversions'!$F176</f>
        <v>0</v>
      </c>
      <c r="AC178" s="28">
        <f>+Q178*'Silver Conversions'!$F176</f>
        <v>0</v>
      </c>
      <c r="AD178" s="28">
        <f>+R178*'Silver Conversions'!$F176</f>
        <v>3.18961</v>
      </c>
      <c r="AE178" s="28">
        <f>+S178*'Silver Conversions'!$F176</f>
        <v>0.519710115321252</v>
      </c>
      <c r="AF178" s="28">
        <f>+T178*'Silver Conversions'!$F176</f>
        <v>2.2232555180722895</v>
      </c>
      <c r="AG178" s="28">
        <f>+U178*'Silver Conversions'!$F176</f>
        <v>15.259278169014086</v>
      </c>
      <c r="AH178" s="28">
        <f>+V178*'Silver Conversions'!$F176</f>
        <v>4.9176</v>
      </c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</row>
    <row r="179" spans="1:65" ht="15.75">
      <c r="A179" s="5">
        <v>1662</v>
      </c>
      <c r="B179" s="28">
        <v>80</v>
      </c>
      <c r="C179" s="28">
        <v>78</v>
      </c>
      <c r="D179" s="28"/>
      <c r="E179" s="28"/>
      <c r="F179" s="28"/>
      <c r="G179" s="28">
        <v>4.12</v>
      </c>
      <c r="H179" s="28">
        <v>67.5</v>
      </c>
      <c r="I179" s="28">
        <v>224</v>
      </c>
      <c r="J179" s="28"/>
      <c r="K179" s="28">
        <v>6</v>
      </c>
      <c r="L179" s="28"/>
      <c r="M179" s="28">
        <f t="shared" si="20"/>
        <v>1.1507810926666475</v>
      </c>
      <c r="N179" s="28">
        <f t="shared" si="21"/>
        <v>1.1220115653499814</v>
      </c>
      <c r="O179" s="28">
        <f t="shared" si="22"/>
        <v>0</v>
      </c>
      <c r="P179" s="28">
        <f t="shared" si="23"/>
        <v>0</v>
      </c>
      <c r="Q179" s="28">
        <f t="shared" si="24"/>
        <v>0</v>
      </c>
      <c r="R179" s="28">
        <f t="shared" si="25"/>
        <v>3.4333333333333336</v>
      </c>
      <c r="S179" s="28">
        <f t="shared" si="26"/>
        <v>0.5560131795716639</v>
      </c>
      <c r="T179" s="28">
        <f t="shared" si="27"/>
        <v>1.7991967871485943</v>
      </c>
      <c r="U179" s="28">
        <f t="shared" si="28"/>
        <v>0</v>
      </c>
      <c r="V179" s="28">
        <f t="shared" si="29"/>
        <v>6</v>
      </c>
      <c r="W179" s="28"/>
      <c r="X179" s="28">
        <v>94.31</v>
      </c>
      <c r="Y179" s="28">
        <f>+M179*'Silver Conversions'!$F177</f>
        <v>0.9431801835495843</v>
      </c>
      <c r="Z179" s="28">
        <f>+N179*'Silver Conversions'!$F177</f>
        <v>0.9196006789608447</v>
      </c>
      <c r="AA179" s="28">
        <f>+O179*'Silver Conversions'!$F177</f>
        <v>0</v>
      </c>
      <c r="AB179" s="28">
        <f>+P179*'Silver Conversions'!$F177</f>
        <v>0</v>
      </c>
      <c r="AC179" s="28">
        <f>+Q179*'Silver Conversions'!$F177</f>
        <v>0</v>
      </c>
      <c r="AD179" s="28">
        <f>+R179*'Silver Conversions'!$F177</f>
        <v>2.8139600000000002</v>
      </c>
      <c r="AE179" s="28">
        <f>+S179*'Silver Conversions'!$F177</f>
        <v>0.4557084019769357</v>
      </c>
      <c r="AF179" s="28">
        <f>+T179*'Silver Conversions'!$F177</f>
        <v>1.474621686746988</v>
      </c>
      <c r="AG179" s="28">
        <f>+U179*'Silver Conversions'!$F177</f>
        <v>0</v>
      </c>
      <c r="AH179" s="28">
        <f>+V179*'Silver Conversions'!$F177</f>
        <v>4.9176</v>
      </c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</row>
    <row r="180" spans="1:65" ht="15.75">
      <c r="A180" s="5">
        <v>1663</v>
      </c>
      <c r="B180" s="28">
        <v>46.25</v>
      </c>
      <c r="C180" s="28">
        <v>48</v>
      </c>
      <c r="D180" s="28"/>
      <c r="E180" s="28"/>
      <c r="F180" s="28"/>
      <c r="G180" s="28">
        <v>4</v>
      </c>
      <c r="H180" s="28">
        <v>68.01</v>
      </c>
      <c r="I180" s="28">
        <v>304.1</v>
      </c>
      <c r="J180" s="28"/>
      <c r="K180" s="28">
        <v>4</v>
      </c>
      <c r="L180" s="28"/>
      <c r="M180" s="28">
        <f t="shared" si="20"/>
        <v>0.6652953191979055</v>
      </c>
      <c r="N180" s="28">
        <f t="shared" si="21"/>
        <v>0.6904686555999885</v>
      </c>
      <c r="O180" s="28">
        <f t="shared" si="22"/>
        <v>0</v>
      </c>
      <c r="P180" s="28">
        <f t="shared" si="23"/>
        <v>0</v>
      </c>
      <c r="Q180" s="28">
        <f t="shared" si="24"/>
        <v>0</v>
      </c>
      <c r="R180" s="28">
        <f t="shared" si="25"/>
        <v>3.3333333333333335</v>
      </c>
      <c r="S180" s="28">
        <f t="shared" si="26"/>
        <v>0.5602141680395387</v>
      </c>
      <c r="T180" s="28">
        <f t="shared" si="27"/>
        <v>2.4425702811244983</v>
      </c>
      <c r="U180" s="28">
        <f t="shared" si="28"/>
        <v>0</v>
      </c>
      <c r="V180" s="28">
        <f t="shared" si="29"/>
        <v>4</v>
      </c>
      <c r="W180" s="28"/>
      <c r="X180" s="28">
        <v>54.52</v>
      </c>
      <c r="Y180" s="28">
        <f>+M180*'Silver Conversions'!$F178</f>
        <v>0.5452760436146034</v>
      </c>
      <c r="Z180" s="28">
        <f>+N180*'Silver Conversions'!$F178</f>
        <v>0.5659081101297505</v>
      </c>
      <c r="AA180" s="28">
        <f>+O180*'Silver Conversions'!$F178</f>
        <v>0</v>
      </c>
      <c r="AB180" s="28">
        <f>+P180*'Silver Conversions'!$F178</f>
        <v>0</v>
      </c>
      <c r="AC180" s="28">
        <f>+Q180*'Silver Conversions'!$F178</f>
        <v>0</v>
      </c>
      <c r="AD180" s="28">
        <f>+R180*'Silver Conversions'!$F178</f>
        <v>2.732</v>
      </c>
      <c r="AE180" s="28">
        <f>+S180*'Silver Conversions'!$F178</f>
        <v>0.45915153212520593</v>
      </c>
      <c r="AF180" s="28">
        <f>+T180*'Silver Conversions'!$F178</f>
        <v>2.001930602409639</v>
      </c>
      <c r="AG180" s="28">
        <f>+U180*'Silver Conversions'!$F178</f>
        <v>0</v>
      </c>
      <c r="AH180" s="28">
        <f>+V180*'Silver Conversions'!$F178</f>
        <v>3.2784</v>
      </c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</row>
    <row r="181" spans="1:65" ht="15.75">
      <c r="A181" s="5">
        <v>1664</v>
      </c>
      <c r="B181" s="28">
        <v>53</v>
      </c>
      <c r="C181" s="28">
        <v>40</v>
      </c>
      <c r="D181" s="28"/>
      <c r="E181" s="28"/>
      <c r="F181" s="28"/>
      <c r="G181" s="28">
        <v>3.8</v>
      </c>
      <c r="H181" s="28">
        <v>68.57</v>
      </c>
      <c r="I181" s="28">
        <v>318.36</v>
      </c>
      <c r="J181" s="28">
        <v>156</v>
      </c>
      <c r="K181" s="28">
        <v>6</v>
      </c>
      <c r="L181" s="28"/>
      <c r="M181" s="28">
        <f t="shared" si="20"/>
        <v>0.762392473891654</v>
      </c>
      <c r="N181" s="28">
        <f t="shared" si="21"/>
        <v>0.5753905463333238</v>
      </c>
      <c r="O181" s="28">
        <f t="shared" si="22"/>
        <v>0</v>
      </c>
      <c r="P181" s="28">
        <f t="shared" si="23"/>
        <v>0</v>
      </c>
      <c r="Q181" s="28">
        <f t="shared" si="24"/>
        <v>0</v>
      </c>
      <c r="R181" s="28">
        <f t="shared" si="25"/>
        <v>3.1666666666666665</v>
      </c>
      <c r="S181" s="28">
        <f t="shared" si="26"/>
        <v>0.5648270181219109</v>
      </c>
      <c r="T181" s="28">
        <f t="shared" si="27"/>
        <v>2.55710843373494</v>
      </c>
      <c r="U181" s="28">
        <f t="shared" si="28"/>
        <v>13.204225352112678</v>
      </c>
      <c r="V181" s="28">
        <f t="shared" si="29"/>
        <v>6</v>
      </c>
      <c r="W181" s="28"/>
      <c r="X181" s="28">
        <v>62.48</v>
      </c>
      <c r="Y181" s="28">
        <f>+M181*'Silver Conversions'!$F179</f>
        <v>0.6248568716015996</v>
      </c>
      <c r="Z181" s="28">
        <f>+N181*'Silver Conversions'!$F179</f>
        <v>0.47159009177479216</v>
      </c>
      <c r="AA181" s="28">
        <f>+O181*'Silver Conversions'!$F179</f>
        <v>0</v>
      </c>
      <c r="AB181" s="28">
        <f>+P181*'Silver Conversions'!$F179</f>
        <v>0</v>
      </c>
      <c r="AC181" s="28">
        <f>+Q181*'Silver Conversions'!$F179</f>
        <v>0</v>
      </c>
      <c r="AD181" s="28">
        <f>+R181*'Silver Conversions'!$F179</f>
        <v>2.5953999999999997</v>
      </c>
      <c r="AE181" s="28">
        <f>+S181*'Silver Conversions'!$F179</f>
        <v>0.4629322240527182</v>
      </c>
      <c r="AF181" s="28">
        <f>+T181*'Silver Conversions'!$F179</f>
        <v>2.095806072289157</v>
      </c>
      <c r="AG181" s="28">
        <f>+U181*'Silver Conversions'!$F179</f>
        <v>10.82218309859155</v>
      </c>
      <c r="AH181" s="28">
        <f>+V181*'Silver Conversions'!$F179</f>
        <v>4.9176</v>
      </c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</row>
    <row r="182" spans="1:65" ht="15.75">
      <c r="A182" s="5">
        <v>1665</v>
      </c>
      <c r="B182" s="28">
        <v>53</v>
      </c>
      <c r="C182" s="28">
        <v>48</v>
      </c>
      <c r="D182" s="28"/>
      <c r="E182" s="28"/>
      <c r="F182" s="28"/>
      <c r="G182" s="28">
        <v>3.75</v>
      </c>
      <c r="H182" s="28">
        <v>69.17</v>
      </c>
      <c r="I182" s="28">
        <v>413.63</v>
      </c>
      <c r="J182" s="28">
        <v>223.21</v>
      </c>
      <c r="K182" s="28">
        <v>4.5</v>
      </c>
      <c r="L182" s="28"/>
      <c r="M182" s="28">
        <f t="shared" si="20"/>
        <v>0.762392473891654</v>
      </c>
      <c r="N182" s="28">
        <f t="shared" si="21"/>
        <v>0.6904686555999885</v>
      </c>
      <c r="O182" s="28">
        <f t="shared" si="22"/>
        <v>0</v>
      </c>
      <c r="P182" s="28">
        <f t="shared" si="23"/>
        <v>0</v>
      </c>
      <c r="Q182" s="28">
        <f t="shared" si="24"/>
        <v>0</v>
      </c>
      <c r="R182" s="28">
        <f t="shared" si="25"/>
        <v>3.125</v>
      </c>
      <c r="S182" s="28">
        <f t="shared" si="26"/>
        <v>0.5697693574958814</v>
      </c>
      <c r="T182" s="28">
        <f t="shared" si="27"/>
        <v>3.322329317269076</v>
      </c>
      <c r="U182" s="28">
        <f t="shared" si="28"/>
        <v>18.893045774647888</v>
      </c>
      <c r="V182" s="28">
        <f t="shared" si="29"/>
        <v>4.5</v>
      </c>
      <c r="W182" s="28"/>
      <c r="X182" s="28">
        <v>62.48</v>
      </c>
      <c r="Y182" s="28">
        <f>+M182*'Silver Conversions'!$F180</f>
        <v>0.6248568716015996</v>
      </c>
      <c r="Z182" s="28">
        <f>+N182*'Silver Conversions'!$F180</f>
        <v>0.5659081101297505</v>
      </c>
      <c r="AA182" s="28">
        <f>+O182*'Silver Conversions'!$F180</f>
        <v>0</v>
      </c>
      <c r="AB182" s="28">
        <f>+P182*'Silver Conversions'!$F180</f>
        <v>0</v>
      </c>
      <c r="AC182" s="28">
        <f>+Q182*'Silver Conversions'!$F180</f>
        <v>0</v>
      </c>
      <c r="AD182" s="28">
        <f>+R182*'Silver Conversions'!$F180</f>
        <v>2.56125</v>
      </c>
      <c r="AE182" s="28">
        <f>+S182*'Silver Conversions'!$F180</f>
        <v>0.46698296540362444</v>
      </c>
      <c r="AF182" s="28">
        <f>+T182*'Silver Conversions'!$F180</f>
        <v>2.7229811084337348</v>
      </c>
      <c r="AG182" s="28">
        <f>+U182*'Silver Conversions'!$F180</f>
        <v>15.484740316901409</v>
      </c>
      <c r="AH182" s="28">
        <f>+V182*'Silver Conversions'!$F180</f>
        <v>3.6882</v>
      </c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</row>
    <row r="183" spans="1:65" ht="15.75">
      <c r="A183" s="5">
        <v>1666</v>
      </c>
      <c r="B183" s="28">
        <v>53.5</v>
      </c>
      <c r="C183" s="28">
        <v>48</v>
      </c>
      <c r="D183" s="28"/>
      <c r="E183" s="28"/>
      <c r="F183" s="28"/>
      <c r="G183" s="28">
        <v>3.75</v>
      </c>
      <c r="H183" s="28">
        <v>61.07</v>
      </c>
      <c r="I183" s="28">
        <v>430.23</v>
      </c>
      <c r="J183" s="28">
        <v>235.43</v>
      </c>
      <c r="K183" s="28">
        <v>3.92</v>
      </c>
      <c r="L183" s="28"/>
      <c r="M183" s="28">
        <f t="shared" si="20"/>
        <v>0.7695848557208205</v>
      </c>
      <c r="N183" s="28">
        <f t="shared" si="21"/>
        <v>0.6904686555999885</v>
      </c>
      <c r="O183" s="28">
        <f t="shared" si="22"/>
        <v>0</v>
      </c>
      <c r="P183" s="28">
        <f t="shared" si="23"/>
        <v>0</v>
      </c>
      <c r="Q183" s="28">
        <f t="shared" si="24"/>
        <v>0</v>
      </c>
      <c r="R183" s="28">
        <f t="shared" si="25"/>
        <v>3.125</v>
      </c>
      <c r="S183" s="28">
        <f t="shared" si="26"/>
        <v>0.5030477759472817</v>
      </c>
      <c r="T183" s="28">
        <f t="shared" si="27"/>
        <v>3.45566265060241</v>
      </c>
      <c r="U183" s="28">
        <f t="shared" si="28"/>
        <v>19.927376760563384</v>
      </c>
      <c r="V183" s="28">
        <f t="shared" si="29"/>
        <v>3.92</v>
      </c>
      <c r="W183" s="28"/>
      <c r="X183" s="28">
        <v>63.07</v>
      </c>
      <c r="Y183" s="28">
        <f>+M183*'Silver Conversions'!$F181</f>
        <v>0.6307517477487845</v>
      </c>
      <c r="Z183" s="28">
        <f>+N183*'Silver Conversions'!$F181</f>
        <v>0.5659081101297505</v>
      </c>
      <c r="AA183" s="28">
        <f>+O183*'Silver Conversions'!$F181</f>
        <v>0</v>
      </c>
      <c r="AB183" s="28">
        <f>+P183*'Silver Conversions'!$F181</f>
        <v>0</v>
      </c>
      <c r="AC183" s="28">
        <f>+Q183*'Silver Conversions'!$F181</f>
        <v>0</v>
      </c>
      <c r="AD183" s="28">
        <f>+R183*'Silver Conversions'!$F181</f>
        <v>2.56125</v>
      </c>
      <c r="AE183" s="28">
        <f>+S183*'Silver Conversions'!$F181</f>
        <v>0.41229795716639206</v>
      </c>
      <c r="AF183" s="28">
        <f>+T183*'Silver Conversions'!$F181</f>
        <v>2.8322611084337352</v>
      </c>
      <c r="AG183" s="28">
        <f>+U183*'Silver Conversions'!$F181</f>
        <v>16.33247799295775</v>
      </c>
      <c r="AH183" s="28">
        <f>+V183*'Silver Conversions'!$F181</f>
        <v>3.212832</v>
      </c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</row>
    <row r="184" spans="1:65" ht="15.75">
      <c r="A184" s="5">
        <v>1667</v>
      </c>
      <c r="B184" s="28">
        <v>51.5</v>
      </c>
      <c r="C184" s="28">
        <v>44</v>
      </c>
      <c r="D184" s="28"/>
      <c r="E184" s="28"/>
      <c r="F184" s="28"/>
      <c r="G184" s="28">
        <v>5</v>
      </c>
      <c r="H184" s="28">
        <v>66.21</v>
      </c>
      <c r="I184" s="28">
        <v>408.23</v>
      </c>
      <c r="J184" s="28">
        <v>260</v>
      </c>
      <c r="K184" s="28">
        <v>4.5</v>
      </c>
      <c r="L184" s="28"/>
      <c r="M184" s="28">
        <f t="shared" si="20"/>
        <v>0.7408153284041543</v>
      </c>
      <c r="N184" s="28">
        <f t="shared" si="21"/>
        <v>0.6329296009666561</v>
      </c>
      <c r="O184" s="28">
        <f t="shared" si="22"/>
        <v>0</v>
      </c>
      <c r="P184" s="28">
        <f t="shared" si="23"/>
        <v>0</v>
      </c>
      <c r="Q184" s="28">
        <f t="shared" si="24"/>
        <v>0</v>
      </c>
      <c r="R184" s="28">
        <f t="shared" si="25"/>
        <v>4.166666666666667</v>
      </c>
      <c r="S184" s="28">
        <f t="shared" si="26"/>
        <v>0.5453871499176276</v>
      </c>
      <c r="T184" s="28">
        <f t="shared" si="27"/>
        <v>3.278955823293173</v>
      </c>
      <c r="U184" s="28">
        <f t="shared" si="28"/>
        <v>22.007042253521128</v>
      </c>
      <c r="V184" s="28">
        <f t="shared" si="29"/>
        <v>4.5</v>
      </c>
      <c r="W184" s="28"/>
      <c r="X184" s="28">
        <v>60.71</v>
      </c>
      <c r="Y184" s="28">
        <f>+M184*'Silver Conversions'!$F182</f>
        <v>0.6071722431600449</v>
      </c>
      <c r="Z184" s="28">
        <f>+N184*'Silver Conversions'!$F182</f>
        <v>0.5187491009522713</v>
      </c>
      <c r="AA184" s="28">
        <f>+O184*'Silver Conversions'!$F182</f>
        <v>0</v>
      </c>
      <c r="AB184" s="28">
        <f>+P184*'Silver Conversions'!$F182</f>
        <v>0</v>
      </c>
      <c r="AC184" s="28">
        <f>+Q184*'Silver Conversions'!$F182</f>
        <v>0</v>
      </c>
      <c r="AD184" s="28">
        <f>+R184*'Silver Conversions'!$F182</f>
        <v>3.415</v>
      </c>
      <c r="AE184" s="28">
        <f>+S184*'Silver Conversions'!$F182</f>
        <v>0.44699930807248756</v>
      </c>
      <c r="AF184" s="28">
        <f>+T184*'Silver Conversions'!$F182</f>
        <v>2.6874321927710847</v>
      </c>
      <c r="AG184" s="28">
        <f>+U184*'Silver Conversions'!$F182</f>
        <v>18.036971830985916</v>
      </c>
      <c r="AH184" s="28">
        <f>+V184*'Silver Conversions'!$F182</f>
        <v>3.6882</v>
      </c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</row>
    <row r="185" spans="1:65" ht="15.75">
      <c r="A185" s="5">
        <v>1668</v>
      </c>
      <c r="B185" s="28">
        <v>48.16</v>
      </c>
      <c r="C185" s="28">
        <v>40</v>
      </c>
      <c r="D185" s="28"/>
      <c r="E185" s="28">
        <v>54.52</v>
      </c>
      <c r="F185" s="28"/>
      <c r="G185" s="28">
        <v>5</v>
      </c>
      <c r="H185" s="28">
        <v>84.65</v>
      </c>
      <c r="I185" s="28">
        <v>418.66</v>
      </c>
      <c r="J185" s="28">
        <v>260</v>
      </c>
      <c r="K185" s="28">
        <v>4.5</v>
      </c>
      <c r="L185" s="28"/>
      <c r="M185" s="28">
        <f t="shared" si="20"/>
        <v>0.6927702177853218</v>
      </c>
      <c r="N185" s="28">
        <f t="shared" si="21"/>
        <v>0.5753905463333238</v>
      </c>
      <c r="O185" s="28">
        <f t="shared" si="22"/>
        <v>0</v>
      </c>
      <c r="P185" s="28">
        <f t="shared" si="23"/>
        <v>1.1536768689057424</v>
      </c>
      <c r="Q185" s="28">
        <f t="shared" si="24"/>
        <v>0</v>
      </c>
      <c r="R185" s="28">
        <f t="shared" si="25"/>
        <v>4.166666666666667</v>
      </c>
      <c r="S185" s="28">
        <f t="shared" si="26"/>
        <v>0.6972817133443163</v>
      </c>
      <c r="T185" s="28">
        <f t="shared" si="27"/>
        <v>3.3627309236947793</v>
      </c>
      <c r="U185" s="28">
        <f t="shared" si="28"/>
        <v>22.007042253521128</v>
      </c>
      <c r="V185" s="28">
        <f t="shared" si="29"/>
        <v>4.5</v>
      </c>
      <c r="W185" s="28"/>
      <c r="X185" s="28">
        <v>56.78</v>
      </c>
      <c r="Y185" s="28">
        <f>+M185*'Silver Conversions'!$F183</f>
        <v>0.5677944704968497</v>
      </c>
      <c r="Z185" s="28">
        <f>+N185*'Silver Conversions'!$F183</f>
        <v>0.47159009177479216</v>
      </c>
      <c r="AA185" s="28">
        <f>+O185*'Silver Conversions'!$F183</f>
        <v>0</v>
      </c>
      <c r="AB185" s="28">
        <f>+P185*'Silver Conversions'!$F183</f>
        <v>0.9455535617551465</v>
      </c>
      <c r="AC185" s="28">
        <f>+Q185*'Silver Conversions'!$F183</f>
        <v>0</v>
      </c>
      <c r="AD185" s="28">
        <f>+R185*'Silver Conversions'!$F183</f>
        <v>3.415</v>
      </c>
      <c r="AE185" s="28">
        <f>+S185*'Silver Conversions'!$F183</f>
        <v>0.5714920922570017</v>
      </c>
      <c r="AF185" s="28">
        <f>+T185*'Silver Conversions'!$F183</f>
        <v>2.756094265060241</v>
      </c>
      <c r="AG185" s="28">
        <f>+U185*'Silver Conversions'!$F183</f>
        <v>18.036971830985916</v>
      </c>
      <c r="AH185" s="28">
        <f>+V185*'Silver Conversions'!$F183</f>
        <v>3.6882</v>
      </c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</row>
    <row r="186" spans="1:65" ht="15.75">
      <c r="A186" s="5">
        <v>1669</v>
      </c>
      <c r="B186" s="28">
        <v>51.58</v>
      </c>
      <c r="C186" s="28">
        <v>50</v>
      </c>
      <c r="D186" s="28"/>
      <c r="E186" s="28">
        <v>46.96</v>
      </c>
      <c r="F186" s="28"/>
      <c r="G186" s="28">
        <v>5</v>
      </c>
      <c r="H186" s="28">
        <v>101.86</v>
      </c>
      <c r="I186" s="28">
        <v>489.02</v>
      </c>
      <c r="J186" s="28">
        <v>177.32</v>
      </c>
      <c r="K186" s="28">
        <v>4.33</v>
      </c>
      <c r="L186" s="28"/>
      <c r="M186" s="28">
        <f t="shared" si="20"/>
        <v>0.741966109496821</v>
      </c>
      <c r="N186" s="28">
        <f t="shared" si="21"/>
        <v>0.7192381829166546</v>
      </c>
      <c r="O186" s="28">
        <f t="shared" si="22"/>
        <v>0</v>
      </c>
      <c r="P186" s="28">
        <f t="shared" si="23"/>
        <v>0.9937026002166848</v>
      </c>
      <c r="Q186" s="28">
        <f t="shared" si="24"/>
        <v>0</v>
      </c>
      <c r="R186" s="28">
        <f t="shared" si="25"/>
        <v>4.166666666666667</v>
      </c>
      <c r="S186" s="28">
        <f t="shared" si="26"/>
        <v>0.8390444810543657</v>
      </c>
      <c r="T186" s="28">
        <f t="shared" si="27"/>
        <v>3.927871485943775</v>
      </c>
      <c r="U186" s="28">
        <f t="shared" si="28"/>
        <v>15.00880281690141</v>
      </c>
      <c r="V186" s="28">
        <f t="shared" si="29"/>
        <v>4.33</v>
      </c>
      <c r="W186" s="28"/>
      <c r="X186" s="28">
        <v>60.81</v>
      </c>
      <c r="Y186" s="28">
        <f>+M186*'Silver Conversions'!$F184</f>
        <v>0.6081154233435945</v>
      </c>
      <c r="Z186" s="28">
        <f>+N186*'Silver Conversions'!$F184</f>
        <v>0.5894876147184901</v>
      </c>
      <c r="AA186" s="28">
        <f>+O186*'Silver Conversions'!$F184</f>
        <v>0</v>
      </c>
      <c r="AB186" s="28">
        <f>+P186*'Silver Conversions'!$F184</f>
        <v>0.8144386511375948</v>
      </c>
      <c r="AC186" s="28">
        <f>+Q186*'Silver Conversions'!$F184</f>
        <v>0</v>
      </c>
      <c r="AD186" s="28">
        <f>+R186*'Silver Conversions'!$F184</f>
        <v>3.415</v>
      </c>
      <c r="AE186" s="28">
        <f>+S186*'Silver Conversions'!$F184</f>
        <v>0.6876808566721581</v>
      </c>
      <c r="AF186" s="28">
        <f>+T186*'Silver Conversions'!$F184</f>
        <v>3.219283469879518</v>
      </c>
      <c r="AG186" s="28">
        <f>+U186*'Silver Conversions'!$F184</f>
        <v>12.301214788732395</v>
      </c>
      <c r="AH186" s="28">
        <f>+V186*'Silver Conversions'!$F184</f>
        <v>3.548868</v>
      </c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</row>
    <row r="187" spans="1:65" ht="15.75">
      <c r="A187" s="5">
        <v>1670</v>
      </c>
      <c r="B187" s="28">
        <v>54.75</v>
      </c>
      <c r="C187" s="28">
        <v>55</v>
      </c>
      <c r="D187" s="28"/>
      <c r="E187" s="28"/>
      <c r="F187" s="28"/>
      <c r="G187" s="28">
        <v>5</v>
      </c>
      <c r="H187" s="28">
        <v>897.34</v>
      </c>
      <c r="I187" s="28">
        <v>405.62</v>
      </c>
      <c r="J187" s="28">
        <v>143</v>
      </c>
      <c r="K187" s="28">
        <v>3.54</v>
      </c>
      <c r="L187" s="28"/>
      <c r="M187" s="28">
        <f t="shared" si="20"/>
        <v>0.7875658102937368</v>
      </c>
      <c r="N187" s="28">
        <f t="shared" si="21"/>
        <v>0.7911620012083201</v>
      </c>
      <c r="O187" s="28">
        <f t="shared" si="22"/>
        <v>0</v>
      </c>
      <c r="P187" s="28">
        <f t="shared" si="23"/>
        <v>0</v>
      </c>
      <c r="Q187" s="28">
        <f t="shared" si="24"/>
        <v>0</v>
      </c>
      <c r="R187" s="28">
        <f t="shared" si="25"/>
        <v>4.166666666666667</v>
      </c>
      <c r="S187" s="28">
        <f t="shared" si="26"/>
        <v>7.39159802306425</v>
      </c>
      <c r="T187" s="28">
        <f t="shared" si="27"/>
        <v>3.257991967871486</v>
      </c>
      <c r="U187" s="28">
        <f t="shared" si="28"/>
        <v>12.10387323943662</v>
      </c>
      <c r="V187" s="28">
        <f t="shared" si="29"/>
        <v>3.54</v>
      </c>
      <c r="W187" s="28"/>
      <c r="X187" s="28">
        <v>64.54</v>
      </c>
      <c r="Y187" s="28">
        <f>+M187*'Silver Conversions'!$F185</f>
        <v>0.6454889381167467</v>
      </c>
      <c r="Z187" s="28">
        <f>+N187*'Silver Conversions'!$F185</f>
        <v>0.6484363761903392</v>
      </c>
      <c r="AA187" s="28">
        <f>+O187*'Silver Conversions'!$F185</f>
        <v>0</v>
      </c>
      <c r="AB187" s="28">
        <f>+P187*'Silver Conversions'!$F185</f>
        <v>0</v>
      </c>
      <c r="AC187" s="28">
        <f>+Q187*'Silver Conversions'!$F185</f>
        <v>0</v>
      </c>
      <c r="AD187" s="28">
        <f>+R187*'Silver Conversions'!$F185</f>
        <v>3.415</v>
      </c>
      <c r="AE187" s="28">
        <f>+S187*'Silver Conversions'!$F185</f>
        <v>6.058153739703459</v>
      </c>
      <c r="AF187" s="28">
        <f>+T187*'Silver Conversions'!$F185</f>
        <v>2.67025021686747</v>
      </c>
      <c r="AG187" s="28">
        <f>+U187*'Silver Conversions'!$F185</f>
        <v>9.920334507042254</v>
      </c>
      <c r="AH187" s="28">
        <f>+V187*'Silver Conversions'!$F185</f>
        <v>2.901384</v>
      </c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</row>
    <row r="188" spans="1:65" ht="15.75">
      <c r="A188" s="5">
        <v>1671</v>
      </c>
      <c r="B188" s="28">
        <v>56.58</v>
      </c>
      <c r="C188" s="28">
        <v>51</v>
      </c>
      <c r="D188" s="28"/>
      <c r="E188" s="28"/>
      <c r="F188" s="28"/>
      <c r="G188" s="28">
        <v>4</v>
      </c>
      <c r="H188" s="28">
        <v>72.52</v>
      </c>
      <c r="I188" s="28">
        <v>316.76</v>
      </c>
      <c r="J188" s="28">
        <v>117</v>
      </c>
      <c r="K188" s="28">
        <v>3.87</v>
      </c>
      <c r="L188" s="28"/>
      <c r="M188" s="28">
        <f t="shared" si="20"/>
        <v>0.8138899277884865</v>
      </c>
      <c r="N188" s="28">
        <f t="shared" si="21"/>
        <v>0.7336229465749877</v>
      </c>
      <c r="O188" s="28">
        <f t="shared" si="22"/>
        <v>0</v>
      </c>
      <c r="P188" s="28">
        <f t="shared" si="23"/>
        <v>0</v>
      </c>
      <c r="Q188" s="28">
        <f t="shared" si="24"/>
        <v>0</v>
      </c>
      <c r="R188" s="28">
        <f t="shared" si="25"/>
        <v>3.3333333333333335</v>
      </c>
      <c r="S188" s="28">
        <f t="shared" si="26"/>
        <v>0.5973640856672158</v>
      </c>
      <c r="T188" s="28">
        <f t="shared" si="27"/>
        <v>2.5442570281124497</v>
      </c>
      <c r="U188" s="28">
        <f t="shared" si="28"/>
        <v>9.903169014084508</v>
      </c>
      <c r="V188" s="28">
        <f t="shared" si="29"/>
        <v>3.87</v>
      </c>
      <c r="W188" s="28"/>
      <c r="X188" s="28">
        <v>66.7</v>
      </c>
      <c r="Y188" s="28">
        <f>+M188*'Silver Conversions'!$F186</f>
        <v>0.6670641848154435</v>
      </c>
      <c r="Z188" s="28">
        <f>+N188*'Silver Conversions'!$F186</f>
        <v>0.6012773670128599</v>
      </c>
      <c r="AA188" s="28">
        <f>+O188*'Silver Conversions'!$F186</f>
        <v>0</v>
      </c>
      <c r="AB188" s="28">
        <f>+P188*'Silver Conversions'!$F186</f>
        <v>0</v>
      </c>
      <c r="AC188" s="28">
        <f>+Q188*'Silver Conversions'!$F186</f>
        <v>0</v>
      </c>
      <c r="AD188" s="28">
        <f>+R188*'Silver Conversions'!$F186</f>
        <v>2.732</v>
      </c>
      <c r="AE188" s="28">
        <f>+S188*'Silver Conversions'!$F186</f>
        <v>0.48959960461285007</v>
      </c>
      <c r="AF188" s="28">
        <f>+T188*'Silver Conversions'!$F186</f>
        <v>2.0852730602409637</v>
      </c>
      <c r="AG188" s="28">
        <f>+U188*'Silver Conversions'!$F186</f>
        <v>8.116637323943662</v>
      </c>
      <c r="AH188" s="28">
        <f>+V188*'Silver Conversions'!$F186</f>
        <v>3.171852</v>
      </c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</row>
    <row r="189" spans="1:65" ht="15.75">
      <c r="A189" s="5">
        <v>1672</v>
      </c>
      <c r="B189" s="28">
        <v>61.25</v>
      </c>
      <c r="C189" s="28">
        <v>56</v>
      </c>
      <c r="D189" s="28"/>
      <c r="E189" s="28"/>
      <c r="F189" s="28"/>
      <c r="G189" s="28">
        <v>4</v>
      </c>
      <c r="H189" s="28">
        <v>75.51</v>
      </c>
      <c r="I189" s="28">
        <v>348.26</v>
      </c>
      <c r="J189" s="28">
        <v>175.5</v>
      </c>
      <c r="K189" s="28">
        <v>4.91</v>
      </c>
      <c r="L189" s="28"/>
      <c r="M189" s="28">
        <f t="shared" si="20"/>
        <v>0.881066774072902</v>
      </c>
      <c r="N189" s="28">
        <f t="shared" si="21"/>
        <v>0.8055467648666532</v>
      </c>
      <c r="O189" s="28">
        <f t="shared" si="22"/>
        <v>0</v>
      </c>
      <c r="P189" s="28">
        <f t="shared" si="23"/>
        <v>0</v>
      </c>
      <c r="Q189" s="28">
        <f t="shared" si="24"/>
        <v>0</v>
      </c>
      <c r="R189" s="28">
        <f t="shared" si="25"/>
        <v>3.3333333333333335</v>
      </c>
      <c r="S189" s="28">
        <f t="shared" si="26"/>
        <v>0.6219934102141681</v>
      </c>
      <c r="T189" s="28">
        <f t="shared" si="27"/>
        <v>2.797269076305221</v>
      </c>
      <c r="U189" s="28">
        <f t="shared" si="28"/>
        <v>14.854753521126762</v>
      </c>
      <c r="V189" s="28">
        <f t="shared" si="29"/>
        <v>4.91</v>
      </c>
      <c r="W189" s="28"/>
      <c r="X189" s="28">
        <v>72.21</v>
      </c>
      <c r="Y189" s="28">
        <f>+M189*'Silver Conversions'!$F187</f>
        <v>0.7221223280301505</v>
      </c>
      <c r="Z189" s="28">
        <f>+N189*'Silver Conversions'!$F187</f>
        <v>0.660226128484709</v>
      </c>
      <c r="AA189" s="28">
        <f>+O189*'Silver Conversions'!$F187</f>
        <v>0</v>
      </c>
      <c r="AB189" s="28">
        <f>+P189*'Silver Conversions'!$F187</f>
        <v>0</v>
      </c>
      <c r="AC189" s="28">
        <f>+Q189*'Silver Conversions'!$F187</f>
        <v>0</v>
      </c>
      <c r="AD189" s="28">
        <f>+R189*'Silver Conversions'!$F187</f>
        <v>2.732</v>
      </c>
      <c r="AE189" s="28">
        <f>+S189*'Silver Conversions'!$F187</f>
        <v>0.5097857990115322</v>
      </c>
      <c r="AF189" s="28">
        <f>+T189*'Silver Conversions'!$F187</f>
        <v>2.292641734939759</v>
      </c>
      <c r="AG189" s="28">
        <f>+U189*'Silver Conversions'!$F187</f>
        <v>12.174955985915494</v>
      </c>
      <c r="AH189" s="28">
        <f>+V189*'Silver Conversions'!$F187</f>
        <v>4.024236</v>
      </c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</row>
    <row r="190" spans="1:65" ht="15.75">
      <c r="A190" s="5">
        <v>1673</v>
      </c>
      <c r="B190" s="28">
        <v>60</v>
      </c>
      <c r="C190" s="28">
        <v>56</v>
      </c>
      <c r="D190" s="28"/>
      <c r="E190" s="28"/>
      <c r="F190" s="28"/>
      <c r="G190" s="28">
        <v>4.2</v>
      </c>
      <c r="H190" s="28">
        <v>71.85</v>
      </c>
      <c r="I190" s="28">
        <v>277.32</v>
      </c>
      <c r="J190" s="28">
        <v>159.86</v>
      </c>
      <c r="K190" s="28">
        <v>4.85</v>
      </c>
      <c r="L190" s="28"/>
      <c r="M190" s="28">
        <f t="shared" si="20"/>
        <v>0.8630858194999856</v>
      </c>
      <c r="N190" s="28">
        <f t="shared" si="21"/>
        <v>0.8055467648666532</v>
      </c>
      <c r="O190" s="28">
        <f t="shared" si="22"/>
        <v>0</v>
      </c>
      <c r="P190" s="28">
        <f t="shared" si="23"/>
        <v>0</v>
      </c>
      <c r="Q190" s="28">
        <f t="shared" si="24"/>
        <v>0</v>
      </c>
      <c r="R190" s="28">
        <f t="shared" si="25"/>
        <v>3.5000000000000004</v>
      </c>
      <c r="S190" s="28">
        <f t="shared" si="26"/>
        <v>0.5918451400329489</v>
      </c>
      <c r="T190" s="28">
        <f t="shared" si="27"/>
        <v>2.2274698795180723</v>
      </c>
      <c r="U190" s="28">
        <f t="shared" si="28"/>
        <v>13.530945287107262</v>
      </c>
      <c r="V190" s="28">
        <f t="shared" si="29"/>
        <v>4.85</v>
      </c>
      <c r="W190" s="28"/>
      <c r="X190" s="28">
        <v>70.73</v>
      </c>
      <c r="Y190" s="28">
        <f>+M190*'Silver Conversions'!$F188</f>
        <v>0.7073851376621882</v>
      </c>
      <c r="Z190" s="28">
        <f>+N190*'Silver Conversions'!$F188</f>
        <v>0.660226128484709</v>
      </c>
      <c r="AA190" s="28">
        <f>+O190*'Silver Conversions'!$F188</f>
        <v>0</v>
      </c>
      <c r="AB190" s="28">
        <f>+P190*'Silver Conversions'!$F188</f>
        <v>0</v>
      </c>
      <c r="AC190" s="28">
        <f>+Q190*'Silver Conversions'!$F188</f>
        <v>0</v>
      </c>
      <c r="AD190" s="28">
        <f>+R190*'Silver Conversions'!$F188</f>
        <v>2.8686000000000003</v>
      </c>
      <c r="AE190" s="28">
        <f>+S190*'Silver Conversions'!$F188</f>
        <v>0.4850762767710049</v>
      </c>
      <c r="AF190" s="28">
        <f>+T190*'Silver Conversions'!$F188</f>
        <v>1.825634313253012</v>
      </c>
      <c r="AG190" s="28">
        <f>+U190*'Silver Conversions'!$F188</f>
        <v>11.089962757313112</v>
      </c>
      <c r="AH190" s="28">
        <f>+V190*'Silver Conversions'!$F188</f>
        <v>3.9750599999999996</v>
      </c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</row>
    <row r="191" spans="1:65" ht="15.75">
      <c r="A191" s="5">
        <v>1674</v>
      </c>
      <c r="B191" s="28">
        <v>47</v>
      </c>
      <c r="C191" s="28">
        <v>52</v>
      </c>
      <c r="D191" s="28"/>
      <c r="E191" s="28"/>
      <c r="F191" s="28"/>
      <c r="G191" s="28">
        <v>4.45</v>
      </c>
      <c r="H191" s="28">
        <v>71.32</v>
      </c>
      <c r="I191" s="28">
        <v>295.49</v>
      </c>
      <c r="J191" s="28">
        <v>126.75</v>
      </c>
      <c r="K191" s="28">
        <v>3.66</v>
      </c>
      <c r="L191" s="28"/>
      <c r="M191" s="28">
        <f t="shared" si="20"/>
        <v>0.6760838919416554</v>
      </c>
      <c r="N191" s="28">
        <f t="shared" si="21"/>
        <v>0.7480077102333209</v>
      </c>
      <c r="O191" s="28">
        <f t="shared" si="22"/>
        <v>0</v>
      </c>
      <c r="P191" s="28">
        <f t="shared" si="23"/>
        <v>0</v>
      </c>
      <c r="Q191" s="28">
        <f t="shared" si="24"/>
        <v>0</v>
      </c>
      <c r="R191" s="28">
        <f t="shared" si="25"/>
        <v>3.7083333333333335</v>
      </c>
      <c r="S191" s="28">
        <f t="shared" si="26"/>
        <v>0.587479406919275</v>
      </c>
      <c r="T191" s="28">
        <f t="shared" si="27"/>
        <v>2.373413654618474</v>
      </c>
      <c r="U191" s="28">
        <f t="shared" si="28"/>
        <v>10.72843309859155</v>
      </c>
      <c r="V191" s="28">
        <f t="shared" si="29"/>
        <v>3.66</v>
      </c>
      <c r="W191" s="28"/>
      <c r="X191" s="28">
        <v>55.41</v>
      </c>
      <c r="Y191" s="28">
        <f>+M191*'Silver Conversions'!$F189</f>
        <v>0.5541183578353808</v>
      </c>
      <c r="Z191" s="28">
        <f>+N191*'Silver Conversions'!$F189</f>
        <v>0.6130671193072298</v>
      </c>
      <c r="AA191" s="28">
        <f>+O191*'Silver Conversions'!$F189</f>
        <v>0</v>
      </c>
      <c r="AB191" s="28">
        <f>+P191*'Silver Conversions'!$F189</f>
        <v>0</v>
      </c>
      <c r="AC191" s="28">
        <f>+Q191*'Silver Conversions'!$F189</f>
        <v>0</v>
      </c>
      <c r="AD191" s="28">
        <f>+R191*'Silver Conversions'!$F189</f>
        <v>3.03935</v>
      </c>
      <c r="AE191" s="28">
        <f>+S191*'Silver Conversions'!$F189</f>
        <v>0.4814981219110378</v>
      </c>
      <c r="AF191" s="28">
        <f>+T191*'Silver Conversions'!$F189</f>
        <v>1.9452498313253013</v>
      </c>
      <c r="AG191" s="28">
        <f>+U191*'Silver Conversions'!$F189</f>
        <v>8.793023767605634</v>
      </c>
      <c r="AH191" s="28">
        <f>+V191*'Silver Conversions'!$F189</f>
        <v>2.999736</v>
      </c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</row>
    <row r="192" spans="1:65" ht="15.75">
      <c r="A192" s="5">
        <v>1675</v>
      </c>
      <c r="B192" s="28">
        <v>48</v>
      </c>
      <c r="C192" s="28">
        <v>50</v>
      </c>
      <c r="D192" s="28"/>
      <c r="E192" s="28"/>
      <c r="F192" s="28"/>
      <c r="G192" s="28">
        <v>4.5</v>
      </c>
      <c r="H192" s="28">
        <v>77.39</v>
      </c>
      <c r="I192" s="28">
        <v>312.13</v>
      </c>
      <c r="J192" s="28">
        <v>122.53</v>
      </c>
      <c r="K192" s="28">
        <v>3.38</v>
      </c>
      <c r="L192" s="28"/>
      <c r="M192" s="28">
        <f t="shared" si="20"/>
        <v>0.6904686555999885</v>
      </c>
      <c r="N192" s="28">
        <f t="shared" si="21"/>
        <v>0.7192381829166546</v>
      </c>
      <c r="O192" s="28">
        <f t="shared" si="22"/>
        <v>0</v>
      </c>
      <c r="P192" s="28">
        <f t="shared" si="23"/>
        <v>0</v>
      </c>
      <c r="Q192" s="28">
        <f t="shared" si="24"/>
        <v>0</v>
      </c>
      <c r="R192" s="28">
        <f t="shared" si="25"/>
        <v>3.75</v>
      </c>
      <c r="S192" s="28">
        <f t="shared" si="26"/>
        <v>0.6374794069192751</v>
      </c>
      <c r="T192" s="28">
        <f t="shared" si="27"/>
        <v>2.5070682730923695</v>
      </c>
      <c r="U192" s="28">
        <f t="shared" si="28"/>
        <v>10.37124187432286</v>
      </c>
      <c r="V192" s="28">
        <f t="shared" si="29"/>
        <v>3.38</v>
      </c>
      <c r="W192" s="28"/>
      <c r="X192" s="28">
        <v>63.07</v>
      </c>
      <c r="Y192" s="28">
        <f>+M192*'Silver Conversions'!$F190</f>
        <v>0.6306740700250295</v>
      </c>
      <c r="Z192" s="28">
        <f>+N192*'Silver Conversions'!$F190</f>
        <v>0.6569521562760724</v>
      </c>
      <c r="AA192" s="28">
        <f>+O192*'Silver Conversions'!$F190</f>
        <v>0</v>
      </c>
      <c r="AB192" s="28">
        <f>+P192*'Silver Conversions'!$F190</f>
        <v>0</v>
      </c>
      <c r="AC192" s="28">
        <f>+Q192*'Silver Conversions'!$F190</f>
        <v>0</v>
      </c>
      <c r="AD192" s="28">
        <f>+R192*'Silver Conversions'!$F190</f>
        <v>3.42525</v>
      </c>
      <c r="AE192" s="28">
        <f>+S192*'Silver Conversions'!$F190</f>
        <v>0.5822736902800658</v>
      </c>
      <c r="AF192" s="28">
        <f>+T192*'Silver Conversions'!$F190</f>
        <v>2.2899561606425705</v>
      </c>
      <c r="AG192" s="28">
        <f>+U192*'Silver Conversions'!$F190</f>
        <v>9.473092328006501</v>
      </c>
      <c r="AH192" s="28">
        <f>+V192*'Silver Conversions'!$F190</f>
        <v>3.0872919999999997</v>
      </c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</row>
    <row r="193" spans="1:65" ht="15.75">
      <c r="A193" s="5">
        <v>1676</v>
      </c>
      <c r="B193" s="28">
        <v>49.58</v>
      </c>
      <c r="C193" s="28">
        <v>52</v>
      </c>
      <c r="D193" s="28"/>
      <c r="E193" s="28"/>
      <c r="F193" s="28"/>
      <c r="G193" s="28">
        <v>4.89</v>
      </c>
      <c r="H193" s="28">
        <v>80.08</v>
      </c>
      <c r="I193" s="28">
        <v>377.49</v>
      </c>
      <c r="J193" s="28">
        <v>107.25</v>
      </c>
      <c r="K193" s="28">
        <v>3.77</v>
      </c>
      <c r="L193" s="28"/>
      <c r="M193" s="28">
        <f t="shared" si="20"/>
        <v>0.7131965821801548</v>
      </c>
      <c r="N193" s="28">
        <f t="shared" si="21"/>
        <v>0.7480077102333209</v>
      </c>
      <c r="O193" s="28">
        <f t="shared" si="22"/>
        <v>0</v>
      </c>
      <c r="P193" s="28">
        <f t="shared" si="23"/>
        <v>0</v>
      </c>
      <c r="Q193" s="28">
        <f t="shared" si="24"/>
        <v>0</v>
      </c>
      <c r="R193" s="28">
        <f t="shared" si="25"/>
        <v>4.075</v>
      </c>
      <c r="S193" s="28">
        <f t="shared" si="26"/>
        <v>0.6596375617792422</v>
      </c>
      <c r="T193" s="28">
        <f t="shared" si="27"/>
        <v>3.0320481927710845</v>
      </c>
      <c r="U193" s="28">
        <f t="shared" si="28"/>
        <v>9.077904929577466</v>
      </c>
      <c r="V193" s="28">
        <f t="shared" si="29"/>
        <v>3.77</v>
      </c>
      <c r="W193" s="28"/>
      <c r="X193" s="28">
        <v>65.15</v>
      </c>
      <c r="Y193" s="28">
        <f>+M193*'Silver Conversions'!$F191</f>
        <v>0.6514337581633534</v>
      </c>
      <c r="Z193" s="28">
        <f>+N193*'Silver Conversions'!$F191</f>
        <v>0.6832302425271153</v>
      </c>
      <c r="AA193" s="28">
        <f>+O193*'Silver Conversions'!$F191</f>
        <v>0</v>
      </c>
      <c r="AB193" s="28">
        <f>+P193*'Silver Conversions'!$F191</f>
        <v>0</v>
      </c>
      <c r="AC193" s="28">
        <f>+Q193*'Silver Conversions'!$F191</f>
        <v>0</v>
      </c>
      <c r="AD193" s="28">
        <f>+R193*'Silver Conversions'!$F191</f>
        <v>3.722105</v>
      </c>
      <c r="AE193" s="28">
        <f>+S193*'Silver Conversions'!$F191</f>
        <v>0.6025129489291597</v>
      </c>
      <c r="AF193" s="28">
        <f>+T193*'Silver Conversions'!$F191</f>
        <v>2.7694728192771088</v>
      </c>
      <c r="AG193" s="28">
        <f>+U193*'Silver Conversions'!$F191</f>
        <v>8.291758362676058</v>
      </c>
      <c r="AH193" s="28">
        <f>+V193*'Silver Conversions'!$F191</f>
        <v>3.443518</v>
      </c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</row>
    <row r="194" spans="1:65" ht="15.75">
      <c r="A194" s="5">
        <v>1677</v>
      </c>
      <c r="B194" s="28">
        <v>93</v>
      </c>
      <c r="C194" s="28">
        <v>86</v>
      </c>
      <c r="D194" s="28"/>
      <c r="E194" s="28"/>
      <c r="F194" s="28"/>
      <c r="G194" s="28">
        <v>5</v>
      </c>
      <c r="H194" s="28">
        <v>74.81</v>
      </c>
      <c r="I194" s="28">
        <v>506.89</v>
      </c>
      <c r="J194" s="28">
        <v>104</v>
      </c>
      <c r="K194" s="28">
        <v>4.26</v>
      </c>
      <c r="L194" s="28"/>
      <c r="M194" s="28">
        <f t="shared" si="20"/>
        <v>1.3377830202249776</v>
      </c>
      <c r="N194" s="28">
        <f t="shared" si="21"/>
        <v>1.237089674616646</v>
      </c>
      <c r="O194" s="28">
        <f t="shared" si="22"/>
        <v>0</v>
      </c>
      <c r="P194" s="28">
        <f t="shared" si="23"/>
        <v>0</v>
      </c>
      <c r="Q194" s="28">
        <f t="shared" si="24"/>
        <v>0</v>
      </c>
      <c r="R194" s="28">
        <f t="shared" si="25"/>
        <v>4.166666666666667</v>
      </c>
      <c r="S194" s="28">
        <f t="shared" si="26"/>
        <v>0.6162273476112027</v>
      </c>
      <c r="T194" s="28">
        <f t="shared" si="27"/>
        <v>4.0714056224899595</v>
      </c>
      <c r="U194" s="28">
        <f t="shared" si="28"/>
        <v>8.802816901408452</v>
      </c>
      <c r="V194" s="28">
        <f t="shared" si="29"/>
        <v>4.26</v>
      </c>
      <c r="W194" s="28"/>
      <c r="X194" s="28">
        <v>122.2</v>
      </c>
      <c r="Y194" s="28">
        <f>+M194*'Silver Conversions'!$F192</f>
        <v>1.2219310106734946</v>
      </c>
      <c r="Z194" s="28">
        <f>+N194*'Silver Conversions'!$F192</f>
        <v>1.1299577087948445</v>
      </c>
      <c r="AA194" s="28">
        <f>+O194*'Silver Conversions'!$F192</f>
        <v>0</v>
      </c>
      <c r="AB194" s="28">
        <f>+P194*'Silver Conversions'!$F192</f>
        <v>0</v>
      </c>
      <c r="AC194" s="28">
        <f>+Q194*'Silver Conversions'!$F192</f>
        <v>0</v>
      </c>
      <c r="AD194" s="28">
        <f>+R194*'Silver Conversions'!$F192</f>
        <v>3.8058333333333336</v>
      </c>
      <c r="AE194" s="28">
        <f>+S194*'Silver Conversions'!$F192</f>
        <v>0.5628620593080725</v>
      </c>
      <c r="AF194" s="28">
        <f>+T194*'Silver Conversions'!$F192</f>
        <v>3.718821895582329</v>
      </c>
      <c r="AG194" s="28">
        <f>+U194*'Silver Conversions'!$F192</f>
        <v>8.04049295774648</v>
      </c>
      <c r="AH194" s="28">
        <f>+V194*'Silver Conversions'!$F192</f>
        <v>3.8910839999999998</v>
      </c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</row>
    <row r="195" spans="1:65" ht="15.75">
      <c r="A195" s="5">
        <v>1678</v>
      </c>
      <c r="B195" s="28">
        <v>104</v>
      </c>
      <c r="C195" s="28">
        <v>120</v>
      </c>
      <c r="D195" s="28"/>
      <c r="E195" s="28"/>
      <c r="F195" s="28"/>
      <c r="G195" s="28">
        <v>5</v>
      </c>
      <c r="H195" s="28">
        <v>67.32</v>
      </c>
      <c r="I195" s="28">
        <v>450</v>
      </c>
      <c r="J195" s="28"/>
      <c r="K195" s="28">
        <v>4.67</v>
      </c>
      <c r="L195" s="28"/>
      <c r="M195" s="28">
        <f t="shared" si="20"/>
        <v>1.4960154204666418</v>
      </c>
      <c r="N195" s="28">
        <f t="shared" si="21"/>
        <v>1.7261716389999713</v>
      </c>
      <c r="O195" s="28">
        <f t="shared" si="22"/>
        <v>0</v>
      </c>
      <c r="P195" s="28">
        <f t="shared" si="23"/>
        <v>0</v>
      </c>
      <c r="Q195" s="28">
        <f t="shared" si="24"/>
        <v>0</v>
      </c>
      <c r="R195" s="28">
        <f t="shared" si="25"/>
        <v>4.166666666666667</v>
      </c>
      <c r="S195" s="28">
        <f t="shared" si="26"/>
        <v>0.5545304777594727</v>
      </c>
      <c r="T195" s="28">
        <f t="shared" si="27"/>
        <v>3.6144578313253013</v>
      </c>
      <c r="U195" s="28">
        <f t="shared" si="28"/>
        <v>0</v>
      </c>
      <c r="V195" s="28">
        <f t="shared" si="29"/>
        <v>4.67</v>
      </c>
      <c r="W195" s="28"/>
      <c r="X195" s="28">
        <v>136.65</v>
      </c>
      <c r="Y195" s="28">
        <f>+M195*'Silver Conversions'!$F193</f>
        <v>1.3664604850542306</v>
      </c>
      <c r="Z195" s="28">
        <f>+N195*'Silver Conversions'!$F193</f>
        <v>1.5766851750625737</v>
      </c>
      <c r="AA195" s="28">
        <f>+O195*'Silver Conversions'!$F193</f>
        <v>0</v>
      </c>
      <c r="AB195" s="28">
        <f>+P195*'Silver Conversions'!$F193</f>
        <v>0</v>
      </c>
      <c r="AC195" s="28">
        <f>+Q195*'Silver Conversions'!$F193</f>
        <v>0</v>
      </c>
      <c r="AD195" s="28">
        <f>+R195*'Silver Conversions'!$F193</f>
        <v>3.8058333333333336</v>
      </c>
      <c r="AE195" s="28">
        <f>+S195*'Silver Conversions'!$F193</f>
        <v>0.5065081383855023</v>
      </c>
      <c r="AF195" s="28">
        <f>+T195*'Silver Conversions'!$F193</f>
        <v>3.30144578313253</v>
      </c>
      <c r="AG195" s="28">
        <f>+U195*'Silver Conversions'!$F193</f>
        <v>0</v>
      </c>
      <c r="AH195" s="28">
        <f>+V195*'Silver Conversions'!$F193</f>
        <v>4.265578</v>
      </c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</row>
    <row r="196" spans="1:65" ht="15.75">
      <c r="A196" s="5">
        <v>1679</v>
      </c>
      <c r="B196" s="28">
        <v>78.83</v>
      </c>
      <c r="C196" s="28">
        <v>100</v>
      </c>
      <c r="D196" s="28"/>
      <c r="E196" s="28"/>
      <c r="F196" s="28">
        <v>30</v>
      </c>
      <c r="G196" s="28">
        <v>5</v>
      </c>
      <c r="H196" s="28">
        <v>78.53</v>
      </c>
      <c r="I196" s="28">
        <v>401.82</v>
      </c>
      <c r="J196" s="28">
        <v>91</v>
      </c>
      <c r="K196" s="28">
        <v>3.71</v>
      </c>
      <c r="L196" s="28"/>
      <c r="M196" s="28">
        <f t="shared" si="20"/>
        <v>1.1339509191863977</v>
      </c>
      <c r="N196" s="28">
        <f t="shared" si="21"/>
        <v>1.4384763658333093</v>
      </c>
      <c r="O196" s="28">
        <f t="shared" si="22"/>
        <v>0</v>
      </c>
      <c r="P196" s="28">
        <f t="shared" si="23"/>
        <v>0</v>
      </c>
      <c r="Q196" s="28">
        <f t="shared" si="24"/>
        <v>2.539274106175515</v>
      </c>
      <c r="R196" s="28">
        <f t="shared" si="25"/>
        <v>4.166666666666667</v>
      </c>
      <c r="S196" s="28">
        <f t="shared" si="26"/>
        <v>0.6468698517298188</v>
      </c>
      <c r="T196" s="28">
        <f t="shared" si="27"/>
        <v>3.2274698795180723</v>
      </c>
      <c r="U196" s="28">
        <f t="shared" si="28"/>
        <v>7.702464788732395</v>
      </c>
      <c r="V196" s="28">
        <f t="shared" si="29"/>
        <v>3.71</v>
      </c>
      <c r="W196" s="28"/>
      <c r="X196" s="28">
        <v>103.58</v>
      </c>
      <c r="Y196" s="28">
        <f>+M196*'Silver Conversions'!$F194</f>
        <v>1.0357507695848556</v>
      </c>
      <c r="Z196" s="28">
        <f>+N196*'Silver Conversions'!$F194</f>
        <v>1.3139043125521448</v>
      </c>
      <c r="AA196" s="28">
        <f>+O196*'Silver Conversions'!$F194</f>
        <v>0</v>
      </c>
      <c r="AB196" s="28">
        <f>+P196*'Silver Conversions'!$F194</f>
        <v>0</v>
      </c>
      <c r="AC196" s="28">
        <f>+Q196*'Silver Conversions'!$F194</f>
        <v>2.319372968580715</v>
      </c>
      <c r="AD196" s="28">
        <f>+R196*'Silver Conversions'!$F194</f>
        <v>3.8058333333333336</v>
      </c>
      <c r="AE196" s="28">
        <f>+S196*'Silver Conversions'!$F194</f>
        <v>0.5908509225700165</v>
      </c>
      <c r="AF196" s="28">
        <f>+T196*'Silver Conversions'!$F194</f>
        <v>2.9479709879518072</v>
      </c>
      <c r="AG196" s="28">
        <f>+U196*'Silver Conversions'!$F194</f>
        <v>7.03543133802817</v>
      </c>
      <c r="AH196" s="28">
        <f>+V196*'Silver Conversions'!$F194</f>
        <v>3.388714</v>
      </c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</row>
    <row r="197" spans="1:65" ht="15.75">
      <c r="A197" s="5">
        <v>1680</v>
      </c>
      <c r="B197" s="28">
        <v>80.25</v>
      </c>
      <c r="C197" s="28">
        <v>52</v>
      </c>
      <c r="D197" s="28"/>
      <c r="E197" s="28"/>
      <c r="F197" s="28">
        <v>22.5</v>
      </c>
      <c r="G197" s="28">
        <v>5</v>
      </c>
      <c r="H197" s="28">
        <v>53.67</v>
      </c>
      <c r="I197" s="28">
        <v>360</v>
      </c>
      <c r="J197" s="28">
        <v>99.58</v>
      </c>
      <c r="K197" s="28">
        <v>2.25</v>
      </c>
      <c r="L197" s="28"/>
      <c r="M197" s="28">
        <f t="shared" si="20"/>
        <v>1.1543772835812307</v>
      </c>
      <c r="N197" s="28">
        <f t="shared" si="21"/>
        <v>0.7480077102333209</v>
      </c>
      <c r="O197" s="28">
        <f t="shared" si="22"/>
        <v>0</v>
      </c>
      <c r="P197" s="28">
        <f t="shared" si="23"/>
        <v>0</v>
      </c>
      <c r="Q197" s="28">
        <f t="shared" si="24"/>
        <v>1.904455579631636</v>
      </c>
      <c r="R197" s="28">
        <f t="shared" si="25"/>
        <v>4.166666666666667</v>
      </c>
      <c r="S197" s="28">
        <f t="shared" si="26"/>
        <v>0.44209225700164745</v>
      </c>
      <c r="T197" s="28">
        <f t="shared" si="27"/>
        <v>2.891566265060241</v>
      </c>
      <c r="U197" s="28">
        <f t="shared" si="28"/>
        <v>8.428697183098592</v>
      </c>
      <c r="V197" s="28">
        <f t="shared" si="29"/>
        <v>2.25</v>
      </c>
      <c r="W197" s="28"/>
      <c r="X197" s="28">
        <v>105.44</v>
      </c>
      <c r="Y197" s="28">
        <f>+M197*'Silver Conversions'!$F195</f>
        <v>1.054408210823096</v>
      </c>
      <c r="Z197" s="28">
        <f>+N197*'Silver Conversions'!$F195</f>
        <v>0.6832302425271153</v>
      </c>
      <c r="AA197" s="28">
        <f>+O197*'Silver Conversions'!$F195</f>
        <v>0</v>
      </c>
      <c r="AB197" s="28">
        <f>+P197*'Silver Conversions'!$F195</f>
        <v>0</v>
      </c>
      <c r="AC197" s="28">
        <f>+Q197*'Silver Conversions'!$F195</f>
        <v>1.7395297264355363</v>
      </c>
      <c r="AD197" s="28">
        <f>+R197*'Silver Conversions'!$F195</f>
        <v>3.8058333333333336</v>
      </c>
      <c r="AE197" s="28">
        <f>+S197*'Silver Conversions'!$F195</f>
        <v>0.40380706754530477</v>
      </c>
      <c r="AF197" s="28">
        <f>+T197*'Silver Conversions'!$F195</f>
        <v>2.641156626506024</v>
      </c>
      <c r="AG197" s="28">
        <f>+U197*'Silver Conversions'!$F195</f>
        <v>7.698772007042254</v>
      </c>
      <c r="AH197" s="28">
        <f>+V197*'Silver Conversions'!$F195</f>
        <v>2.05515</v>
      </c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</row>
    <row r="198" spans="1:65" ht="15.75">
      <c r="A198" s="5">
        <v>1681</v>
      </c>
      <c r="B198" s="28">
        <v>66.41</v>
      </c>
      <c r="C198" s="28">
        <v>64</v>
      </c>
      <c r="D198" s="28"/>
      <c r="E198" s="28"/>
      <c r="F198" s="28">
        <v>25</v>
      </c>
      <c r="G198" s="28">
        <v>5</v>
      </c>
      <c r="H198" s="28">
        <v>53.94</v>
      </c>
      <c r="I198" s="28">
        <v>540</v>
      </c>
      <c r="J198" s="28">
        <v>96.67</v>
      </c>
      <c r="K198" s="28">
        <v>3.22</v>
      </c>
      <c r="L198" s="28"/>
      <c r="M198" s="28">
        <f t="shared" si="20"/>
        <v>0.9552921545499007</v>
      </c>
      <c r="N198" s="28">
        <f t="shared" si="21"/>
        <v>0.920624874133318</v>
      </c>
      <c r="O198" s="28">
        <f t="shared" si="22"/>
        <v>0</v>
      </c>
      <c r="P198" s="28">
        <f t="shared" si="23"/>
        <v>0</v>
      </c>
      <c r="Q198" s="28">
        <f t="shared" si="24"/>
        <v>2.116061755146262</v>
      </c>
      <c r="R198" s="28">
        <f t="shared" si="25"/>
        <v>4.166666666666667</v>
      </c>
      <c r="S198" s="28">
        <f t="shared" si="26"/>
        <v>0.4443163097199341</v>
      </c>
      <c r="T198" s="28">
        <f t="shared" si="27"/>
        <v>4.337349397590361</v>
      </c>
      <c r="U198" s="28">
        <f t="shared" si="28"/>
        <v>8.182387594799568</v>
      </c>
      <c r="V198" s="28">
        <f t="shared" si="29"/>
        <v>3.22</v>
      </c>
      <c r="W198" s="28"/>
      <c r="X198" s="28">
        <v>87.26</v>
      </c>
      <c r="Y198" s="28">
        <f>+M198*'Silver Conversions'!$F196</f>
        <v>0.8725638539658793</v>
      </c>
      <c r="Z198" s="28">
        <f>+N198*'Silver Conversions'!$F196</f>
        <v>0.8408987600333726</v>
      </c>
      <c r="AA198" s="28">
        <f>+O198*'Silver Conversions'!$F196</f>
        <v>0</v>
      </c>
      <c r="AB198" s="28">
        <f>+P198*'Silver Conversions'!$F196</f>
        <v>0</v>
      </c>
      <c r="AC198" s="28">
        <f>+Q198*'Silver Conversions'!$F196</f>
        <v>1.9328108071505958</v>
      </c>
      <c r="AD198" s="28">
        <f>+R198*'Silver Conversions'!$F196</f>
        <v>3.8058333333333336</v>
      </c>
      <c r="AE198" s="28">
        <f>+S198*'Silver Conversions'!$F196</f>
        <v>0.40583851729818776</v>
      </c>
      <c r="AF198" s="28">
        <f>+T198*'Silver Conversions'!$F196</f>
        <v>3.961734939759036</v>
      </c>
      <c r="AG198" s="28">
        <f>+U198*'Silver Conversions'!$F196</f>
        <v>7.473792829089925</v>
      </c>
      <c r="AH198" s="28">
        <f>+V198*'Silver Conversions'!$F196</f>
        <v>2.941148</v>
      </c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</row>
    <row r="199" spans="1:65" ht="15.75">
      <c r="A199" s="5">
        <v>1682</v>
      </c>
      <c r="B199" s="28">
        <v>50</v>
      </c>
      <c r="C199" s="28">
        <v>40</v>
      </c>
      <c r="D199" s="28"/>
      <c r="E199" s="28"/>
      <c r="F199" s="28">
        <v>21.15</v>
      </c>
      <c r="G199" s="28">
        <v>5.27</v>
      </c>
      <c r="H199" s="28">
        <v>67.87</v>
      </c>
      <c r="I199" s="28">
        <v>360.87</v>
      </c>
      <c r="J199" s="28"/>
      <c r="K199" s="28">
        <v>2.76</v>
      </c>
      <c r="L199" s="28"/>
      <c r="M199" s="28">
        <f t="shared" si="20"/>
        <v>0.7192381829166546</v>
      </c>
      <c r="N199" s="28">
        <f t="shared" si="21"/>
        <v>0.5753905463333238</v>
      </c>
      <c r="O199" s="28">
        <f t="shared" si="22"/>
        <v>0</v>
      </c>
      <c r="P199" s="28">
        <f t="shared" si="23"/>
        <v>0</v>
      </c>
      <c r="Q199" s="28">
        <f t="shared" si="24"/>
        <v>1.7901882448537378</v>
      </c>
      <c r="R199" s="28">
        <f t="shared" si="25"/>
        <v>4.391666666666667</v>
      </c>
      <c r="S199" s="28">
        <f t="shared" si="26"/>
        <v>0.5590609555189456</v>
      </c>
      <c r="T199" s="28">
        <f t="shared" si="27"/>
        <v>2.89855421686747</v>
      </c>
      <c r="U199" s="28">
        <f t="shared" si="28"/>
        <v>0</v>
      </c>
      <c r="V199" s="28">
        <f t="shared" si="29"/>
        <v>2.76</v>
      </c>
      <c r="W199" s="28"/>
      <c r="X199" s="28">
        <v>65.7</v>
      </c>
      <c r="Y199" s="28">
        <f>+M199*'Silver Conversions'!$F197</f>
        <v>0.6569521562760724</v>
      </c>
      <c r="Z199" s="28">
        <f>+N199*'Silver Conversions'!$F197</f>
        <v>0.525561725020858</v>
      </c>
      <c r="AA199" s="28">
        <f>+O199*'Silver Conversions'!$F197</f>
        <v>0</v>
      </c>
      <c r="AB199" s="28">
        <f>+P199*'Silver Conversions'!$F197</f>
        <v>0</v>
      </c>
      <c r="AC199" s="28">
        <f>+Q199*'Silver Conversions'!$F197</f>
        <v>1.635157942849404</v>
      </c>
      <c r="AD199" s="28">
        <f>+R199*'Silver Conversions'!$F197</f>
        <v>4.011348333333333</v>
      </c>
      <c r="AE199" s="28">
        <f>+S199*'Silver Conversions'!$F197</f>
        <v>0.5106462767710049</v>
      </c>
      <c r="AF199" s="28">
        <f>+T199*'Silver Conversions'!$F197</f>
        <v>2.647539421686747</v>
      </c>
      <c r="AG199" s="28">
        <f>+U199*'Silver Conversions'!$F197</f>
        <v>0</v>
      </c>
      <c r="AH199" s="28">
        <f>+V199*'Silver Conversions'!$F197</f>
        <v>2.520984</v>
      </c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</row>
    <row r="200" spans="1:65" ht="15.75">
      <c r="A200" s="5">
        <v>1683</v>
      </c>
      <c r="B200" s="28">
        <v>66.5</v>
      </c>
      <c r="C200" s="28">
        <v>65</v>
      </c>
      <c r="D200" s="28"/>
      <c r="E200" s="28"/>
      <c r="F200" s="28"/>
      <c r="G200" s="28">
        <v>5</v>
      </c>
      <c r="H200" s="28">
        <v>61.19</v>
      </c>
      <c r="I200" s="28">
        <v>422.75</v>
      </c>
      <c r="J200" s="28"/>
      <c r="K200" s="28">
        <v>3.78</v>
      </c>
      <c r="L200" s="28"/>
      <c r="M200" s="28">
        <f t="shared" si="20"/>
        <v>0.9565867832791507</v>
      </c>
      <c r="N200" s="28">
        <f t="shared" si="21"/>
        <v>0.935009637791651</v>
      </c>
      <c r="O200" s="28">
        <f t="shared" si="22"/>
        <v>0</v>
      </c>
      <c r="P200" s="28">
        <f t="shared" si="23"/>
        <v>0</v>
      </c>
      <c r="Q200" s="28">
        <f t="shared" si="24"/>
        <v>0</v>
      </c>
      <c r="R200" s="28">
        <f t="shared" si="25"/>
        <v>4.166666666666667</v>
      </c>
      <c r="S200" s="28">
        <f t="shared" si="26"/>
        <v>0.5040362438220758</v>
      </c>
      <c r="T200" s="28">
        <f t="shared" si="27"/>
        <v>3.395582329317269</v>
      </c>
      <c r="U200" s="28">
        <f t="shared" si="28"/>
        <v>0</v>
      </c>
      <c r="V200" s="28">
        <f t="shared" si="29"/>
        <v>3.78</v>
      </c>
      <c r="W200" s="28"/>
      <c r="X200" s="28">
        <v>87.38</v>
      </c>
      <c r="Y200" s="28">
        <f>+M200*'Silver Conversions'!$F198</f>
        <v>0.8737463678471762</v>
      </c>
      <c r="Z200" s="28">
        <f>+N200*'Silver Conversions'!$F198</f>
        <v>0.854037803158894</v>
      </c>
      <c r="AA200" s="28">
        <f>+O200*'Silver Conversions'!$F198</f>
        <v>0</v>
      </c>
      <c r="AB200" s="28">
        <f>+P200*'Silver Conversions'!$F198</f>
        <v>0</v>
      </c>
      <c r="AC200" s="28">
        <f>+Q200*'Silver Conversions'!$F198</f>
        <v>0</v>
      </c>
      <c r="AD200" s="28">
        <f>+R200*'Silver Conversions'!$F198</f>
        <v>3.8058333333333336</v>
      </c>
      <c r="AE200" s="28">
        <f>+S200*'Silver Conversions'!$F198</f>
        <v>0.460386705107084</v>
      </c>
      <c r="AF200" s="28">
        <f>+T200*'Silver Conversions'!$F198</f>
        <v>3.1015248995983935</v>
      </c>
      <c r="AG200" s="28">
        <f>+U200*'Silver Conversions'!$F198</f>
        <v>0</v>
      </c>
      <c r="AH200" s="28">
        <f>+V200*'Silver Conversions'!$F198</f>
        <v>3.4526519999999996</v>
      </c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</row>
    <row r="201" spans="1:65" ht="15.75">
      <c r="A201" s="5">
        <v>1684</v>
      </c>
      <c r="B201" s="28">
        <v>73</v>
      </c>
      <c r="C201" s="28">
        <v>78</v>
      </c>
      <c r="D201" s="28"/>
      <c r="E201" s="28"/>
      <c r="F201" s="28">
        <v>21.25</v>
      </c>
      <c r="G201" s="28">
        <v>5</v>
      </c>
      <c r="H201" s="28">
        <v>47.98</v>
      </c>
      <c r="I201" s="28">
        <v>439.72</v>
      </c>
      <c r="J201" s="28">
        <v>89.38</v>
      </c>
      <c r="K201" s="28">
        <v>4.84</v>
      </c>
      <c r="L201" s="28"/>
      <c r="M201" s="28">
        <f t="shared" si="20"/>
        <v>1.0500877470583159</v>
      </c>
      <c r="N201" s="28">
        <f t="shared" si="21"/>
        <v>1.1220115653499814</v>
      </c>
      <c r="O201" s="28">
        <f t="shared" si="22"/>
        <v>0</v>
      </c>
      <c r="P201" s="28">
        <f t="shared" si="23"/>
        <v>0</v>
      </c>
      <c r="Q201" s="28">
        <f t="shared" si="24"/>
        <v>1.798652491874323</v>
      </c>
      <c r="R201" s="28">
        <f t="shared" si="25"/>
        <v>4.166666666666667</v>
      </c>
      <c r="S201" s="28">
        <f t="shared" si="26"/>
        <v>0.3952224052718286</v>
      </c>
      <c r="T201" s="28">
        <f t="shared" si="27"/>
        <v>3.5318875502008034</v>
      </c>
      <c r="U201" s="28">
        <f t="shared" si="28"/>
        <v>7.565343986998917</v>
      </c>
      <c r="V201" s="28">
        <f t="shared" si="29"/>
        <v>4.84</v>
      </c>
      <c r="W201" s="28"/>
      <c r="X201" s="28">
        <v>95.92</v>
      </c>
      <c r="Y201" s="28">
        <f>+M201*'Silver Conversions'!$F199</f>
        <v>0.9591501481630657</v>
      </c>
      <c r="Z201" s="28">
        <f>+N201*'Silver Conversions'!$F199</f>
        <v>1.024845363790673</v>
      </c>
      <c r="AA201" s="28">
        <f>+O201*'Silver Conversions'!$F199</f>
        <v>0</v>
      </c>
      <c r="AB201" s="28">
        <f>+P201*'Silver Conversions'!$F199</f>
        <v>0</v>
      </c>
      <c r="AC201" s="28">
        <f>+Q201*'Silver Conversions'!$F199</f>
        <v>1.6428891860780066</v>
      </c>
      <c r="AD201" s="28">
        <f>+R201*'Silver Conversions'!$F199</f>
        <v>3.8058333333333336</v>
      </c>
      <c r="AE201" s="28">
        <f>+S201*'Silver Conversions'!$F199</f>
        <v>0.36099614497528826</v>
      </c>
      <c r="AF201" s="28">
        <f>+T201*'Silver Conversions'!$F199</f>
        <v>3.2260260883534135</v>
      </c>
      <c r="AG201" s="28">
        <f>+U201*'Silver Conversions'!$F199</f>
        <v>6.91018519772481</v>
      </c>
      <c r="AH201" s="28">
        <f>+V201*'Silver Conversions'!$F199</f>
        <v>4.420856</v>
      </c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</row>
    <row r="202" spans="1:65" ht="15.75">
      <c r="A202" s="5">
        <v>1685</v>
      </c>
      <c r="B202" s="28">
        <v>58</v>
      </c>
      <c r="C202" s="28">
        <v>74</v>
      </c>
      <c r="D202" s="28"/>
      <c r="E202" s="28"/>
      <c r="F202" s="28">
        <v>23</v>
      </c>
      <c r="G202" s="28">
        <v>5</v>
      </c>
      <c r="H202" s="28">
        <v>53.1</v>
      </c>
      <c r="I202" s="28">
        <v>354.79</v>
      </c>
      <c r="J202" s="28">
        <v>88.92</v>
      </c>
      <c r="K202" s="28">
        <v>4</v>
      </c>
      <c r="L202" s="28"/>
      <c r="M202" s="28">
        <f t="shared" si="20"/>
        <v>0.8343162921833194</v>
      </c>
      <c r="N202" s="28">
        <f t="shared" si="21"/>
        <v>1.0644725107166488</v>
      </c>
      <c r="O202" s="28">
        <f t="shared" si="22"/>
        <v>0</v>
      </c>
      <c r="P202" s="28">
        <f t="shared" si="23"/>
        <v>0</v>
      </c>
      <c r="Q202" s="28">
        <f t="shared" si="24"/>
        <v>1.9467768147345614</v>
      </c>
      <c r="R202" s="28">
        <f t="shared" si="25"/>
        <v>4.166666666666667</v>
      </c>
      <c r="S202" s="28">
        <f t="shared" si="26"/>
        <v>0.43739703459637563</v>
      </c>
      <c r="T202" s="28">
        <f t="shared" si="27"/>
        <v>2.849718875502008</v>
      </c>
      <c r="U202" s="28">
        <f t="shared" si="28"/>
        <v>7.526408450704226</v>
      </c>
      <c r="V202" s="28">
        <f t="shared" si="29"/>
        <v>4</v>
      </c>
      <c r="W202" s="28"/>
      <c r="X202" s="28">
        <v>76.21</v>
      </c>
      <c r="Y202" s="28">
        <f>+M202*'Silver Conversions'!$F200</f>
        <v>0.7620645012802439</v>
      </c>
      <c r="Z202" s="28">
        <f>+N202*'Silver Conversions'!$F200</f>
        <v>0.972289191288587</v>
      </c>
      <c r="AA202" s="28">
        <f>+O202*'Silver Conversions'!$F200</f>
        <v>0</v>
      </c>
      <c r="AB202" s="28">
        <f>+P202*'Silver Conversions'!$F200</f>
        <v>0</v>
      </c>
      <c r="AC202" s="28">
        <f>+Q202*'Silver Conversions'!$F200</f>
        <v>1.7781859425785485</v>
      </c>
      <c r="AD202" s="28">
        <f>+R202*'Silver Conversions'!$F200</f>
        <v>3.8058333333333336</v>
      </c>
      <c r="AE202" s="28">
        <f>+S202*'Silver Conversions'!$F200</f>
        <v>0.3995184514003295</v>
      </c>
      <c r="AF202" s="28">
        <f>+T202*'Silver Conversions'!$F200</f>
        <v>2.602933220883534</v>
      </c>
      <c r="AG202" s="28">
        <f>+U202*'Silver Conversions'!$F200</f>
        <v>6.87462147887324</v>
      </c>
      <c r="AH202" s="28">
        <f>+V202*'Silver Conversions'!$F200</f>
        <v>3.6536</v>
      </c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</row>
    <row r="203" spans="1:65" ht="15.75">
      <c r="A203" s="5">
        <v>1686</v>
      </c>
      <c r="B203" s="28">
        <v>53.5</v>
      </c>
      <c r="C203" s="28">
        <v>55.06</v>
      </c>
      <c r="D203" s="28"/>
      <c r="E203" s="28"/>
      <c r="F203" s="28">
        <v>25</v>
      </c>
      <c r="G203" s="28">
        <v>4.64</v>
      </c>
      <c r="H203" s="28">
        <v>51.67</v>
      </c>
      <c r="I203" s="28">
        <v>331.57</v>
      </c>
      <c r="J203" s="28">
        <v>78</v>
      </c>
      <c r="K203" s="28">
        <v>3</v>
      </c>
      <c r="L203" s="28"/>
      <c r="M203" s="28">
        <f t="shared" si="20"/>
        <v>0.7695848557208205</v>
      </c>
      <c r="N203" s="28">
        <f t="shared" si="21"/>
        <v>0.7920250870278202</v>
      </c>
      <c r="O203" s="28">
        <f t="shared" si="22"/>
        <v>0</v>
      </c>
      <c r="P203" s="28">
        <f t="shared" si="23"/>
        <v>0</v>
      </c>
      <c r="Q203" s="28">
        <f t="shared" si="24"/>
        <v>2.116061755146262</v>
      </c>
      <c r="R203" s="28">
        <f t="shared" si="25"/>
        <v>3.8666666666666667</v>
      </c>
      <c r="S203" s="28">
        <f t="shared" si="26"/>
        <v>0.4256177924217463</v>
      </c>
      <c r="T203" s="28">
        <f t="shared" si="27"/>
        <v>2.6632128514056226</v>
      </c>
      <c r="U203" s="28">
        <f t="shared" si="28"/>
        <v>6.602112676056339</v>
      </c>
      <c r="V203" s="28">
        <f t="shared" si="29"/>
        <v>3</v>
      </c>
      <c r="W203" s="28"/>
      <c r="X203" s="28">
        <v>703</v>
      </c>
      <c r="Y203" s="28">
        <f>+M203*'Silver Conversions'!$F201</f>
        <v>0.7029388072153974</v>
      </c>
      <c r="Z203" s="28">
        <f>+N203*'Silver Conversions'!$F201</f>
        <v>0.7234357144912109</v>
      </c>
      <c r="AA203" s="28">
        <f>+O203*'Silver Conversions'!$F201</f>
        <v>0</v>
      </c>
      <c r="AB203" s="28">
        <f>+P203*'Silver Conversions'!$F201</f>
        <v>0</v>
      </c>
      <c r="AC203" s="28">
        <f>+Q203*'Silver Conversions'!$F201</f>
        <v>1.9328108071505958</v>
      </c>
      <c r="AD203" s="28">
        <f>+R203*'Silver Conversions'!$F201</f>
        <v>3.5318133333333335</v>
      </c>
      <c r="AE203" s="28">
        <f>+S203*'Silver Conversions'!$F201</f>
        <v>0.3887592915980231</v>
      </c>
      <c r="AF203" s="28">
        <f>+T203*'Silver Conversions'!$F201</f>
        <v>2.4325786184738956</v>
      </c>
      <c r="AG203" s="28">
        <f>+U203*'Silver Conversions'!$F201</f>
        <v>6.03036971830986</v>
      </c>
      <c r="AH203" s="28">
        <f>+V203*'Silver Conversions'!$F201</f>
        <v>2.7401999999999997</v>
      </c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</row>
    <row r="204" spans="1:65" ht="15.75">
      <c r="A204" s="5">
        <v>1687</v>
      </c>
      <c r="B204" s="28">
        <v>68.16</v>
      </c>
      <c r="C204" s="28">
        <v>65</v>
      </c>
      <c r="D204" s="28"/>
      <c r="E204" s="28"/>
      <c r="F204" s="28">
        <v>20.87</v>
      </c>
      <c r="G204" s="28">
        <v>4.5</v>
      </c>
      <c r="H204" s="28">
        <v>50.48</v>
      </c>
      <c r="I204" s="28">
        <v>307.5</v>
      </c>
      <c r="J204" s="28"/>
      <c r="K204" s="28">
        <v>3.17</v>
      </c>
      <c r="L204" s="28"/>
      <c r="M204" s="28">
        <f aca="true" t="shared" si="30" ref="M204:M267">+B204/69.518</f>
        <v>0.9804654909519837</v>
      </c>
      <c r="N204" s="28">
        <f aca="true" t="shared" si="31" ref="N204:N267">+C204/69.518</f>
        <v>0.935009637791651</v>
      </c>
      <c r="O204" s="28">
        <f aca="true" t="shared" si="32" ref="O204:O267">+D204/69.518</f>
        <v>0</v>
      </c>
      <c r="P204" s="28">
        <f aca="true" t="shared" si="33" ref="P204:P267">+E204/47.2576</f>
        <v>0</v>
      </c>
      <c r="Q204" s="28">
        <f aca="true" t="shared" si="34" ref="Q204:Q267">+F204/11.8144</f>
        <v>1.7664883531961</v>
      </c>
      <c r="R204" s="28">
        <f aca="true" t="shared" si="35" ref="R204:R267">+G204/1.2</f>
        <v>3.75</v>
      </c>
      <c r="S204" s="28">
        <f aca="true" t="shared" si="36" ref="S204:S267">+H204/121.4</f>
        <v>0.41581548599670504</v>
      </c>
      <c r="T204" s="28">
        <f aca="true" t="shared" si="37" ref="T204:T267">+I204/124.5</f>
        <v>2.4698795180722892</v>
      </c>
      <c r="U204" s="28">
        <f aca="true" t="shared" si="38" ref="U204:U267">+J204/11.8144</f>
        <v>0</v>
      </c>
      <c r="V204" s="28">
        <f aca="true" t="shared" si="39" ref="V204:V267">+K204</f>
        <v>3.17</v>
      </c>
      <c r="W204" s="28"/>
      <c r="X204" s="28">
        <v>89.56</v>
      </c>
      <c r="Y204" s="28">
        <f>+M204*'Silver Conversions'!$F202</f>
        <v>0.8955571794355418</v>
      </c>
      <c r="Z204" s="28">
        <f>+N204*'Silver Conversions'!$F202</f>
        <v>0.854037803158894</v>
      </c>
      <c r="AA204" s="28">
        <f>+O204*'Silver Conversions'!$F202</f>
        <v>0</v>
      </c>
      <c r="AB204" s="28">
        <f>+P204*'Silver Conversions'!$F202</f>
        <v>0</v>
      </c>
      <c r="AC204" s="28">
        <f>+Q204*'Silver Conversions'!$F202</f>
        <v>1.6135104618093177</v>
      </c>
      <c r="AD204" s="28">
        <f>+R204*'Silver Conversions'!$F202</f>
        <v>3.42525</v>
      </c>
      <c r="AE204" s="28">
        <f>+S204*'Silver Conversions'!$F202</f>
        <v>0.3798058649093904</v>
      </c>
      <c r="AF204" s="28">
        <f>+T204*'Silver Conversions'!$F202</f>
        <v>2.2559879518072288</v>
      </c>
      <c r="AG204" s="28">
        <f>+U204*'Silver Conversions'!$F202</f>
        <v>0</v>
      </c>
      <c r="AH204" s="28">
        <f>+V204*'Silver Conversions'!$F202</f>
        <v>2.8954779999999998</v>
      </c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</row>
    <row r="205" spans="1:65" ht="15.75">
      <c r="A205" s="5">
        <v>1688</v>
      </c>
      <c r="B205" s="28">
        <v>51.08</v>
      </c>
      <c r="C205" s="28">
        <v>60</v>
      </c>
      <c r="D205" s="28"/>
      <c r="E205" s="28"/>
      <c r="F205" s="28">
        <v>18</v>
      </c>
      <c r="G205" s="28">
        <v>4.5</v>
      </c>
      <c r="H205" s="28">
        <v>47.38</v>
      </c>
      <c r="I205" s="28">
        <v>261.01</v>
      </c>
      <c r="J205" s="28"/>
      <c r="K205" s="28">
        <v>3.5</v>
      </c>
      <c r="L205" s="28"/>
      <c r="M205" s="28">
        <f t="shared" si="30"/>
        <v>0.7347737276676544</v>
      </c>
      <c r="N205" s="28">
        <f t="shared" si="31"/>
        <v>0.8630858194999856</v>
      </c>
      <c r="O205" s="28">
        <f t="shared" si="32"/>
        <v>0</v>
      </c>
      <c r="P205" s="28">
        <f t="shared" si="33"/>
        <v>0</v>
      </c>
      <c r="Q205" s="28">
        <f t="shared" si="34"/>
        <v>1.523564463705309</v>
      </c>
      <c r="R205" s="28">
        <f t="shared" si="35"/>
        <v>3.75</v>
      </c>
      <c r="S205" s="28">
        <f t="shared" si="36"/>
        <v>0.3902800658978583</v>
      </c>
      <c r="T205" s="28">
        <f t="shared" si="37"/>
        <v>2.0964658634538154</v>
      </c>
      <c r="U205" s="28">
        <f t="shared" si="38"/>
        <v>0</v>
      </c>
      <c r="V205" s="28">
        <f t="shared" si="39"/>
        <v>3.5</v>
      </c>
      <c r="W205" s="28"/>
      <c r="X205" s="28">
        <v>67.12</v>
      </c>
      <c r="Y205" s="28">
        <f>+M205*'Silver Conversions'!$F203</f>
        <v>0.6711423228516354</v>
      </c>
      <c r="Z205" s="28">
        <f>+N205*'Silver Conversions'!$F203</f>
        <v>0.7883425875312868</v>
      </c>
      <c r="AA205" s="28">
        <f>+O205*'Silver Conversions'!$F203</f>
        <v>0</v>
      </c>
      <c r="AB205" s="28">
        <f>+P205*'Silver Conversions'!$F203</f>
        <v>0</v>
      </c>
      <c r="AC205" s="28">
        <f>+Q205*'Silver Conversions'!$F203</f>
        <v>1.391623781148429</v>
      </c>
      <c r="AD205" s="28">
        <f>+R205*'Silver Conversions'!$F203</f>
        <v>3.42525</v>
      </c>
      <c r="AE205" s="28">
        <f>+S205*'Silver Conversions'!$F203</f>
        <v>0.35648181219110375</v>
      </c>
      <c r="AF205" s="28">
        <f>+T205*'Silver Conversions'!$F203</f>
        <v>1.914911919678715</v>
      </c>
      <c r="AG205" s="28">
        <f>+U205*'Silver Conversions'!$F203</f>
        <v>0</v>
      </c>
      <c r="AH205" s="28">
        <f>+V205*'Silver Conversions'!$F203</f>
        <v>3.1969</v>
      </c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</row>
    <row r="206" spans="1:65" ht="15.75">
      <c r="A206" s="5">
        <v>1689</v>
      </c>
      <c r="B206" s="28">
        <v>52.5</v>
      </c>
      <c r="C206" s="28">
        <v>43</v>
      </c>
      <c r="D206" s="28"/>
      <c r="E206" s="28"/>
      <c r="F206" s="28">
        <v>15.45</v>
      </c>
      <c r="G206" s="28">
        <v>4.5</v>
      </c>
      <c r="H206" s="28">
        <v>55.61</v>
      </c>
      <c r="I206" s="28">
        <v>269.38</v>
      </c>
      <c r="J206" s="28"/>
      <c r="K206" s="28">
        <v>3.76</v>
      </c>
      <c r="L206" s="28"/>
      <c r="M206" s="28">
        <f t="shared" si="30"/>
        <v>0.7552000920624874</v>
      </c>
      <c r="N206" s="28">
        <f t="shared" si="31"/>
        <v>0.618544837308323</v>
      </c>
      <c r="O206" s="28">
        <f t="shared" si="32"/>
        <v>0</v>
      </c>
      <c r="P206" s="28">
        <f t="shared" si="33"/>
        <v>0</v>
      </c>
      <c r="Q206" s="28">
        <f t="shared" si="34"/>
        <v>1.3077261646803902</v>
      </c>
      <c r="R206" s="28">
        <f t="shared" si="35"/>
        <v>3.75</v>
      </c>
      <c r="S206" s="28">
        <f t="shared" si="36"/>
        <v>0.45807248764415154</v>
      </c>
      <c r="T206" s="28">
        <f t="shared" si="37"/>
        <v>2.163694779116466</v>
      </c>
      <c r="U206" s="28">
        <f t="shared" si="38"/>
        <v>0</v>
      </c>
      <c r="V206" s="28">
        <f t="shared" si="39"/>
        <v>3.76</v>
      </c>
      <c r="W206" s="28"/>
      <c r="X206" s="28">
        <v>98.98</v>
      </c>
      <c r="Y206" s="28">
        <f>+M206*'Silver Conversions'!$F204</f>
        <v>0.689799764089876</v>
      </c>
      <c r="Z206" s="28">
        <f>+N206*'Silver Conversions'!$F204</f>
        <v>0.5649788543974222</v>
      </c>
      <c r="AA206" s="28">
        <f>+O206*'Silver Conversions'!$F204</f>
        <v>0</v>
      </c>
      <c r="AB206" s="28">
        <f>+P206*'Silver Conversions'!$F204</f>
        <v>0</v>
      </c>
      <c r="AC206" s="28">
        <f>+Q206*'Silver Conversions'!$F204</f>
        <v>1.1944770788190684</v>
      </c>
      <c r="AD206" s="28">
        <f>+R206*'Silver Conversions'!$F204</f>
        <v>3.42525</v>
      </c>
      <c r="AE206" s="28">
        <f>+S206*'Silver Conversions'!$F204</f>
        <v>0.418403410214168</v>
      </c>
      <c r="AF206" s="28">
        <f>+T206*'Silver Conversions'!$F204</f>
        <v>1.97631881124498</v>
      </c>
      <c r="AG206" s="28">
        <f>+U206*'Silver Conversions'!$F204</f>
        <v>0</v>
      </c>
      <c r="AH206" s="28">
        <f>+V206*'Silver Conversions'!$F204</f>
        <v>3.4343839999999997</v>
      </c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</row>
    <row r="207" spans="1:65" ht="15.75">
      <c r="A207" s="5">
        <v>1690</v>
      </c>
      <c r="B207" s="28">
        <v>52.66</v>
      </c>
      <c r="C207" s="28">
        <v>50</v>
      </c>
      <c r="D207" s="28"/>
      <c r="E207" s="28"/>
      <c r="F207" s="28">
        <v>18.25</v>
      </c>
      <c r="G207" s="28">
        <v>4.5</v>
      </c>
      <c r="H207" s="28">
        <v>52.36</v>
      </c>
      <c r="I207" s="28">
        <v>301.25</v>
      </c>
      <c r="J207" s="28"/>
      <c r="K207" s="28">
        <v>3.18</v>
      </c>
      <c r="L207" s="28"/>
      <c r="M207" s="28">
        <f t="shared" si="30"/>
        <v>0.7575016542478207</v>
      </c>
      <c r="N207" s="28">
        <f t="shared" si="31"/>
        <v>0.7192381829166546</v>
      </c>
      <c r="O207" s="28">
        <f t="shared" si="32"/>
        <v>0</v>
      </c>
      <c r="P207" s="28">
        <f t="shared" si="33"/>
        <v>0</v>
      </c>
      <c r="Q207" s="28">
        <f t="shared" si="34"/>
        <v>1.5447250812567714</v>
      </c>
      <c r="R207" s="28">
        <f t="shared" si="35"/>
        <v>3.75</v>
      </c>
      <c r="S207" s="28">
        <f t="shared" si="36"/>
        <v>0.4313014827018122</v>
      </c>
      <c r="T207" s="28">
        <f t="shared" si="37"/>
        <v>2.4196787148594376</v>
      </c>
      <c r="U207" s="28">
        <f t="shared" si="38"/>
        <v>0</v>
      </c>
      <c r="V207" s="28">
        <f t="shared" si="39"/>
        <v>3.18</v>
      </c>
      <c r="W207" s="28"/>
      <c r="X207" s="28">
        <v>69.19</v>
      </c>
      <c r="Y207" s="28">
        <f>+M207*'Silver Conversions'!$F205</f>
        <v>0.6919020109899594</v>
      </c>
      <c r="Z207" s="28">
        <f>+N207*'Silver Conversions'!$F205</f>
        <v>0.6569521562760724</v>
      </c>
      <c r="AA207" s="28">
        <f>+O207*'Silver Conversions'!$F205</f>
        <v>0</v>
      </c>
      <c r="AB207" s="28">
        <f>+P207*'Silver Conversions'!$F205</f>
        <v>0</v>
      </c>
      <c r="AC207" s="28">
        <f>+Q207*'Silver Conversions'!$F205</f>
        <v>1.410951889219935</v>
      </c>
      <c r="AD207" s="28">
        <f>+R207*'Silver Conversions'!$F205</f>
        <v>3.42525</v>
      </c>
      <c r="AE207" s="28">
        <f>+S207*'Silver Conversions'!$F205</f>
        <v>0.3939507742998352</v>
      </c>
      <c r="AF207" s="28">
        <f>+T207*'Silver Conversions'!$F205</f>
        <v>2.2101345381526105</v>
      </c>
      <c r="AG207" s="28">
        <f>+U207*'Silver Conversions'!$F205</f>
        <v>0</v>
      </c>
      <c r="AH207" s="28">
        <f>+V207*'Silver Conversions'!$F205</f>
        <v>2.904612</v>
      </c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</row>
    <row r="208" spans="1:65" ht="15.75">
      <c r="A208" s="5">
        <v>1691</v>
      </c>
      <c r="B208" s="28">
        <v>60</v>
      </c>
      <c r="C208" s="28">
        <v>50</v>
      </c>
      <c r="D208" s="28"/>
      <c r="E208" s="28">
        <v>65.4</v>
      </c>
      <c r="F208" s="28">
        <v>23.66</v>
      </c>
      <c r="G208" s="28">
        <v>4.5</v>
      </c>
      <c r="H208" s="28">
        <v>68.5</v>
      </c>
      <c r="I208" s="28">
        <v>320.23</v>
      </c>
      <c r="J208" s="28">
        <v>78</v>
      </c>
      <c r="K208" s="28">
        <v>3.45</v>
      </c>
      <c r="L208" s="28"/>
      <c r="M208" s="28">
        <f t="shared" si="30"/>
        <v>0.8630858194999856</v>
      </c>
      <c r="N208" s="28">
        <f t="shared" si="31"/>
        <v>0.7192381829166546</v>
      </c>
      <c r="O208" s="28">
        <f t="shared" si="32"/>
        <v>0</v>
      </c>
      <c r="P208" s="28">
        <f t="shared" si="33"/>
        <v>1.3839043878656556</v>
      </c>
      <c r="Q208" s="28">
        <f t="shared" si="34"/>
        <v>2.0026408450704225</v>
      </c>
      <c r="R208" s="28">
        <f t="shared" si="35"/>
        <v>3.75</v>
      </c>
      <c r="S208" s="28">
        <f t="shared" si="36"/>
        <v>0.5642504118616145</v>
      </c>
      <c r="T208" s="28">
        <f t="shared" si="37"/>
        <v>2.572128514056225</v>
      </c>
      <c r="U208" s="28">
        <f t="shared" si="38"/>
        <v>6.602112676056339</v>
      </c>
      <c r="V208" s="28">
        <f t="shared" si="39"/>
        <v>3.45</v>
      </c>
      <c r="W208" s="28"/>
      <c r="X208" s="28">
        <v>78.84</v>
      </c>
      <c r="Y208" s="28">
        <f>+M208*'Silver Conversions'!$F206</f>
        <v>0.7883425875312868</v>
      </c>
      <c r="Z208" s="28">
        <f>+N208*'Silver Conversions'!$F206</f>
        <v>0.6569521562760724</v>
      </c>
      <c r="AA208" s="28">
        <f>+O208*'Silver Conversions'!$F206</f>
        <v>0</v>
      </c>
      <c r="AB208" s="28">
        <f>+P208*'Silver Conversions'!$F206</f>
        <v>1.2640582678764898</v>
      </c>
      <c r="AC208" s="28">
        <f>+Q208*'Silver Conversions'!$F206</f>
        <v>1.829212147887324</v>
      </c>
      <c r="AD208" s="28">
        <f>+R208*'Silver Conversions'!$F206</f>
        <v>3.42525</v>
      </c>
      <c r="AE208" s="28">
        <f>+S208*'Silver Conversions'!$F206</f>
        <v>0.5153863261943987</v>
      </c>
      <c r="AF208" s="28">
        <f>+T208*'Silver Conversions'!$F206</f>
        <v>2.349382184738956</v>
      </c>
      <c r="AG208" s="28">
        <f>+U208*'Silver Conversions'!$F206</f>
        <v>6.03036971830986</v>
      </c>
      <c r="AH208" s="28">
        <f>+V208*'Silver Conversions'!$F206</f>
        <v>3.15123</v>
      </c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</row>
    <row r="209" spans="1:65" ht="15.75">
      <c r="A209" s="5">
        <v>1692</v>
      </c>
      <c r="B209" s="28">
        <v>69.25</v>
      </c>
      <c r="C209" s="28">
        <v>74</v>
      </c>
      <c r="D209" s="28"/>
      <c r="E209" s="28"/>
      <c r="F209" s="28">
        <v>22</v>
      </c>
      <c r="G209" s="28">
        <v>4.5</v>
      </c>
      <c r="H209" s="28">
        <v>68.53</v>
      </c>
      <c r="I209" s="28">
        <v>314.03</v>
      </c>
      <c r="J209" s="28">
        <v>73.71</v>
      </c>
      <c r="K209" s="28">
        <v>3.53</v>
      </c>
      <c r="L209" s="28"/>
      <c r="M209" s="28">
        <f t="shared" si="30"/>
        <v>0.9961448833395667</v>
      </c>
      <c r="N209" s="28">
        <f t="shared" si="31"/>
        <v>1.0644725107166488</v>
      </c>
      <c r="O209" s="28">
        <f t="shared" si="32"/>
        <v>0</v>
      </c>
      <c r="P209" s="28">
        <f t="shared" si="33"/>
        <v>0</v>
      </c>
      <c r="Q209" s="28">
        <f t="shared" si="34"/>
        <v>1.8621343445287108</v>
      </c>
      <c r="R209" s="28">
        <f t="shared" si="35"/>
        <v>3.75</v>
      </c>
      <c r="S209" s="28">
        <f t="shared" si="36"/>
        <v>0.564497528830313</v>
      </c>
      <c r="T209" s="28">
        <f t="shared" si="37"/>
        <v>2.522329317269076</v>
      </c>
      <c r="U209" s="28">
        <f t="shared" si="38"/>
        <v>6.238996478873239</v>
      </c>
      <c r="V209" s="28">
        <f t="shared" si="39"/>
        <v>3.53</v>
      </c>
      <c r="W209" s="28"/>
      <c r="X209" s="28">
        <v>90.99</v>
      </c>
      <c r="Y209" s="28">
        <f>+M209*'Silver Conversions'!$F207</f>
        <v>0.9098787364423603</v>
      </c>
      <c r="Z209" s="28">
        <f>+N209*'Silver Conversions'!$F207</f>
        <v>0.972289191288587</v>
      </c>
      <c r="AA209" s="28">
        <f>+O209*'Silver Conversions'!$F207</f>
        <v>0</v>
      </c>
      <c r="AB209" s="28">
        <f>+P209*'Silver Conversions'!$F207</f>
        <v>0</v>
      </c>
      <c r="AC209" s="28">
        <f>+Q209*'Silver Conversions'!$F207</f>
        <v>1.7008735102925245</v>
      </c>
      <c r="AD209" s="28">
        <f>+R209*'Silver Conversions'!$F207</f>
        <v>3.42525</v>
      </c>
      <c r="AE209" s="28">
        <f>+S209*'Silver Conversions'!$F207</f>
        <v>0.515612042833608</v>
      </c>
      <c r="AF209" s="28">
        <f>+T209*'Silver Conversions'!$F207</f>
        <v>2.303895598393574</v>
      </c>
      <c r="AG209" s="28">
        <f>+U209*'Silver Conversions'!$F207</f>
        <v>5.698699383802817</v>
      </c>
      <c r="AH209" s="28">
        <f>+V209*'Silver Conversions'!$F207</f>
        <v>3.224302</v>
      </c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</row>
    <row r="210" spans="1:65" ht="15.75">
      <c r="A210" s="5">
        <v>1693</v>
      </c>
      <c r="B210" s="28">
        <v>71.25</v>
      </c>
      <c r="C210" s="28">
        <v>73</v>
      </c>
      <c r="D210" s="28"/>
      <c r="E210" s="28"/>
      <c r="F210" s="28">
        <v>21.19</v>
      </c>
      <c r="G210" s="28">
        <v>4.86</v>
      </c>
      <c r="H210" s="28">
        <v>77.88</v>
      </c>
      <c r="I210" s="28">
        <v>516</v>
      </c>
      <c r="J210" s="28">
        <v>83.39</v>
      </c>
      <c r="K210" s="28">
        <v>3.53</v>
      </c>
      <c r="L210" s="28"/>
      <c r="M210" s="28">
        <f t="shared" si="30"/>
        <v>1.024914410656233</v>
      </c>
      <c r="N210" s="28">
        <f t="shared" si="31"/>
        <v>1.0500877470583159</v>
      </c>
      <c r="O210" s="28">
        <f t="shared" si="32"/>
        <v>0</v>
      </c>
      <c r="P210" s="28">
        <f t="shared" si="33"/>
        <v>0</v>
      </c>
      <c r="Q210" s="28">
        <f t="shared" si="34"/>
        <v>1.793573943661972</v>
      </c>
      <c r="R210" s="28">
        <f t="shared" si="35"/>
        <v>4.050000000000001</v>
      </c>
      <c r="S210" s="28">
        <f t="shared" si="36"/>
        <v>0.6415156507413509</v>
      </c>
      <c r="T210" s="28">
        <f t="shared" si="37"/>
        <v>4.144578313253012</v>
      </c>
      <c r="U210" s="28">
        <f t="shared" si="38"/>
        <v>7.058335590465873</v>
      </c>
      <c r="V210" s="28">
        <f t="shared" si="39"/>
        <v>3.53</v>
      </c>
      <c r="W210" s="28"/>
      <c r="X210" s="28">
        <v>93.62</v>
      </c>
      <c r="Y210" s="28">
        <f>+M210*'Silver Conversions'!$F208</f>
        <v>0.9361568226934032</v>
      </c>
      <c r="Z210" s="28">
        <f>+N210*'Silver Conversions'!$F208</f>
        <v>0.9591501481630657</v>
      </c>
      <c r="AA210" s="28">
        <f>+O210*'Silver Conversions'!$F208</f>
        <v>0</v>
      </c>
      <c r="AB210" s="28">
        <f>+P210*'Silver Conversions'!$F208</f>
        <v>0</v>
      </c>
      <c r="AC210" s="28">
        <f>+Q210*'Silver Conversions'!$F208</f>
        <v>1.638250440140845</v>
      </c>
      <c r="AD210" s="28">
        <f>+R210*'Silver Conversions'!$F208</f>
        <v>3.6992700000000007</v>
      </c>
      <c r="AE210" s="28">
        <f>+S210*'Silver Conversions'!$F208</f>
        <v>0.5859603953871498</v>
      </c>
      <c r="AF210" s="28">
        <f>+T210*'Silver Conversions'!$F208</f>
        <v>3.785657831325301</v>
      </c>
      <c r="AG210" s="28">
        <f>+U210*'Silver Conversions'!$F208</f>
        <v>6.4470837283315285</v>
      </c>
      <c r="AH210" s="28">
        <f>+V210*'Silver Conversions'!$F208</f>
        <v>3.224302</v>
      </c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</row>
    <row r="211" spans="1:65" ht="15.75">
      <c r="A211" s="5">
        <v>1694</v>
      </c>
      <c r="B211" s="28">
        <v>60.16</v>
      </c>
      <c r="C211" s="28">
        <v>62</v>
      </c>
      <c r="D211" s="28"/>
      <c r="E211" s="28"/>
      <c r="F211" s="28">
        <v>28.34</v>
      </c>
      <c r="G211" s="28">
        <v>5.36</v>
      </c>
      <c r="H211" s="28">
        <v>76.2</v>
      </c>
      <c r="I211" s="28">
        <v>306.67</v>
      </c>
      <c r="J211" s="28">
        <v>101.79</v>
      </c>
      <c r="K211" s="28">
        <v>5.12</v>
      </c>
      <c r="L211" s="28"/>
      <c r="M211" s="28">
        <f t="shared" si="30"/>
        <v>0.8653873816853188</v>
      </c>
      <c r="N211" s="28">
        <f t="shared" si="31"/>
        <v>0.8918553468166518</v>
      </c>
      <c r="O211" s="28">
        <f t="shared" si="32"/>
        <v>0</v>
      </c>
      <c r="P211" s="28">
        <f t="shared" si="33"/>
        <v>0</v>
      </c>
      <c r="Q211" s="28">
        <f t="shared" si="34"/>
        <v>2.398767605633803</v>
      </c>
      <c r="R211" s="28">
        <f t="shared" si="35"/>
        <v>4.466666666666667</v>
      </c>
      <c r="S211" s="28">
        <f t="shared" si="36"/>
        <v>0.627677100494234</v>
      </c>
      <c r="T211" s="28">
        <f t="shared" si="37"/>
        <v>2.4632128514056224</v>
      </c>
      <c r="U211" s="28">
        <f t="shared" si="38"/>
        <v>8.615757042253522</v>
      </c>
      <c r="V211" s="28">
        <f t="shared" si="39"/>
        <v>5.12</v>
      </c>
      <c r="W211" s="28"/>
      <c r="X211" s="28">
        <v>79.05</v>
      </c>
      <c r="Y211" s="28">
        <f>+M211*'Silver Conversions'!$F209</f>
        <v>0.7904448344313701</v>
      </c>
      <c r="Z211" s="28">
        <f>+N211*'Silver Conversions'!$F209</f>
        <v>0.8146206737823297</v>
      </c>
      <c r="AA211" s="28">
        <f>+O211*'Silver Conversions'!$F209</f>
        <v>0</v>
      </c>
      <c r="AB211" s="28">
        <f>+P211*'Silver Conversions'!$F209</f>
        <v>0</v>
      </c>
      <c r="AC211" s="28">
        <f>+Q211*'Silver Conversions'!$F209</f>
        <v>2.1910343309859157</v>
      </c>
      <c r="AD211" s="28">
        <f>+R211*'Silver Conversions'!$F209</f>
        <v>4.079853333333333</v>
      </c>
      <c r="AE211" s="28">
        <f>+S211*'Silver Conversions'!$F209</f>
        <v>0.5733202635914333</v>
      </c>
      <c r="AF211" s="28">
        <f>+T211*'Silver Conversions'!$F209</f>
        <v>2.2498986184738956</v>
      </c>
      <c r="AG211" s="28">
        <f>+U211*'Silver Conversions'!$F209</f>
        <v>7.869632482394366</v>
      </c>
      <c r="AH211" s="28">
        <f>+V211*'Silver Conversions'!$F209</f>
        <v>4.676608</v>
      </c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</row>
    <row r="212" spans="1:65" ht="15.75">
      <c r="A212" s="5">
        <v>1695</v>
      </c>
      <c r="B212" s="28">
        <v>58.16</v>
      </c>
      <c r="C212" s="28">
        <v>97</v>
      </c>
      <c r="D212" s="28"/>
      <c r="E212" s="28"/>
      <c r="F212" s="28">
        <v>27.79</v>
      </c>
      <c r="G212" s="28">
        <v>6.59</v>
      </c>
      <c r="H212" s="28">
        <v>102.85</v>
      </c>
      <c r="I212" s="28">
        <v>413.33</v>
      </c>
      <c r="J212" s="28">
        <v>245.18</v>
      </c>
      <c r="K212" s="28">
        <v>3.95</v>
      </c>
      <c r="L212" s="28"/>
      <c r="M212" s="28">
        <f t="shared" si="30"/>
        <v>0.8366178543686527</v>
      </c>
      <c r="N212" s="28">
        <f t="shared" si="31"/>
        <v>1.3953220748583102</v>
      </c>
      <c r="O212" s="28">
        <f t="shared" si="32"/>
        <v>0</v>
      </c>
      <c r="P212" s="28">
        <f t="shared" si="33"/>
        <v>0</v>
      </c>
      <c r="Q212" s="28">
        <f t="shared" si="34"/>
        <v>2.3522142470205853</v>
      </c>
      <c r="R212" s="28">
        <f t="shared" si="35"/>
        <v>5.491666666666667</v>
      </c>
      <c r="S212" s="28">
        <f t="shared" si="36"/>
        <v>0.8471993410214167</v>
      </c>
      <c r="T212" s="28">
        <f t="shared" si="37"/>
        <v>3.3199196787148595</v>
      </c>
      <c r="U212" s="28">
        <f t="shared" si="38"/>
        <v>20.752640845070424</v>
      </c>
      <c r="V212" s="28">
        <f t="shared" si="39"/>
        <v>3.95</v>
      </c>
      <c r="W212" s="28"/>
      <c r="X212" s="28">
        <v>76.42</v>
      </c>
      <c r="Y212" s="28">
        <f>+M212*'Silver Conversions'!$F210</f>
        <v>0.7641667481803274</v>
      </c>
      <c r="Z212" s="28">
        <f>+N212*'Silver Conversions'!$F210</f>
        <v>1.2744871831755804</v>
      </c>
      <c r="AA212" s="28">
        <f>+O212*'Silver Conversions'!$F210</f>
        <v>0</v>
      </c>
      <c r="AB212" s="28">
        <f>+P212*'Silver Conversions'!$F210</f>
        <v>0</v>
      </c>
      <c r="AC212" s="28">
        <f>+Q212*'Silver Conversions'!$F210</f>
        <v>2.1485124932286026</v>
      </c>
      <c r="AD212" s="28">
        <f>+R212*'Silver Conversions'!$F210</f>
        <v>5.016088333333334</v>
      </c>
      <c r="AE212" s="28">
        <f>+S212*'Silver Conversions'!$F210</f>
        <v>0.773831878088962</v>
      </c>
      <c r="AF212" s="28">
        <f>+T212*'Silver Conversions'!$F210</f>
        <v>3.0324146345381524</v>
      </c>
      <c r="AG212" s="28">
        <f>+U212*'Silver Conversions'!$F210</f>
        <v>18.955462147887324</v>
      </c>
      <c r="AH212" s="28">
        <f>+V212*'Silver Conversions'!$F210</f>
        <v>3.60793</v>
      </c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</row>
    <row r="213" spans="1:65" ht="15.75">
      <c r="A213" s="5">
        <v>1696</v>
      </c>
      <c r="B213" s="28">
        <v>60</v>
      </c>
      <c r="C213" s="28">
        <v>95</v>
      </c>
      <c r="D213" s="28"/>
      <c r="E213" s="28">
        <v>46.12</v>
      </c>
      <c r="F213" s="28">
        <v>30.42</v>
      </c>
      <c r="G213" s="28">
        <v>5.91</v>
      </c>
      <c r="H213" s="28">
        <v>105.43</v>
      </c>
      <c r="I213" s="28">
        <v>487.17</v>
      </c>
      <c r="J213" s="28">
        <v>131.04</v>
      </c>
      <c r="K213" s="28">
        <v>5.2</v>
      </c>
      <c r="L213" s="28"/>
      <c r="M213" s="28">
        <f t="shared" si="30"/>
        <v>0.8630858194999856</v>
      </c>
      <c r="N213" s="28">
        <f t="shared" si="31"/>
        <v>1.3665525475416438</v>
      </c>
      <c r="O213" s="28">
        <f t="shared" si="32"/>
        <v>0</v>
      </c>
      <c r="P213" s="28">
        <f t="shared" si="33"/>
        <v>0.9759276814734561</v>
      </c>
      <c r="Q213" s="28">
        <f t="shared" si="34"/>
        <v>2.574823943661972</v>
      </c>
      <c r="R213" s="28">
        <f t="shared" si="35"/>
        <v>4.925000000000001</v>
      </c>
      <c r="S213" s="28">
        <f t="shared" si="36"/>
        <v>0.8684514003294893</v>
      </c>
      <c r="T213" s="28">
        <f t="shared" si="37"/>
        <v>3.9130120481927713</v>
      </c>
      <c r="U213" s="28">
        <f t="shared" si="38"/>
        <v>11.091549295774648</v>
      </c>
      <c r="V213" s="28">
        <f t="shared" si="39"/>
        <v>5.2</v>
      </c>
      <c r="W213" s="28"/>
      <c r="X213" s="28">
        <v>78.84</v>
      </c>
      <c r="Y213" s="28">
        <f>+M213*'Silver Conversions'!$F211</f>
        <v>0.7883425875312868</v>
      </c>
      <c r="Z213" s="28">
        <f>+N213*'Silver Conversions'!$F211</f>
        <v>1.2482090969245374</v>
      </c>
      <c r="AA213" s="28">
        <f>+O213*'Silver Conversions'!$F211</f>
        <v>0</v>
      </c>
      <c r="AB213" s="28">
        <f>+P213*'Silver Conversions'!$F211</f>
        <v>0.8914123442578548</v>
      </c>
      <c r="AC213" s="28">
        <f>+Q213*'Silver Conversions'!$F211</f>
        <v>2.351844190140845</v>
      </c>
      <c r="AD213" s="28">
        <f>+R213*'Silver Conversions'!$F211</f>
        <v>4.498495000000001</v>
      </c>
      <c r="AE213" s="28">
        <f>+S213*'Silver Conversions'!$F211</f>
        <v>0.7932435090609555</v>
      </c>
      <c r="AF213" s="28">
        <f>+T213*'Silver Conversions'!$F211</f>
        <v>3.574145204819277</v>
      </c>
      <c r="AG213" s="28">
        <f>+U213*'Silver Conversions'!$F211</f>
        <v>10.131021126760563</v>
      </c>
      <c r="AH213" s="28">
        <f>+V213*'Silver Conversions'!$F211</f>
        <v>4.74968</v>
      </c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</row>
    <row r="214" spans="1:65" ht="15.75">
      <c r="A214" s="5">
        <v>1697</v>
      </c>
      <c r="B214" s="28">
        <v>68</v>
      </c>
      <c r="C214" s="28">
        <v>109.8</v>
      </c>
      <c r="D214" s="28"/>
      <c r="E214" s="28"/>
      <c r="F214" s="28">
        <v>31.88</v>
      </c>
      <c r="G214" s="28">
        <v>5.5</v>
      </c>
      <c r="H214" s="28">
        <v>99.38</v>
      </c>
      <c r="I214" s="28">
        <v>618.09</v>
      </c>
      <c r="J214" s="28"/>
      <c r="K214" s="28">
        <v>4.38</v>
      </c>
      <c r="L214" s="28"/>
      <c r="M214" s="28">
        <f t="shared" si="30"/>
        <v>0.9781639287666504</v>
      </c>
      <c r="N214" s="28">
        <f t="shared" si="31"/>
        <v>1.5794470496849735</v>
      </c>
      <c r="O214" s="28">
        <f t="shared" si="32"/>
        <v>0</v>
      </c>
      <c r="P214" s="28">
        <f t="shared" si="33"/>
        <v>0</v>
      </c>
      <c r="Q214" s="28">
        <f t="shared" si="34"/>
        <v>2.6984019501625136</v>
      </c>
      <c r="R214" s="28">
        <f t="shared" si="35"/>
        <v>4.583333333333334</v>
      </c>
      <c r="S214" s="28">
        <f t="shared" si="36"/>
        <v>0.8186161449752882</v>
      </c>
      <c r="T214" s="28">
        <f t="shared" si="37"/>
        <v>4.964578313253012</v>
      </c>
      <c r="U214" s="28">
        <f t="shared" si="38"/>
        <v>0</v>
      </c>
      <c r="V214" s="28">
        <f t="shared" si="39"/>
        <v>4.38</v>
      </c>
      <c r="W214" s="28"/>
      <c r="X214" s="28">
        <v>85.41</v>
      </c>
      <c r="Y214" s="28">
        <f>+M214*'Silver Conversions'!$F212</f>
        <v>0.8934549325354585</v>
      </c>
      <c r="Z214" s="28">
        <f>+N214*'Silver Conversions'!$F212</f>
        <v>1.4426669351822548</v>
      </c>
      <c r="AA214" s="28">
        <f>+O214*'Silver Conversions'!$F212</f>
        <v>0</v>
      </c>
      <c r="AB214" s="28">
        <f>+P214*'Silver Conversions'!$F212</f>
        <v>0</v>
      </c>
      <c r="AC214" s="28">
        <f>+Q214*'Silver Conversions'!$F212</f>
        <v>2.46472034127844</v>
      </c>
      <c r="AD214" s="28">
        <f>+R214*'Silver Conversions'!$F212</f>
        <v>4.186416666666667</v>
      </c>
      <c r="AE214" s="28">
        <f>+S214*'Silver Conversions'!$F212</f>
        <v>0.7477239868204283</v>
      </c>
      <c r="AF214" s="28">
        <f>+T214*'Silver Conversions'!$F212</f>
        <v>4.534645831325301</v>
      </c>
      <c r="AG214" s="28">
        <f>+U214*'Silver Conversions'!$F212</f>
        <v>0</v>
      </c>
      <c r="AH214" s="28">
        <f>+V214*'Silver Conversions'!$F212</f>
        <v>4.000692</v>
      </c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</row>
    <row r="215" spans="1:65" ht="15.75">
      <c r="A215" s="5">
        <v>1698</v>
      </c>
      <c r="B215" s="28">
        <v>76</v>
      </c>
      <c r="C215" s="28">
        <v>70</v>
      </c>
      <c r="D215" s="28"/>
      <c r="E215" s="28"/>
      <c r="F215" s="28">
        <v>29.5</v>
      </c>
      <c r="G215" s="28">
        <v>5.5</v>
      </c>
      <c r="H215" s="28">
        <v>64.67</v>
      </c>
      <c r="I215" s="28">
        <v>543.67</v>
      </c>
      <c r="J215" s="28"/>
      <c r="K215" s="28">
        <v>4.29</v>
      </c>
      <c r="L215" s="28"/>
      <c r="M215" s="28">
        <f t="shared" si="30"/>
        <v>1.0932420380333152</v>
      </c>
      <c r="N215" s="28">
        <f t="shared" si="31"/>
        <v>1.0069334560833165</v>
      </c>
      <c r="O215" s="28">
        <f t="shared" si="32"/>
        <v>0</v>
      </c>
      <c r="P215" s="28">
        <f t="shared" si="33"/>
        <v>0</v>
      </c>
      <c r="Q215" s="28">
        <f t="shared" si="34"/>
        <v>2.4969528710725895</v>
      </c>
      <c r="R215" s="28">
        <f t="shared" si="35"/>
        <v>4.583333333333334</v>
      </c>
      <c r="S215" s="28">
        <f t="shared" si="36"/>
        <v>0.5327018121911038</v>
      </c>
      <c r="T215" s="28">
        <f t="shared" si="37"/>
        <v>4.366827309236948</v>
      </c>
      <c r="U215" s="28">
        <f t="shared" si="38"/>
        <v>0</v>
      </c>
      <c r="V215" s="28">
        <f t="shared" si="39"/>
        <v>4.29</v>
      </c>
      <c r="W215" s="28"/>
      <c r="X215" s="28">
        <v>99.86</v>
      </c>
      <c r="Y215" s="28">
        <f>+M215*'Silver Conversions'!$F213</f>
        <v>0.9985672775396301</v>
      </c>
      <c r="Z215" s="28">
        <f>+N215*'Silver Conversions'!$F213</f>
        <v>0.9197330187865013</v>
      </c>
      <c r="AA215" s="28">
        <f>+O215*'Silver Conversions'!$F213</f>
        <v>0</v>
      </c>
      <c r="AB215" s="28">
        <f>+P215*'Silver Conversions'!$F213</f>
        <v>0</v>
      </c>
      <c r="AC215" s="28">
        <f>+Q215*'Silver Conversions'!$F213</f>
        <v>2.280716752437703</v>
      </c>
      <c r="AD215" s="28">
        <f>+R215*'Silver Conversions'!$F213</f>
        <v>4.186416666666667</v>
      </c>
      <c r="AE215" s="28">
        <f>+S215*'Silver Conversions'!$F213</f>
        <v>0.4865698352553542</v>
      </c>
      <c r="AF215" s="28">
        <f>+T215*'Silver Conversions'!$F213</f>
        <v>3.988660064257028</v>
      </c>
      <c r="AG215" s="28">
        <f>+U215*'Silver Conversions'!$F213</f>
        <v>0</v>
      </c>
      <c r="AH215" s="28">
        <f>+V215*'Silver Conversions'!$F213</f>
        <v>3.918486</v>
      </c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</row>
    <row r="216" spans="1:65" ht="15.75">
      <c r="A216" s="5">
        <v>1699</v>
      </c>
      <c r="B216" s="28">
        <v>77.633</v>
      </c>
      <c r="C216" s="28">
        <v>64</v>
      </c>
      <c r="D216" s="28"/>
      <c r="E216" s="28"/>
      <c r="F216" s="28">
        <v>26.24</v>
      </c>
      <c r="G216" s="28">
        <v>5.09</v>
      </c>
      <c r="H216" s="28">
        <v>98.18</v>
      </c>
      <c r="I216" s="28">
        <v>577.74</v>
      </c>
      <c r="J216" s="28"/>
      <c r="K216" s="28">
        <v>4.27</v>
      </c>
      <c r="L216" s="28"/>
      <c r="M216" s="28">
        <f t="shared" si="30"/>
        <v>1.116732357087373</v>
      </c>
      <c r="N216" s="28">
        <f t="shared" si="31"/>
        <v>0.920624874133318</v>
      </c>
      <c r="O216" s="28">
        <f t="shared" si="32"/>
        <v>0</v>
      </c>
      <c r="P216" s="28">
        <f t="shared" si="33"/>
        <v>0</v>
      </c>
      <c r="Q216" s="28">
        <f t="shared" si="34"/>
        <v>2.221018418201517</v>
      </c>
      <c r="R216" s="28">
        <f t="shared" si="35"/>
        <v>4.241666666666667</v>
      </c>
      <c r="S216" s="28">
        <f t="shared" si="36"/>
        <v>0.8087314662273476</v>
      </c>
      <c r="T216" s="28">
        <f t="shared" si="37"/>
        <v>4.640481927710844</v>
      </c>
      <c r="U216" s="28">
        <f t="shared" si="38"/>
        <v>0</v>
      </c>
      <c r="V216" s="28">
        <f t="shared" si="39"/>
        <v>4.27</v>
      </c>
      <c r="W216" s="28"/>
      <c r="X216" s="28">
        <v>101.61</v>
      </c>
      <c r="Y216" s="28">
        <f>+M216*'Silver Conversions'!$F214</f>
        <v>1.0200233349636065</v>
      </c>
      <c r="Z216" s="28">
        <f>+N216*'Silver Conversions'!$F214</f>
        <v>0.8408987600333726</v>
      </c>
      <c r="AA216" s="28">
        <f>+O216*'Silver Conversions'!$F214</f>
        <v>0</v>
      </c>
      <c r="AB216" s="28">
        <f>+P216*'Silver Conversions'!$F214</f>
        <v>0</v>
      </c>
      <c r="AC216" s="28">
        <f>+Q216*'Silver Conversions'!$F214</f>
        <v>2.0286782231852656</v>
      </c>
      <c r="AD216" s="28">
        <f>+R216*'Silver Conversions'!$F214</f>
        <v>3.8743383333333337</v>
      </c>
      <c r="AE216" s="28">
        <f>+S216*'Silver Conversions'!$F214</f>
        <v>0.7386953212520593</v>
      </c>
      <c r="AF216" s="28">
        <f>+T216*'Silver Conversions'!$F214</f>
        <v>4.238616192771085</v>
      </c>
      <c r="AG216" s="28">
        <f>+U216*'Silver Conversions'!$F214</f>
        <v>0</v>
      </c>
      <c r="AH216" s="28">
        <f>+V216*'Silver Conversions'!$F214</f>
        <v>3.9002179999999997</v>
      </c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</row>
    <row r="217" spans="1:65" ht="15.75">
      <c r="A217" s="5">
        <v>1700</v>
      </c>
      <c r="B217" s="28">
        <v>55.75</v>
      </c>
      <c r="C217" s="28">
        <v>55</v>
      </c>
      <c r="D217" s="28"/>
      <c r="E217" s="28">
        <v>47</v>
      </c>
      <c r="F217" s="28">
        <v>24.3</v>
      </c>
      <c r="G217" s="28">
        <v>5</v>
      </c>
      <c r="H217" s="28">
        <v>84.97</v>
      </c>
      <c r="I217" s="28">
        <v>440</v>
      </c>
      <c r="J217" s="28"/>
      <c r="K217" s="28">
        <v>5.13</v>
      </c>
      <c r="L217" s="28"/>
      <c r="M217" s="28">
        <f t="shared" si="30"/>
        <v>0.8019505739520699</v>
      </c>
      <c r="N217" s="28">
        <f t="shared" si="31"/>
        <v>0.7911620012083201</v>
      </c>
      <c r="O217" s="28">
        <f t="shared" si="32"/>
        <v>0</v>
      </c>
      <c r="P217" s="28">
        <f t="shared" si="33"/>
        <v>0.9945490249187433</v>
      </c>
      <c r="Q217" s="28">
        <f t="shared" si="34"/>
        <v>2.056812026002167</v>
      </c>
      <c r="R217" s="28">
        <f t="shared" si="35"/>
        <v>4.166666666666667</v>
      </c>
      <c r="S217" s="28">
        <f t="shared" si="36"/>
        <v>0.6999176276771004</v>
      </c>
      <c r="T217" s="28">
        <f t="shared" si="37"/>
        <v>3.534136546184739</v>
      </c>
      <c r="U217" s="28">
        <f t="shared" si="38"/>
        <v>0</v>
      </c>
      <c r="V217" s="28">
        <f t="shared" si="39"/>
        <v>5.13</v>
      </c>
      <c r="W217" s="28"/>
      <c r="X217" s="28">
        <v>73.25</v>
      </c>
      <c r="Y217" s="28">
        <f>+M217*'Silver Conversions'!$F215</f>
        <v>0.7325016542478207</v>
      </c>
      <c r="Z217" s="28">
        <f>+N217*'Silver Conversions'!$F215</f>
        <v>0.7226473719036796</v>
      </c>
      <c r="AA217" s="28">
        <f>+O217*'Silver Conversions'!$F215</f>
        <v>0</v>
      </c>
      <c r="AB217" s="28">
        <f>+P217*'Silver Conversions'!$F215</f>
        <v>0.9084210793607801</v>
      </c>
      <c r="AC217" s="28">
        <f>+Q217*'Silver Conversions'!$F215</f>
        <v>1.8786921045503793</v>
      </c>
      <c r="AD217" s="28">
        <f>+R217*'Silver Conversions'!$F215</f>
        <v>3.8058333333333336</v>
      </c>
      <c r="AE217" s="28">
        <f>+S217*'Silver Conversions'!$F215</f>
        <v>0.6393047611202635</v>
      </c>
      <c r="AF217" s="28">
        <f>+T217*'Silver Conversions'!$F215</f>
        <v>3.2280803212851406</v>
      </c>
      <c r="AG217" s="28">
        <f>+U217*'Silver Conversions'!$F215</f>
        <v>0</v>
      </c>
      <c r="AH217" s="28">
        <f>+V217*'Silver Conversions'!$F215</f>
        <v>4.685741999999999</v>
      </c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</row>
    <row r="218" spans="1:65" ht="15.75">
      <c r="A218" s="5">
        <v>1701</v>
      </c>
      <c r="B218" s="28">
        <v>63</v>
      </c>
      <c r="C218" s="28">
        <v>50</v>
      </c>
      <c r="D218" s="28"/>
      <c r="E218" s="28"/>
      <c r="F218" s="28">
        <v>23</v>
      </c>
      <c r="G218" s="28">
        <v>5</v>
      </c>
      <c r="H218" s="28">
        <v>67.59</v>
      </c>
      <c r="I218" s="28">
        <v>509.12</v>
      </c>
      <c r="J218" s="28"/>
      <c r="K218" s="28">
        <v>4</v>
      </c>
      <c r="L218" s="28"/>
      <c r="M218" s="28">
        <f t="shared" si="30"/>
        <v>0.9062401104749849</v>
      </c>
      <c r="N218" s="28">
        <f t="shared" si="31"/>
        <v>0.7192381829166546</v>
      </c>
      <c r="O218" s="28">
        <f t="shared" si="32"/>
        <v>0</v>
      </c>
      <c r="P218" s="28">
        <f t="shared" si="33"/>
        <v>0</v>
      </c>
      <c r="Q218" s="28">
        <f t="shared" si="34"/>
        <v>1.9467768147345614</v>
      </c>
      <c r="R218" s="28">
        <f t="shared" si="35"/>
        <v>4.166666666666667</v>
      </c>
      <c r="S218" s="28">
        <f t="shared" si="36"/>
        <v>0.5567545304777595</v>
      </c>
      <c r="T218" s="28">
        <f t="shared" si="37"/>
        <v>4.0893172690763055</v>
      </c>
      <c r="U218" s="28">
        <f t="shared" si="38"/>
        <v>0</v>
      </c>
      <c r="V218" s="28">
        <f t="shared" si="39"/>
        <v>4</v>
      </c>
      <c r="W218" s="28"/>
      <c r="X218" s="28">
        <v>82.78</v>
      </c>
      <c r="Y218" s="28">
        <f>+M218*'Silver Conversions'!$F216</f>
        <v>0.8277597169078512</v>
      </c>
      <c r="Z218" s="28">
        <f>+N218*'Silver Conversions'!$F216</f>
        <v>0.6569521562760724</v>
      </c>
      <c r="AA218" s="28">
        <f>+O218*'Silver Conversions'!$F216</f>
        <v>0</v>
      </c>
      <c r="AB218" s="28">
        <f>+P218*'Silver Conversions'!$F216</f>
        <v>0</v>
      </c>
      <c r="AC218" s="28">
        <f>+Q218*'Silver Conversions'!$F216</f>
        <v>1.7781859425785485</v>
      </c>
      <c r="AD218" s="28">
        <f>+R218*'Silver Conversions'!$F216</f>
        <v>3.8058333333333336</v>
      </c>
      <c r="AE218" s="28">
        <f>+S218*'Silver Conversions'!$F216</f>
        <v>0.5085395881383855</v>
      </c>
      <c r="AF218" s="28">
        <f>+T218*'Silver Conversions'!$F216</f>
        <v>3.7351823935742976</v>
      </c>
      <c r="AG218" s="28">
        <f>+U218*'Silver Conversions'!$F216</f>
        <v>0</v>
      </c>
      <c r="AH218" s="28">
        <f>+V218*'Silver Conversions'!$F216</f>
        <v>3.6536</v>
      </c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</row>
    <row r="219" spans="1:65" ht="15.75">
      <c r="A219" s="5">
        <v>1702</v>
      </c>
      <c r="B219" s="28">
        <v>61.5</v>
      </c>
      <c r="C219" s="28">
        <v>62</v>
      </c>
      <c r="D219" s="28"/>
      <c r="E219" s="28"/>
      <c r="F219" s="28">
        <v>21.12</v>
      </c>
      <c r="G219" s="28">
        <v>5</v>
      </c>
      <c r="H219" s="28">
        <v>72.7</v>
      </c>
      <c r="I219" s="28">
        <v>416.61</v>
      </c>
      <c r="J219" s="28"/>
      <c r="K219" s="28">
        <v>4</v>
      </c>
      <c r="L219" s="28"/>
      <c r="M219" s="28">
        <f t="shared" si="30"/>
        <v>0.8846629649874852</v>
      </c>
      <c r="N219" s="28">
        <f t="shared" si="31"/>
        <v>0.8918553468166518</v>
      </c>
      <c r="O219" s="28">
        <f t="shared" si="32"/>
        <v>0</v>
      </c>
      <c r="P219" s="28">
        <f t="shared" si="33"/>
        <v>0</v>
      </c>
      <c r="Q219" s="28">
        <f t="shared" si="34"/>
        <v>1.7876489707475625</v>
      </c>
      <c r="R219" s="28">
        <f t="shared" si="35"/>
        <v>4.166666666666667</v>
      </c>
      <c r="S219" s="28">
        <f t="shared" si="36"/>
        <v>0.5988467874794069</v>
      </c>
      <c r="T219" s="28">
        <f t="shared" si="37"/>
        <v>3.346265060240964</v>
      </c>
      <c r="U219" s="28">
        <f t="shared" si="38"/>
        <v>0</v>
      </c>
      <c r="V219" s="28">
        <f t="shared" si="39"/>
        <v>4</v>
      </c>
      <c r="W219" s="28"/>
      <c r="X219" s="28">
        <v>80.81</v>
      </c>
      <c r="Y219" s="28">
        <f>+M219*'Silver Conversions'!$F217</f>
        <v>0.808051152219569</v>
      </c>
      <c r="Z219" s="28">
        <f>+N219*'Silver Conversions'!$F217</f>
        <v>0.8146206737823297</v>
      </c>
      <c r="AA219" s="28">
        <f>+O219*'Silver Conversions'!$F217</f>
        <v>0</v>
      </c>
      <c r="AB219" s="28">
        <f>+P219*'Silver Conversions'!$F217</f>
        <v>0</v>
      </c>
      <c r="AC219" s="28">
        <f>+Q219*'Silver Conversions'!$F217</f>
        <v>1.6328385698808234</v>
      </c>
      <c r="AD219" s="28">
        <f>+R219*'Silver Conversions'!$F217</f>
        <v>3.8058333333333336</v>
      </c>
      <c r="AE219" s="28">
        <f>+S219*'Silver Conversions'!$F217</f>
        <v>0.5469866556836902</v>
      </c>
      <c r="AF219" s="28">
        <f>+T219*'Silver Conversions'!$F217</f>
        <v>3.0564785060240967</v>
      </c>
      <c r="AG219" s="28">
        <f>+U219*'Silver Conversions'!$F217</f>
        <v>0</v>
      </c>
      <c r="AH219" s="28">
        <f>+V219*'Silver Conversions'!$F217</f>
        <v>3.6536</v>
      </c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</row>
    <row r="220" spans="1:65" ht="15.75">
      <c r="A220" s="5">
        <v>1703</v>
      </c>
      <c r="B220" s="28">
        <v>68.5</v>
      </c>
      <c r="C220" s="28">
        <v>62</v>
      </c>
      <c r="D220" s="28"/>
      <c r="E220" s="28"/>
      <c r="F220" s="28">
        <v>22.75</v>
      </c>
      <c r="G220" s="28">
        <v>4.82</v>
      </c>
      <c r="H220" s="28">
        <v>79.62</v>
      </c>
      <c r="I220" s="28">
        <v>378</v>
      </c>
      <c r="J220" s="28">
        <v>130</v>
      </c>
      <c r="K220" s="28">
        <v>3.5</v>
      </c>
      <c r="L220" s="28"/>
      <c r="M220" s="28">
        <f t="shared" si="30"/>
        <v>0.9853563105958169</v>
      </c>
      <c r="N220" s="28">
        <f t="shared" si="31"/>
        <v>0.8918553468166518</v>
      </c>
      <c r="O220" s="28">
        <f t="shared" si="32"/>
        <v>0</v>
      </c>
      <c r="P220" s="28">
        <f t="shared" si="33"/>
        <v>0</v>
      </c>
      <c r="Q220" s="28">
        <f t="shared" si="34"/>
        <v>1.9256161971830987</v>
      </c>
      <c r="R220" s="28">
        <f t="shared" si="35"/>
        <v>4.0166666666666675</v>
      </c>
      <c r="S220" s="28">
        <f t="shared" si="36"/>
        <v>0.6558484349258649</v>
      </c>
      <c r="T220" s="28">
        <f t="shared" si="37"/>
        <v>3.036144578313253</v>
      </c>
      <c r="U220" s="28">
        <f t="shared" si="38"/>
        <v>11.003521126760564</v>
      </c>
      <c r="V220" s="28">
        <f t="shared" si="39"/>
        <v>3.5</v>
      </c>
      <c r="W220" s="28"/>
      <c r="X220" s="28">
        <v>90.01</v>
      </c>
      <c r="Y220" s="28">
        <f>+M220*'Silver Conversions'!$F218</f>
        <v>0.9000244540982191</v>
      </c>
      <c r="Z220" s="28">
        <f>+N220*'Silver Conversions'!$F218</f>
        <v>0.8146206737823297</v>
      </c>
      <c r="AA220" s="28">
        <f>+O220*'Silver Conversions'!$F218</f>
        <v>0</v>
      </c>
      <c r="AB220" s="28">
        <f>+P220*'Silver Conversions'!$F218</f>
        <v>0</v>
      </c>
      <c r="AC220" s="28">
        <f>+Q220*'Silver Conversions'!$F218</f>
        <v>1.7588578345070425</v>
      </c>
      <c r="AD220" s="28">
        <f>+R220*'Silver Conversions'!$F218</f>
        <v>3.668823333333334</v>
      </c>
      <c r="AE220" s="28">
        <f>+S220*'Silver Conversions'!$F218</f>
        <v>0.599051960461285</v>
      </c>
      <c r="AF220" s="28">
        <f>+T220*'Silver Conversions'!$F218</f>
        <v>2.773214457831325</v>
      </c>
      <c r="AG220" s="28">
        <f>+U220*'Silver Conversions'!$F218</f>
        <v>10.0506161971831</v>
      </c>
      <c r="AH220" s="28">
        <f>+V220*'Silver Conversions'!$F218</f>
        <v>3.1969</v>
      </c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</row>
    <row r="221" spans="1:65" ht="15.75">
      <c r="A221" s="5">
        <v>1704</v>
      </c>
      <c r="B221" s="28">
        <v>67</v>
      </c>
      <c r="C221" s="28">
        <v>68</v>
      </c>
      <c r="D221" s="28"/>
      <c r="E221" s="28"/>
      <c r="F221" s="28">
        <v>20.17</v>
      </c>
      <c r="G221" s="28">
        <v>4.55</v>
      </c>
      <c r="H221" s="28">
        <v>70.36</v>
      </c>
      <c r="I221" s="28">
        <v>346.68</v>
      </c>
      <c r="J221" s="28">
        <v>139.75</v>
      </c>
      <c r="K221" s="28">
        <v>3.5</v>
      </c>
      <c r="L221" s="28"/>
      <c r="M221" s="28">
        <f t="shared" si="30"/>
        <v>0.9637791651083173</v>
      </c>
      <c r="N221" s="28">
        <f t="shared" si="31"/>
        <v>0.9781639287666504</v>
      </c>
      <c r="O221" s="28">
        <f t="shared" si="32"/>
        <v>0</v>
      </c>
      <c r="P221" s="28">
        <f t="shared" si="33"/>
        <v>0</v>
      </c>
      <c r="Q221" s="28">
        <f t="shared" si="34"/>
        <v>1.7072386240520045</v>
      </c>
      <c r="R221" s="28">
        <f t="shared" si="35"/>
        <v>3.7916666666666665</v>
      </c>
      <c r="S221" s="28">
        <f t="shared" si="36"/>
        <v>0.5795716639209225</v>
      </c>
      <c r="T221" s="28">
        <f t="shared" si="37"/>
        <v>2.784578313253012</v>
      </c>
      <c r="U221" s="28">
        <f t="shared" si="38"/>
        <v>11.828785211267606</v>
      </c>
      <c r="V221" s="28">
        <f t="shared" si="39"/>
        <v>3.5</v>
      </c>
      <c r="W221" s="28"/>
      <c r="X221" s="28">
        <v>88.03</v>
      </c>
      <c r="Y221" s="28">
        <f>+M221*'Silver Conversions'!$F219</f>
        <v>0.880315889409937</v>
      </c>
      <c r="Z221" s="28">
        <f>+N221*'Silver Conversions'!$F219</f>
        <v>0.8934549325354585</v>
      </c>
      <c r="AA221" s="28">
        <f>+O221*'Silver Conversions'!$F219</f>
        <v>0</v>
      </c>
      <c r="AB221" s="28">
        <f>+P221*'Silver Conversions'!$F219</f>
        <v>0</v>
      </c>
      <c r="AC221" s="28">
        <f>+Q221*'Silver Conversions'!$F219</f>
        <v>1.559391759209101</v>
      </c>
      <c r="AD221" s="28">
        <f>+R221*'Silver Conversions'!$F219</f>
        <v>3.463308333333333</v>
      </c>
      <c r="AE221" s="28">
        <f>+S221*'Silver Conversions'!$F219</f>
        <v>0.5293807578253706</v>
      </c>
      <c r="AF221" s="28">
        <f>+T221*'Silver Conversions'!$F219</f>
        <v>2.5434338313253013</v>
      </c>
      <c r="AG221" s="28">
        <f>+U221*'Silver Conversions'!$F219</f>
        <v>10.804412411971832</v>
      </c>
      <c r="AH221" s="28">
        <f>+V221*'Silver Conversions'!$F219</f>
        <v>3.1969</v>
      </c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</row>
    <row r="222" spans="1:65" ht="15.75">
      <c r="A222" s="5">
        <v>1705</v>
      </c>
      <c r="B222" s="28">
        <v>68</v>
      </c>
      <c r="C222" s="28">
        <v>64</v>
      </c>
      <c r="D222" s="28"/>
      <c r="E222" s="28"/>
      <c r="F222" s="28">
        <v>34.2</v>
      </c>
      <c r="G222" s="28">
        <v>4.59</v>
      </c>
      <c r="H222" s="28">
        <v>64.6</v>
      </c>
      <c r="I222" s="28">
        <v>303.09</v>
      </c>
      <c r="J222" s="28"/>
      <c r="K222" s="28"/>
      <c r="L222" s="28"/>
      <c r="M222" s="28">
        <f t="shared" si="30"/>
        <v>0.9781639287666504</v>
      </c>
      <c r="N222" s="28">
        <f t="shared" si="31"/>
        <v>0.920624874133318</v>
      </c>
      <c r="O222" s="28">
        <f t="shared" si="32"/>
        <v>0</v>
      </c>
      <c r="P222" s="28">
        <f t="shared" si="33"/>
        <v>0</v>
      </c>
      <c r="Q222" s="28">
        <f t="shared" si="34"/>
        <v>2.894772481040087</v>
      </c>
      <c r="R222" s="28">
        <f t="shared" si="35"/>
        <v>3.825</v>
      </c>
      <c r="S222" s="28">
        <f t="shared" si="36"/>
        <v>0.5321252059308071</v>
      </c>
      <c r="T222" s="28">
        <f t="shared" si="37"/>
        <v>2.434457831325301</v>
      </c>
      <c r="U222" s="28">
        <f t="shared" si="38"/>
        <v>0</v>
      </c>
      <c r="V222" s="28">
        <f t="shared" si="39"/>
        <v>0</v>
      </c>
      <c r="W222" s="28"/>
      <c r="X222" s="28">
        <v>89.35</v>
      </c>
      <c r="Y222" s="28">
        <f>+M222*'Silver Conversions'!$F220</f>
        <v>0.8934549325354585</v>
      </c>
      <c r="Z222" s="28">
        <f>+N222*'Silver Conversions'!$F220</f>
        <v>0.8408987600333726</v>
      </c>
      <c r="AA222" s="28">
        <f>+O222*'Silver Conversions'!$F220</f>
        <v>0</v>
      </c>
      <c r="AB222" s="28">
        <f>+P222*'Silver Conversions'!$F220</f>
        <v>0</v>
      </c>
      <c r="AC222" s="28">
        <f>+Q222*'Silver Conversions'!$F220</f>
        <v>2.6440851841820154</v>
      </c>
      <c r="AD222" s="28">
        <f>+R222*'Silver Conversions'!$F220</f>
        <v>3.493755</v>
      </c>
      <c r="AE222" s="28">
        <f>+S222*'Silver Conversions'!$F220</f>
        <v>0.48604316309719925</v>
      </c>
      <c r="AF222" s="28">
        <f>+T222*'Silver Conversions'!$F220</f>
        <v>2.22363378313253</v>
      </c>
      <c r="AG222" s="28">
        <f>+U222*'Silver Conversions'!$F220</f>
        <v>0</v>
      </c>
      <c r="AH222" s="28">
        <f>+V222*'Silver Conversions'!$F220</f>
        <v>0</v>
      </c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</row>
    <row r="223" spans="1:65" ht="15.75">
      <c r="A223" s="5">
        <v>1706</v>
      </c>
      <c r="B223" s="28">
        <v>67.75</v>
      </c>
      <c r="C223" s="28">
        <v>60</v>
      </c>
      <c r="D223" s="28"/>
      <c r="E223" s="28"/>
      <c r="F223" s="28">
        <v>23</v>
      </c>
      <c r="G223" s="28">
        <v>5.82</v>
      </c>
      <c r="H223" s="28">
        <v>62.22</v>
      </c>
      <c r="I223" s="28">
        <v>320</v>
      </c>
      <c r="J223" s="28">
        <v>130</v>
      </c>
      <c r="K223" s="28">
        <v>4.61</v>
      </c>
      <c r="L223" s="28"/>
      <c r="M223" s="28">
        <f t="shared" si="30"/>
        <v>0.9745677378520671</v>
      </c>
      <c r="N223" s="28">
        <f t="shared" si="31"/>
        <v>0.8630858194999856</v>
      </c>
      <c r="O223" s="28">
        <f t="shared" si="32"/>
        <v>0</v>
      </c>
      <c r="P223" s="28">
        <f t="shared" si="33"/>
        <v>0</v>
      </c>
      <c r="Q223" s="28">
        <f t="shared" si="34"/>
        <v>1.9467768147345614</v>
      </c>
      <c r="R223" s="28">
        <f t="shared" si="35"/>
        <v>4.8500000000000005</v>
      </c>
      <c r="S223" s="28">
        <f t="shared" si="36"/>
        <v>0.5125205930807248</v>
      </c>
      <c r="T223" s="28">
        <f t="shared" si="37"/>
        <v>2.570281124497992</v>
      </c>
      <c r="U223" s="28">
        <f t="shared" si="38"/>
        <v>11.003521126760564</v>
      </c>
      <c r="V223" s="28">
        <f t="shared" si="39"/>
        <v>4.61</v>
      </c>
      <c r="W223" s="28"/>
      <c r="X223" s="28">
        <v>89.02</v>
      </c>
      <c r="Y223" s="28">
        <f>+M223*'Silver Conversions'!$F221</f>
        <v>0.8901701717540781</v>
      </c>
      <c r="Z223" s="28">
        <f>+N223*'Silver Conversions'!$F221</f>
        <v>0.7883425875312868</v>
      </c>
      <c r="AA223" s="28">
        <f>+O223*'Silver Conversions'!$F221</f>
        <v>0</v>
      </c>
      <c r="AB223" s="28">
        <f>+P223*'Silver Conversions'!$F221</f>
        <v>0</v>
      </c>
      <c r="AC223" s="28">
        <f>+Q223*'Silver Conversions'!$F221</f>
        <v>1.7781859425785485</v>
      </c>
      <c r="AD223" s="28">
        <f>+R223*'Silver Conversions'!$F221</f>
        <v>4.42999</v>
      </c>
      <c r="AE223" s="28">
        <f>+S223*'Silver Conversions'!$F221</f>
        <v>0.4681363097199341</v>
      </c>
      <c r="AF223" s="28">
        <f>+T223*'Silver Conversions'!$F221</f>
        <v>2.3476947791164657</v>
      </c>
      <c r="AG223" s="28">
        <f>+U223*'Silver Conversions'!$F221</f>
        <v>10.0506161971831</v>
      </c>
      <c r="AH223" s="28">
        <f>+V223*'Silver Conversions'!$F221</f>
        <v>4.210774000000001</v>
      </c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</row>
    <row r="224" spans="1:65" ht="15.75">
      <c r="A224" s="5">
        <v>1707</v>
      </c>
      <c r="B224" s="28">
        <v>58</v>
      </c>
      <c r="C224" s="28">
        <v>60.06</v>
      </c>
      <c r="D224" s="28"/>
      <c r="E224" s="28"/>
      <c r="F224" s="28">
        <v>25.43</v>
      </c>
      <c r="G224" s="28">
        <v>6</v>
      </c>
      <c r="H224" s="28">
        <v>57.33</v>
      </c>
      <c r="I224" s="28">
        <v>349.07</v>
      </c>
      <c r="J224" s="28">
        <v>99.71</v>
      </c>
      <c r="K224" s="28"/>
      <c r="L224" s="28"/>
      <c r="M224" s="28">
        <f t="shared" si="30"/>
        <v>0.8343162921833194</v>
      </c>
      <c r="N224" s="28">
        <f t="shared" si="31"/>
        <v>0.8639489053194856</v>
      </c>
      <c r="O224" s="28">
        <f t="shared" si="32"/>
        <v>0</v>
      </c>
      <c r="P224" s="28">
        <f t="shared" si="33"/>
        <v>0</v>
      </c>
      <c r="Q224" s="28">
        <f t="shared" si="34"/>
        <v>2.152458017334778</v>
      </c>
      <c r="R224" s="28">
        <f t="shared" si="35"/>
        <v>5</v>
      </c>
      <c r="S224" s="28">
        <f t="shared" si="36"/>
        <v>0.4722405271828665</v>
      </c>
      <c r="T224" s="28">
        <f t="shared" si="37"/>
        <v>2.8037751004016065</v>
      </c>
      <c r="U224" s="28">
        <f t="shared" si="38"/>
        <v>8.439700704225352</v>
      </c>
      <c r="V224" s="28">
        <f t="shared" si="39"/>
        <v>0</v>
      </c>
      <c r="W224" s="28"/>
      <c r="X224" s="28">
        <v>76.21</v>
      </c>
      <c r="Y224" s="28">
        <f>+M224*'Silver Conversions'!$F222</f>
        <v>0.7620645012802439</v>
      </c>
      <c r="Z224" s="28">
        <f>+N224*'Silver Conversions'!$F222</f>
        <v>0.7891309301188182</v>
      </c>
      <c r="AA224" s="28">
        <f>+O224*'Silver Conversions'!$F222</f>
        <v>0</v>
      </c>
      <c r="AB224" s="28">
        <f>+P224*'Silver Conversions'!$F222</f>
        <v>0</v>
      </c>
      <c r="AC224" s="28">
        <f>+Q224*'Silver Conversions'!$F222</f>
        <v>1.9660551530335861</v>
      </c>
      <c r="AD224" s="28">
        <f>+R224*'Silver Conversions'!$F222</f>
        <v>4.567</v>
      </c>
      <c r="AE224" s="28">
        <f>+S224*'Silver Conversions'!$F222</f>
        <v>0.43134449752883025</v>
      </c>
      <c r="AF224" s="28">
        <f>+T224*'Silver Conversions'!$F222</f>
        <v>2.5609681767068273</v>
      </c>
      <c r="AG224" s="28">
        <f>+U224*'Silver Conversions'!$F222</f>
        <v>7.708822623239437</v>
      </c>
      <c r="AH224" s="28">
        <f>+V224*'Silver Conversions'!$F222</f>
        <v>0</v>
      </c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</row>
    <row r="225" spans="1:65" ht="15.75">
      <c r="A225" s="5">
        <v>1708</v>
      </c>
      <c r="B225" s="28">
        <v>82.16</v>
      </c>
      <c r="C225" s="28">
        <v>79</v>
      </c>
      <c r="D225" s="28"/>
      <c r="E225" s="28"/>
      <c r="F225" s="28">
        <v>32.5</v>
      </c>
      <c r="G225" s="28">
        <v>6</v>
      </c>
      <c r="H225" s="28">
        <v>97.02</v>
      </c>
      <c r="I225" s="28">
        <v>400</v>
      </c>
      <c r="J225" s="28">
        <v>84.5</v>
      </c>
      <c r="K225" s="28"/>
      <c r="L225" s="28"/>
      <c r="M225" s="28">
        <f t="shared" si="30"/>
        <v>1.181852182168647</v>
      </c>
      <c r="N225" s="28">
        <f t="shared" si="31"/>
        <v>1.1363963290083143</v>
      </c>
      <c r="O225" s="28">
        <f t="shared" si="32"/>
        <v>0</v>
      </c>
      <c r="P225" s="28">
        <f t="shared" si="33"/>
        <v>0</v>
      </c>
      <c r="Q225" s="28">
        <f t="shared" si="34"/>
        <v>2.750880281690141</v>
      </c>
      <c r="R225" s="28">
        <f t="shared" si="35"/>
        <v>5</v>
      </c>
      <c r="S225" s="28">
        <f t="shared" si="36"/>
        <v>0.7991762767710049</v>
      </c>
      <c r="T225" s="28">
        <f t="shared" si="37"/>
        <v>3.21285140562249</v>
      </c>
      <c r="U225" s="28">
        <f t="shared" si="38"/>
        <v>7.152288732394367</v>
      </c>
      <c r="V225" s="28">
        <f t="shared" si="39"/>
        <v>0</v>
      </c>
      <c r="W225" s="28"/>
      <c r="X225" s="28">
        <v>86.2</v>
      </c>
      <c r="Y225" s="28">
        <f>+M225*'Silver Conversions'!$F223</f>
        <v>0.8632248338559798</v>
      </c>
      <c r="Z225" s="28">
        <f>+N225*'Silver Conversions'!$F223</f>
        <v>0.8300238787076728</v>
      </c>
      <c r="AA225" s="28">
        <f>+O225*'Silver Conversions'!$F223</f>
        <v>0</v>
      </c>
      <c r="AB225" s="28">
        <f>+P225*'Silver Conversions'!$F223</f>
        <v>0</v>
      </c>
      <c r="AC225" s="28">
        <f>+Q225*'Silver Conversions'!$F223</f>
        <v>2.009242957746479</v>
      </c>
      <c r="AD225" s="28">
        <f>+R225*'Silver Conversions'!$F223</f>
        <v>3.652</v>
      </c>
      <c r="AE225" s="28">
        <f>+S225*'Silver Conversions'!$F223</f>
        <v>0.583718352553542</v>
      </c>
      <c r="AF225" s="28">
        <f>+T225*'Silver Conversions'!$F223</f>
        <v>2.3466666666666667</v>
      </c>
      <c r="AG225" s="28">
        <f>+U225*'Silver Conversions'!$F223</f>
        <v>5.224031690140846</v>
      </c>
      <c r="AH225" s="28">
        <f>+V225*'Silver Conversions'!$F223</f>
        <v>0</v>
      </c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</row>
    <row r="226" spans="1:65" ht="15.75">
      <c r="A226" s="5">
        <v>1709</v>
      </c>
      <c r="B226" s="28">
        <v>107.08</v>
      </c>
      <c r="C226" s="28">
        <v>99.06</v>
      </c>
      <c r="D226" s="28"/>
      <c r="E226" s="28"/>
      <c r="F226" s="28">
        <v>41.16</v>
      </c>
      <c r="G226" s="28">
        <v>6</v>
      </c>
      <c r="H226" s="28">
        <v>114.95</v>
      </c>
      <c r="I226" s="28">
        <v>425.1</v>
      </c>
      <c r="J226" s="28">
        <v>95.42</v>
      </c>
      <c r="K226" s="28">
        <v>5.5</v>
      </c>
      <c r="L226" s="28"/>
      <c r="M226" s="28">
        <f t="shared" si="30"/>
        <v>1.5403204925343077</v>
      </c>
      <c r="N226" s="28">
        <f t="shared" si="31"/>
        <v>1.4249546879944763</v>
      </c>
      <c r="O226" s="28">
        <f t="shared" si="32"/>
        <v>0</v>
      </c>
      <c r="P226" s="28">
        <f t="shared" si="33"/>
        <v>0</v>
      </c>
      <c r="Q226" s="28">
        <f t="shared" si="34"/>
        <v>3.483884073672806</v>
      </c>
      <c r="R226" s="28">
        <f t="shared" si="35"/>
        <v>5</v>
      </c>
      <c r="S226" s="28">
        <f t="shared" si="36"/>
        <v>0.9468698517298187</v>
      </c>
      <c r="T226" s="28">
        <f t="shared" si="37"/>
        <v>3.4144578313253016</v>
      </c>
      <c r="U226" s="28">
        <f t="shared" si="38"/>
        <v>8.076584507042254</v>
      </c>
      <c r="V226" s="28">
        <f t="shared" si="39"/>
        <v>5.5</v>
      </c>
      <c r="W226" s="28"/>
      <c r="X226" s="28">
        <v>112.51</v>
      </c>
      <c r="Y226" s="28">
        <f>+M226*'Silver Conversions'!$F224</f>
        <v>1.1250500877470584</v>
      </c>
      <c r="Z226" s="28">
        <f>+N226*'Silver Conversions'!$F224</f>
        <v>1.0407869041111655</v>
      </c>
      <c r="AA226" s="28">
        <f>+O226*'Silver Conversions'!$F224</f>
        <v>0</v>
      </c>
      <c r="AB226" s="28">
        <f>+P226*'Silver Conversions'!$F224</f>
        <v>0</v>
      </c>
      <c r="AC226" s="28">
        <f>+Q226*'Silver Conversions'!$F224</f>
        <v>2.5446289274106175</v>
      </c>
      <c r="AD226" s="28">
        <f>+R226*'Silver Conversions'!$F224</f>
        <v>3.652</v>
      </c>
      <c r="AE226" s="28">
        <f>+S226*'Silver Conversions'!$F224</f>
        <v>0.6915937397034596</v>
      </c>
      <c r="AF226" s="28">
        <f>+T226*'Silver Conversions'!$F224</f>
        <v>2.4939200000000006</v>
      </c>
      <c r="AG226" s="28">
        <f>+U226*'Silver Conversions'!$F224</f>
        <v>5.899137323943663</v>
      </c>
      <c r="AH226" s="28">
        <f>+V226*'Silver Conversions'!$F224</f>
        <v>4.0172</v>
      </c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</row>
    <row r="227" spans="1:65" ht="15.75">
      <c r="A227" s="5">
        <v>1710</v>
      </c>
      <c r="B227" s="28">
        <v>114.83</v>
      </c>
      <c r="C227" s="28">
        <v>101</v>
      </c>
      <c r="D227" s="28"/>
      <c r="E227" s="28"/>
      <c r="F227" s="28">
        <v>34.62</v>
      </c>
      <c r="G227" s="28">
        <v>6</v>
      </c>
      <c r="H227" s="28">
        <v>134.33</v>
      </c>
      <c r="I227" s="28">
        <v>487.87</v>
      </c>
      <c r="J227" s="28">
        <v>100.23</v>
      </c>
      <c r="K227" s="28">
        <v>5.94</v>
      </c>
      <c r="L227" s="28"/>
      <c r="M227" s="28">
        <f t="shared" si="30"/>
        <v>1.6518024108863891</v>
      </c>
      <c r="N227" s="28">
        <f t="shared" si="31"/>
        <v>1.4528611294916425</v>
      </c>
      <c r="O227" s="28">
        <f t="shared" si="32"/>
        <v>0</v>
      </c>
      <c r="P227" s="28">
        <f t="shared" si="33"/>
        <v>0</v>
      </c>
      <c r="Q227" s="28">
        <f t="shared" si="34"/>
        <v>2.9303223185265437</v>
      </c>
      <c r="R227" s="28">
        <f t="shared" si="35"/>
        <v>5</v>
      </c>
      <c r="S227" s="28">
        <f t="shared" si="36"/>
        <v>1.106507413509061</v>
      </c>
      <c r="T227" s="28">
        <f t="shared" si="37"/>
        <v>3.9186345381526104</v>
      </c>
      <c r="U227" s="28">
        <f t="shared" si="38"/>
        <v>8.483714788732396</v>
      </c>
      <c r="V227" s="28">
        <f t="shared" si="39"/>
        <v>5.94</v>
      </c>
      <c r="W227" s="28"/>
      <c r="X227" s="28">
        <v>120.65</v>
      </c>
      <c r="Y227" s="28">
        <f>+M227*'Silver Conversions'!$F225</f>
        <v>1.2064764809114188</v>
      </c>
      <c r="Z227" s="28">
        <f>+N227*'Silver Conversions'!$F225</f>
        <v>1.0611697689806958</v>
      </c>
      <c r="AA227" s="28">
        <f>+O227*'Silver Conversions'!$F225</f>
        <v>0</v>
      </c>
      <c r="AB227" s="28">
        <f>+P227*'Silver Conversions'!$F225</f>
        <v>0</v>
      </c>
      <c r="AC227" s="28">
        <f>+Q227*'Silver Conversions'!$F225</f>
        <v>2.1403074214517877</v>
      </c>
      <c r="AD227" s="28">
        <f>+R227*'Silver Conversions'!$F225</f>
        <v>3.652</v>
      </c>
      <c r="AE227" s="28">
        <f>+S227*'Silver Conversions'!$F225</f>
        <v>0.8081930148270181</v>
      </c>
      <c r="AF227" s="28">
        <f>+T227*'Silver Conversions'!$F225</f>
        <v>2.8621706666666666</v>
      </c>
      <c r="AG227" s="28">
        <f>+U227*'Silver Conversions'!$F225</f>
        <v>6.1965052816901425</v>
      </c>
      <c r="AH227" s="28">
        <f>+V227*'Silver Conversions'!$F225</f>
        <v>4.338576000000001</v>
      </c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</row>
    <row r="228" spans="1:65" ht="15.75">
      <c r="A228" s="5">
        <v>1711</v>
      </c>
      <c r="B228" s="28">
        <v>106.41</v>
      </c>
      <c r="C228" s="28">
        <v>101.06</v>
      </c>
      <c r="D228" s="28"/>
      <c r="E228" s="28"/>
      <c r="F228" s="28">
        <v>29.5</v>
      </c>
      <c r="G228" s="28">
        <v>6</v>
      </c>
      <c r="H228" s="28">
        <v>126.53</v>
      </c>
      <c r="I228" s="28">
        <v>587.62</v>
      </c>
      <c r="J228" s="28">
        <v>102.77</v>
      </c>
      <c r="K228" s="28">
        <v>4.9</v>
      </c>
      <c r="L228" s="28"/>
      <c r="M228" s="28">
        <f t="shared" si="30"/>
        <v>1.5306827008832244</v>
      </c>
      <c r="N228" s="28">
        <f t="shared" si="31"/>
        <v>1.4537242153111425</v>
      </c>
      <c r="O228" s="28">
        <f t="shared" si="32"/>
        <v>0</v>
      </c>
      <c r="P228" s="28">
        <f t="shared" si="33"/>
        <v>0</v>
      </c>
      <c r="Q228" s="28">
        <f t="shared" si="34"/>
        <v>2.4969528710725895</v>
      </c>
      <c r="R228" s="28">
        <f t="shared" si="35"/>
        <v>5</v>
      </c>
      <c r="S228" s="28">
        <f t="shared" si="36"/>
        <v>1.0422570016474464</v>
      </c>
      <c r="T228" s="28">
        <f t="shared" si="37"/>
        <v>4.719839357429719</v>
      </c>
      <c r="U228" s="28">
        <f t="shared" si="38"/>
        <v>8.698706663055255</v>
      </c>
      <c r="V228" s="28">
        <f t="shared" si="39"/>
        <v>4.9</v>
      </c>
      <c r="W228" s="28"/>
      <c r="X228" s="28">
        <v>111.8</v>
      </c>
      <c r="Y228" s="28">
        <f>+M228*'Silver Conversions'!$F226</f>
        <v>1.1180106447251072</v>
      </c>
      <c r="Z228" s="28">
        <f>+N228*'Silver Conversions'!$F226</f>
        <v>1.0618001668632586</v>
      </c>
      <c r="AA228" s="28">
        <f>+O228*'Silver Conversions'!$F226</f>
        <v>0</v>
      </c>
      <c r="AB228" s="28">
        <f>+P228*'Silver Conversions'!$F226</f>
        <v>0</v>
      </c>
      <c r="AC228" s="28">
        <f>+Q228*'Silver Conversions'!$F226</f>
        <v>1.8237743770314194</v>
      </c>
      <c r="AD228" s="28">
        <f>+R228*'Silver Conversions'!$F226</f>
        <v>3.652</v>
      </c>
      <c r="AE228" s="28">
        <f>+S228*'Silver Conversions'!$F226</f>
        <v>0.7612645140032949</v>
      </c>
      <c r="AF228" s="28">
        <f>+T228*'Silver Conversions'!$F226</f>
        <v>3.447370666666667</v>
      </c>
      <c r="AG228" s="28">
        <f>+U228*'Silver Conversions'!$F226</f>
        <v>6.353535346695558</v>
      </c>
      <c r="AH228" s="28">
        <f>+V228*'Silver Conversions'!$F226</f>
        <v>3.5789600000000004</v>
      </c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</row>
    <row r="229" spans="1:65" ht="15.75">
      <c r="A229" s="5">
        <v>1712</v>
      </c>
      <c r="B229" s="28">
        <v>91.16</v>
      </c>
      <c r="C229" s="28">
        <v>136.06</v>
      </c>
      <c r="D229" s="28"/>
      <c r="E229" s="28"/>
      <c r="F229" s="28">
        <v>25.5</v>
      </c>
      <c r="G229" s="28">
        <v>6.82</v>
      </c>
      <c r="H229" s="28">
        <v>150.94</v>
      </c>
      <c r="I229" s="28">
        <v>591.18</v>
      </c>
      <c r="J229" s="28">
        <v>104</v>
      </c>
      <c r="K229" s="28">
        <v>7.4</v>
      </c>
      <c r="L229" s="28"/>
      <c r="M229" s="28">
        <f t="shared" si="30"/>
        <v>1.3113150550936448</v>
      </c>
      <c r="N229" s="28">
        <f t="shared" si="31"/>
        <v>1.9571909433528007</v>
      </c>
      <c r="O229" s="28">
        <f t="shared" si="32"/>
        <v>0</v>
      </c>
      <c r="P229" s="28">
        <f t="shared" si="33"/>
        <v>0</v>
      </c>
      <c r="Q229" s="28">
        <f t="shared" si="34"/>
        <v>2.1583829902491876</v>
      </c>
      <c r="R229" s="28">
        <f t="shared" si="35"/>
        <v>5.683333333333334</v>
      </c>
      <c r="S229" s="28">
        <f t="shared" si="36"/>
        <v>1.24332784184514</v>
      </c>
      <c r="T229" s="28">
        <f t="shared" si="37"/>
        <v>4.748433734939758</v>
      </c>
      <c r="U229" s="28">
        <f t="shared" si="38"/>
        <v>8.802816901408452</v>
      </c>
      <c r="V229" s="28">
        <f t="shared" si="39"/>
        <v>7.4</v>
      </c>
      <c r="W229" s="28"/>
      <c r="X229" s="28">
        <v>95.78</v>
      </c>
      <c r="Y229" s="28">
        <f>+M229*'Silver Conversions'!$F227</f>
        <v>0.9577845162403982</v>
      </c>
      <c r="Z229" s="28">
        <f>+N229*'Silver Conversions'!$F227</f>
        <v>1.4295322650248858</v>
      </c>
      <c r="AA229" s="28">
        <f>+O229*'Silver Conversions'!$F227</f>
        <v>0</v>
      </c>
      <c r="AB229" s="28">
        <f>+P229*'Silver Conversions'!$F227</f>
        <v>0</v>
      </c>
      <c r="AC229" s="28">
        <f>+Q229*'Silver Conversions'!$F227</f>
        <v>1.5764829360780066</v>
      </c>
      <c r="AD229" s="28">
        <f>+R229*'Silver Conversions'!$F227</f>
        <v>4.151106666666667</v>
      </c>
      <c r="AE229" s="28">
        <f>+S229*'Silver Conversions'!$F227</f>
        <v>0.9081266556836902</v>
      </c>
      <c r="AF229" s="28">
        <f>+T229*'Silver Conversions'!$F227</f>
        <v>3.468256</v>
      </c>
      <c r="AG229" s="28">
        <f>+U229*'Silver Conversions'!$F227</f>
        <v>6.429577464788734</v>
      </c>
      <c r="AH229" s="28">
        <f>+V229*'Silver Conversions'!$F227</f>
        <v>5.404960000000001</v>
      </c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</row>
    <row r="230" spans="1:65" ht="15.75">
      <c r="A230" s="5">
        <v>1713</v>
      </c>
      <c r="B230" s="28">
        <v>97.08</v>
      </c>
      <c r="C230" s="28">
        <v>108.06</v>
      </c>
      <c r="D230" s="28"/>
      <c r="E230" s="28">
        <v>84</v>
      </c>
      <c r="F230" s="28">
        <v>24.77</v>
      </c>
      <c r="G230" s="28">
        <v>6.98</v>
      </c>
      <c r="H230" s="28">
        <v>129.17</v>
      </c>
      <c r="I230" s="28">
        <v>610.84</v>
      </c>
      <c r="J230" s="28">
        <v>99.49</v>
      </c>
      <c r="K230" s="28">
        <v>5.36</v>
      </c>
      <c r="L230" s="28"/>
      <c r="M230" s="28">
        <f t="shared" si="30"/>
        <v>1.3964728559509767</v>
      </c>
      <c r="N230" s="28">
        <f t="shared" si="31"/>
        <v>1.5544175609194741</v>
      </c>
      <c r="O230" s="28">
        <f t="shared" si="32"/>
        <v>0</v>
      </c>
      <c r="P230" s="28">
        <f t="shared" si="33"/>
        <v>1.7774918743228603</v>
      </c>
      <c r="Q230" s="28">
        <f t="shared" si="34"/>
        <v>2.0965939869989167</v>
      </c>
      <c r="R230" s="28">
        <f t="shared" si="35"/>
        <v>5.816666666666667</v>
      </c>
      <c r="S230" s="28">
        <f t="shared" si="36"/>
        <v>1.064003294892916</v>
      </c>
      <c r="T230" s="28">
        <f t="shared" si="37"/>
        <v>4.906345381526105</v>
      </c>
      <c r="U230" s="28">
        <f t="shared" si="38"/>
        <v>8.421079360780066</v>
      </c>
      <c r="V230" s="28">
        <f t="shared" si="39"/>
        <v>5.36</v>
      </c>
      <c r="W230" s="28"/>
      <c r="X230" s="28">
        <v>102</v>
      </c>
      <c r="Y230" s="28">
        <f>+M230*'Silver Conversions'!$F228</f>
        <v>1.0199837739865933</v>
      </c>
      <c r="Z230" s="28">
        <f>+N230*'Silver Conversions'!$F228</f>
        <v>1.135346586495584</v>
      </c>
      <c r="AA230" s="28">
        <f>+O230*'Silver Conversions'!$F228</f>
        <v>0</v>
      </c>
      <c r="AB230" s="28">
        <f>+P230*'Silver Conversions'!$F228</f>
        <v>1.2982800650054171</v>
      </c>
      <c r="AC230" s="28">
        <f>+Q230*'Silver Conversions'!$F228</f>
        <v>1.531352248104009</v>
      </c>
      <c r="AD230" s="28">
        <f>+R230*'Silver Conversions'!$F228</f>
        <v>4.248493333333334</v>
      </c>
      <c r="AE230" s="28">
        <f>+S230*'Silver Conversions'!$F228</f>
        <v>0.7771480065897858</v>
      </c>
      <c r="AF230" s="28">
        <f>+T230*'Silver Conversions'!$F228</f>
        <v>3.5835946666666674</v>
      </c>
      <c r="AG230" s="28">
        <f>+U230*'Silver Conversions'!$F228</f>
        <v>6.150756365113761</v>
      </c>
      <c r="AH230" s="28">
        <f>+V230*'Silver Conversions'!$F228</f>
        <v>3.9149440000000006</v>
      </c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</row>
    <row r="231" spans="1:65" ht="15.75">
      <c r="A231" s="5">
        <v>1714</v>
      </c>
      <c r="B231" s="28">
        <v>100</v>
      </c>
      <c r="C231" s="28">
        <v>118.06</v>
      </c>
      <c r="D231" s="28"/>
      <c r="E231" s="28">
        <v>93</v>
      </c>
      <c r="F231" s="28"/>
      <c r="G231" s="28">
        <v>8.08</v>
      </c>
      <c r="H231" s="28">
        <v>174.96</v>
      </c>
      <c r="I231" s="28">
        <v>703.2</v>
      </c>
      <c r="J231" s="28">
        <v>140.14</v>
      </c>
      <c r="K231" s="28">
        <v>10.33</v>
      </c>
      <c r="L231" s="28"/>
      <c r="M231" s="28">
        <f t="shared" si="30"/>
        <v>1.4384763658333093</v>
      </c>
      <c r="N231" s="28">
        <f t="shared" si="31"/>
        <v>1.6982651975028051</v>
      </c>
      <c r="O231" s="28">
        <f t="shared" si="32"/>
        <v>0</v>
      </c>
      <c r="P231" s="28">
        <f t="shared" si="33"/>
        <v>1.967937432286024</v>
      </c>
      <c r="Q231" s="28">
        <f t="shared" si="34"/>
        <v>0</v>
      </c>
      <c r="R231" s="28">
        <f t="shared" si="35"/>
        <v>6.733333333333333</v>
      </c>
      <c r="S231" s="28">
        <f t="shared" si="36"/>
        <v>1.441186161449753</v>
      </c>
      <c r="T231" s="28">
        <f t="shared" si="37"/>
        <v>5.648192771084338</v>
      </c>
      <c r="U231" s="28">
        <f t="shared" si="38"/>
        <v>11.861795774647888</v>
      </c>
      <c r="V231" s="28">
        <f t="shared" si="39"/>
        <v>10.33</v>
      </c>
      <c r="W231" s="28"/>
      <c r="X231" s="28">
        <v>105.07</v>
      </c>
      <c r="Y231" s="28">
        <f>+M231*'Silver Conversions'!$F229</f>
        <v>1.0506631376046491</v>
      </c>
      <c r="Z231" s="28">
        <f>+N231*'Silver Conversions'!$F229</f>
        <v>1.240412900256049</v>
      </c>
      <c r="AA231" s="28">
        <f>+O231*'Silver Conversions'!$F229</f>
        <v>0</v>
      </c>
      <c r="AB231" s="28">
        <f>+P231*'Silver Conversions'!$F229</f>
        <v>1.4373815005417119</v>
      </c>
      <c r="AC231" s="28">
        <f>+Q231*'Silver Conversions'!$F229</f>
        <v>0</v>
      </c>
      <c r="AD231" s="28">
        <f>+R231*'Silver Conversions'!$F229</f>
        <v>4.918026666666667</v>
      </c>
      <c r="AE231" s="28">
        <f>+S231*'Silver Conversions'!$F229</f>
        <v>1.0526423723228997</v>
      </c>
      <c r="AF231" s="28">
        <f>+T231*'Silver Conversions'!$F229</f>
        <v>4.12544</v>
      </c>
      <c r="AG231" s="28">
        <f>+U231*'Silver Conversions'!$F229</f>
        <v>8.663855633802818</v>
      </c>
      <c r="AH231" s="28">
        <f>+V231*'Silver Conversions'!$F229</f>
        <v>7.545032000000001</v>
      </c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</row>
    <row r="232" spans="1:65" ht="15.75">
      <c r="A232" s="5">
        <v>1715</v>
      </c>
      <c r="B232" s="28">
        <v>80.66</v>
      </c>
      <c r="C232" s="28">
        <v>83</v>
      </c>
      <c r="D232" s="28"/>
      <c r="E232" s="28">
        <v>86.2</v>
      </c>
      <c r="F232" s="28">
        <v>27.5</v>
      </c>
      <c r="G232" s="28">
        <v>7.75</v>
      </c>
      <c r="H232" s="28">
        <v>116.6</v>
      </c>
      <c r="I232" s="28">
        <v>648.85</v>
      </c>
      <c r="J232" s="28">
        <v>127.86</v>
      </c>
      <c r="K232" s="28">
        <v>5.09</v>
      </c>
      <c r="L232" s="28"/>
      <c r="M232" s="28">
        <f t="shared" si="30"/>
        <v>1.1602750366811472</v>
      </c>
      <c r="N232" s="28">
        <f t="shared" si="31"/>
        <v>1.1939353836416469</v>
      </c>
      <c r="O232" s="28">
        <f t="shared" si="32"/>
        <v>0</v>
      </c>
      <c r="P232" s="28">
        <f t="shared" si="33"/>
        <v>1.8240452329360781</v>
      </c>
      <c r="Q232" s="28">
        <f t="shared" si="34"/>
        <v>2.3276679306608887</v>
      </c>
      <c r="R232" s="28">
        <f t="shared" si="35"/>
        <v>6.458333333333334</v>
      </c>
      <c r="S232" s="28">
        <f t="shared" si="36"/>
        <v>0.9604612850082371</v>
      </c>
      <c r="T232" s="28">
        <f t="shared" si="37"/>
        <v>5.211646586345382</v>
      </c>
      <c r="U232" s="28">
        <f t="shared" si="38"/>
        <v>10.822386240520045</v>
      </c>
      <c r="V232" s="28">
        <f t="shared" si="39"/>
        <v>5.09</v>
      </c>
      <c r="W232" s="28"/>
      <c r="X232" s="28">
        <v>82.87</v>
      </c>
      <c r="Y232" s="28">
        <f>+M232*'Silver Conversions'!$F230</f>
        <v>0.8286684311976753</v>
      </c>
      <c r="Z232" s="28">
        <f>+N232*'Silver Conversions'!$F230</f>
        <v>0.8527086509968641</v>
      </c>
      <c r="AA232" s="28">
        <f>+O232*'Silver Conversions'!$F230</f>
        <v>0</v>
      </c>
      <c r="AB232" s="28">
        <f>+P232*'Silver Conversions'!$F230</f>
        <v>1.302733105362947</v>
      </c>
      <c r="AC232" s="28">
        <f>+Q232*'Silver Conversions'!$F230</f>
        <v>1.6624204360780066</v>
      </c>
      <c r="AD232" s="28">
        <f>+R232*'Silver Conversions'!$F230</f>
        <v>4.612541666666667</v>
      </c>
      <c r="AE232" s="28">
        <f>+S232*'Silver Conversions'!$F230</f>
        <v>0.6859614497528829</v>
      </c>
      <c r="AF232" s="28">
        <f>+T232*'Silver Conversions'!$F230</f>
        <v>3.7221579919678716</v>
      </c>
      <c r="AG232" s="28">
        <f>+U232*'Silver Conversions'!$F230</f>
        <v>7.729348252979415</v>
      </c>
      <c r="AH232" s="28">
        <f>+V232*'Silver Conversions'!$F230</f>
        <v>3.6352779999999996</v>
      </c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</row>
    <row r="233" spans="1:65" ht="15.75">
      <c r="A233" s="5">
        <v>1716</v>
      </c>
      <c r="B233" s="28">
        <v>80.66</v>
      </c>
      <c r="C233" s="28">
        <v>77</v>
      </c>
      <c r="D233" s="28"/>
      <c r="E233" s="28">
        <v>72.15</v>
      </c>
      <c r="F233" s="28">
        <v>22.5</v>
      </c>
      <c r="G233" s="28">
        <v>7.43</v>
      </c>
      <c r="H233" s="28">
        <v>90.26</v>
      </c>
      <c r="I233" s="28">
        <v>574.35</v>
      </c>
      <c r="J233" s="28">
        <v>125.12</v>
      </c>
      <c r="K233" s="28">
        <v>4.91</v>
      </c>
      <c r="L233" s="28"/>
      <c r="M233" s="28">
        <f t="shared" si="30"/>
        <v>1.1602750366811472</v>
      </c>
      <c r="N233" s="28">
        <f t="shared" si="31"/>
        <v>1.1076268016916482</v>
      </c>
      <c r="O233" s="28">
        <f t="shared" si="32"/>
        <v>0</v>
      </c>
      <c r="P233" s="28">
        <f t="shared" si="33"/>
        <v>1.5267385563380285</v>
      </c>
      <c r="Q233" s="28">
        <f t="shared" si="34"/>
        <v>1.904455579631636</v>
      </c>
      <c r="R233" s="28">
        <f t="shared" si="35"/>
        <v>6.191666666666666</v>
      </c>
      <c r="S233" s="28">
        <f t="shared" si="36"/>
        <v>0.7434925864909391</v>
      </c>
      <c r="T233" s="28">
        <f t="shared" si="37"/>
        <v>4.613253012048193</v>
      </c>
      <c r="U233" s="28">
        <f t="shared" si="38"/>
        <v>10.590465872156015</v>
      </c>
      <c r="V233" s="28">
        <f t="shared" si="39"/>
        <v>4.91</v>
      </c>
      <c r="W233" s="28"/>
      <c r="X233" s="28">
        <v>82.87</v>
      </c>
      <c r="Y233" s="28">
        <f>+M233*'Silver Conversions'!$F231</f>
        <v>0.8286684311976753</v>
      </c>
      <c r="Z233" s="28">
        <f>+N233*'Silver Conversions'!$F231</f>
        <v>0.7910670617681751</v>
      </c>
      <c r="AA233" s="28">
        <f>+O233*'Silver Conversions'!$F231</f>
        <v>0</v>
      </c>
      <c r="AB233" s="28">
        <f>+P233*'Silver Conversions'!$F231</f>
        <v>1.0903966769366198</v>
      </c>
      <c r="AC233" s="28">
        <f>+Q233*'Silver Conversions'!$F231</f>
        <v>1.3601621749729143</v>
      </c>
      <c r="AD233" s="28">
        <f>+R233*'Silver Conversions'!$F231</f>
        <v>4.422088333333333</v>
      </c>
      <c r="AE233" s="28">
        <f>+S233*'Silver Conversions'!$F231</f>
        <v>0.5310024052718286</v>
      </c>
      <c r="AF233" s="28">
        <f>+T233*'Silver Conversions'!$F231</f>
        <v>3.294785301204819</v>
      </c>
      <c r="AG233" s="28">
        <f>+U233*'Silver Conversions'!$F231</f>
        <v>7.563710725893825</v>
      </c>
      <c r="AH233" s="28">
        <f>+V233*'Silver Conversions'!$F231</f>
        <v>3.506722</v>
      </c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</row>
    <row r="234" spans="1:65" ht="15.75">
      <c r="A234" s="5">
        <v>1717</v>
      </c>
      <c r="B234" s="28">
        <v>68</v>
      </c>
      <c r="C234" s="28">
        <v>58</v>
      </c>
      <c r="D234" s="28"/>
      <c r="E234" s="28">
        <v>60.96</v>
      </c>
      <c r="F234" s="28">
        <v>20.86</v>
      </c>
      <c r="G234" s="28">
        <v>5.95</v>
      </c>
      <c r="H234" s="28">
        <v>65.89</v>
      </c>
      <c r="I234" s="28">
        <v>615.73</v>
      </c>
      <c r="J234" s="28">
        <v>118.6</v>
      </c>
      <c r="K234" s="28">
        <v>3.33</v>
      </c>
      <c r="L234" s="28"/>
      <c r="M234" s="28">
        <f t="shared" si="30"/>
        <v>0.9781639287666504</v>
      </c>
      <c r="N234" s="28">
        <f t="shared" si="31"/>
        <v>0.8343162921833194</v>
      </c>
      <c r="O234" s="28">
        <f t="shared" si="32"/>
        <v>0</v>
      </c>
      <c r="P234" s="28">
        <f t="shared" si="33"/>
        <v>1.2899512459371616</v>
      </c>
      <c r="Q234" s="28">
        <f t="shared" si="34"/>
        <v>1.7656419284940412</v>
      </c>
      <c r="R234" s="28">
        <f t="shared" si="35"/>
        <v>4.958333333333334</v>
      </c>
      <c r="S234" s="28">
        <f t="shared" si="36"/>
        <v>0.5427512355848435</v>
      </c>
      <c r="T234" s="28">
        <f t="shared" si="37"/>
        <v>4.945622489959839</v>
      </c>
      <c r="U234" s="28">
        <f t="shared" si="38"/>
        <v>10.038596966413868</v>
      </c>
      <c r="V234" s="28">
        <f t="shared" si="39"/>
        <v>3.33</v>
      </c>
      <c r="W234" s="28"/>
      <c r="X234" s="28">
        <v>69.86</v>
      </c>
      <c r="Y234" s="28">
        <f>+M234*'Silver Conversions'!$F232</f>
        <v>0.6986046779251417</v>
      </c>
      <c r="Z234" s="28">
        <f>+N234*'Silver Conversions'!$F232</f>
        <v>0.5958686958773266</v>
      </c>
      <c r="AA234" s="28">
        <f>+O234*'Silver Conversions'!$F232</f>
        <v>0</v>
      </c>
      <c r="AB234" s="28">
        <f>+P234*'Silver Conversions'!$F232</f>
        <v>0.9212831798483208</v>
      </c>
      <c r="AC234" s="28">
        <f>+Q234*'Silver Conversions'!$F232</f>
        <v>1.2610214653304441</v>
      </c>
      <c r="AD234" s="28">
        <f>+R234*'Silver Conversions'!$F232</f>
        <v>3.5412416666666666</v>
      </c>
      <c r="AE234" s="28">
        <f>+S234*'Silver Conversions'!$F232</f>
        <v>0.3876329324546952</v>
      </c>
      <c r="AF234" s="28">
        <f>+T234*'Silver Conversions'!$F232</f>
        <v>3.532163582329317</v>
      </c>
      <c r="AG234" s="28">
        <f>+U234*'Silver Conversions'!$F232</f>
        <v>7.169565953412784</v>
      </c>
      <c r="AH234" s="28">
        <f>+V234*'Silver Conversions'!$F232</f>
        <v>2.3782859999999997</v>
      </c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</row>
    <row r="235" spans="1:65" ht="15.75">
      <c r="A235" s="5">
        <v>1718</v>
      </c>
      <c r="B235" s="28">
        <v>64.41</v>
      </c>
      <c r="C235" s="28">
        <v>58.06</v>
      </c>
      <c r="D235" s="28"/>
      <c r="E235" s="28">
        <v>51.86</v>
      </c>
      <c r="F235" s="28">
        <v>24.12</v>
      </c>
      <c r="G235" s="28">
        <v>5.5</v>
      </c>
      <c r="H235" s="28">
        <v>67.13</v>
      </c>
      <c r="I235" s="28">
        <v>421.24</v>
      </c>
      <c r="J235" s="28">
        <v>124.49</v>
      </c>
      <c r="K235" s="28"/>
      <c r="L235" s="28"/>
      <c r="M235" s="28">
        <f t="shared" si="30"/>
        <v>0.9265226272332345</v>
      </c>
      <c r="N235" s="28">
        <f t="shared" si="31"/>
        <v>0.8351793780028194</v>
      </c>
      <c r="O235" s="28">
        <f t="shared" si="32"/>
        <v>0</v>
      </c>
      <c r="P235" s="28">
        <f t="shared" si="33"/>
        <v>1.0973896262188516</v>
      </c>
      <c r="Q235" s="28">
        <f t="shared" si="34"/>
        <v>2.041576381365114</v>
      </c>
      <c r="R235" s="28">
        <f t="shared" si="35"/>
        <v>4.583333333333334</v>
      </c>
      <c r="S235" s="28">
        <f t="shared" si="36"/>
        <v>0.5529654036243822</v>
      </c>
      <c r="T235" s="28">
        <f t="shared" si="37"/>
        <v>3.3834538152610443</v>
      </c>
      <c r="U235" s="28">
        <f t="shared" si="38"/>
        <v>10.537141115926328</v>
      </c>
      <c r="V235" s="28">
        <f t="shared" si="39"/>
        <v>0</v>
      </c>
      <c r="W235" s="28"/>
      <c r="X235" s="28">
        <v>66.17</v>
      </c>
      <c r="Y235" s="28">
        <f>+M235*'Silver Conversions'!$F233</f>
        <v>0.6617224603699761</v>
      </c>
      <c r="Z235" s="28">
        <f>+N235*'Silver Conversions'!$F233</f>
        <v>0.5964851117696136</v>
      </c>
      <c r="AA235" s="28">
        <f>+O235*'Silver Conversions'!$F233</f>
        <v>0</v>
      </c>
      <c r="AB235" s="28">
        <f>+P235*'Silver Conversions'!$F233</f>
        <v>0.7837556710455038</v>
      </c>
      <c r="AC235" s="28">
        <f>+Q235*'Silver Conversions'!$F233</f>
        <v>1.4580938515709645</v>
      </c>
      <c r="AD235" s="28">
        <f>+R235*'Silver Conversions'!$F233</f>
        <v>3.273416666666667</v>
      </c>
      <c r="AE235" s="28">
        <f>+S235*'Silver Conversions'!$F233</f>
        <v>0.3949278912685337</v>
      </c>
      <c r="AF235" s="28">
        <f>+T235*'Silver Conversions'!$F233</f>
        <v>2.4164627148594375</v>
      </c>
      <c r="AG235" s="28">
        <f>+U235*'Silver Conversions'!$F233</f>
        <v>7.525626184994583</v>
      </c>
      <c r="AH235" s="28">
        <f>+V235*'Silver Conversions'!$F233</f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</row>
    <row r="236" spans="1:65" ht="15.75">
      <c r="A236" s="5">
        <v>1719</v>
      </c>
      <c r="B236" s="28">
        <v>69.83</v>
      </c>
      <c r="C236" s="28">
        <v>61.06</v>
      </c>
      <c r="D236" s="28"/>
      <c r="E236" s="28">
        <v>55.56</v>
      </c>
      <c r="F236" s="28">
        <v>20.75</v>
      </c>
      <c r="G236" s="28">
        <v>5.5</v>
      </c>
      <c r="H236" s="28">
        <v>76.5</v>
      </c>
      <c r="I236" s="28">
        <v>412.12</v>
      </c>
      <c r="J236" s="28">
        <v>112.58</v>
      </c>
      <c r="K236" s="28"/>
      <c r="L236" s="28"/>
      <c r="M236" s="28">
        <f t="shared" si="30"/>
        <v>1.0044880462613999</v>
      </c>
      <c r="N236" s="28">
        <f t="shared" si="31"/>
        <v>0.8783336689778187</v>
      </c>
      <c r="O236" s="28">
        <f t="shared" si="32"/>
        <v>0</v>
      </c>
      <c r="P236" s="28">
        <f t="shared" si="33"/>
        <v>1.1756839111592634</v>
      </c>
      <c r="Q236" s="28">
        <f t="shared" si="34"/>
        <v>1.7563312567713978</v>
      </c>
      <c r="R236" s="28">
        <f t="shared" si="35"/>
        <v>4.583333333333334</v>
      </c>
      <c r="S236" s="28">
        <f t="shared" si="36"/>
        <v>0.6301482701812191</v>
      </c>
      <c r="T236" s="28">
        <f t="shared" si="37"/>
        <v>3.3102008032128514</v>
      </c>
      <c r="U236" s="28">
        <f t="shared" si="38"/>
        <v>9.529049295774648</v>
      </c>
      <c r="V236" s="28">
        <f t="shared" si="39"/>
        <v>0</v>
      </c>
      <c r="W236" s="28"/>
      <c r="X236" s="28">
        <v>71.74</v>
      </c>
      <c r="Y236" s="28">
        <f>+M236*'Silver Conversions'!$F234</f>
        <v>0.7174053626398917</v>
      </c>
      <c r="Z236" s="28">
        <f>+N236*'Silver Conversions'!$F234</f>
        <v>0.6273059063839581</v>
      </c>
      <c r="AA236" s="28">
        <f>+O236*'Silver Conversions'!$F234</f>
        <v>0</v>
      </c>
      <c r="AB236" s="28">
        <f>+P236*'Silver Conversions'!$F234</f>
        <v>0.8396734493499458</v>
      </c>
      <c r="AC236" s="28">
        <f>+Q236*'Silver Conversions'!$F234</f>
        <v>1.254371783586132</v>
      </c>
      <c r="AD236" s="28">
        <f>+R236*'Silver Conversions'!$F234</f>
        <v>3.273416666666667</v>
      </c>
      <c r="AE236" s="28">
        <f>+S236*'Silver Conversions'!$F234</f>
        <v>0.45005189456342665</v>
      </c>
      <c r="AF236" s="28">
        <f>+T236*'Silver Conversions'!$F234</f>
        <v>2.3641454136546183</v>
      </c>
      <c r="AG236" s="28">
        <f>+U236*'Silver Conversions'!$F234</f>
        <v>6.8056470070422534</v>
      </c>
      <c r="AH236" s="28">
        <f>+V236*'Silver Conversions'!$F234</f>
        <v>0</v>
      </c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</row>
    <row r="237" spans="1:65" ht="15.75">
      <c r="A237" s="5">
        <v>1720</v>
      </c>
      <c r="B237" s="28">
        <v>79.75</v>
      </c>
      <c r="C237" s="28">
        <v>76</v>
      </c>
      <c r="D237" s="28"/>
      <c r="E237" s="28">
        <v>66.05</v>
      </c>
      <c r="F237" s="28">
        <v>21.5</v>
      </c>
      <c r="G237" s="28">
        <v>5</v>
      </c>
      <c r="H237" s="28">
        <v>78.99</v>
      </c>
      <c r="I237" s="28">
        <v>496.69</v>
      </c>
      <c r="J237" s="28">
        <v>135.29</v>
      </c>
      <c r="K237" s="28">
        <v>4.1</v>
      </c>
      <c r="L237" s="28"/>
      <c r="M237" s="28">
        <f t="shared" si="30"/>
        <v>1.1471849017520641</v>
      </c>
      <c r="N237" s="28">
        <f t="shared" si="31"/>
        <v>1.0932420380333152</v>
      </c>
      <c r="O237" s="28">
        <f t="shared" si="32"/>
        <v>0</v>
      </c>
      <c r="P237" s="28">
        <f t="shared" si="33"/>
        <v>1.3976587892741061</v>
      </c>
      <c r="Q237" s="28">
        <f t="shared" si="34"/>
        <v>1.8198131094257857</v>
      </c>
      <c r="R237" s="28">
        <f t="shared" si="35"/>
        <v>4.166666666666667</v>
      </c>
      <c r="S237" s="28">
        <f t="shared" si="36"/>
        <v>0.650658978583196</v>
      </c>
      <c r="T237" s="28">
        <f t="shared" si="37"/>
        <v>3.989477911646586</v>
      </c>
      <c r="U237" s="28">
        <f t="shared" si="38"/>
        <v>11.451279794149512</v>
      </c>
      <c r="V237" s="28">
        <f t="shared" si="39"/>
        <v>4.1</v>
      </c>
      <c r="W237" s="28"/>
      <c r="X237" s="28">
        <v>83.76</v>
      </c>
      <c r="Y237" s="28">
        <f>+M237*'Silver Conversions'!$F235</f>
        <v>0.837559696769182</v>
      </c>
      <c r="Z237" s="28">
        <f>+N237*'Silver Conversions'!$F235</f>
        <v>0.7981760119681234</v>
      </c>
      <c r="AA237" s="28">
        <f>+O237*'Silver Conversions'!$F235</f>
        <v>0</v>
      </c>
      <c r="AB237" s="28">
        <f>+P237*'Silver Conversions'!$F235</f>
        <v>1.0204306820490248</v>
      </c>
      <c r="AC237" s="28">
        <f>+Q237*'Silver Conversions'!$F235</f>
        <v>1.328645551191766</v>
      </c>
      <c r="AD237" s="28">
        <f>+R237*'Silver Conversions'!$F235</f>
        <v>3.0420833333333333</v>
      </c>
      <c r="AE237" s="28">
        <f>+S237*'Silver Conversions'!$F235</f>
        <v>0.4750461202635914</v>
      </c>
      <c r="AF237" s="28">
        <f>+T237*'Silver Conversions'!$F235</f>
        <v>2.9127178232931725</v>
      </c>
      <c r="AG237" s="28">
        <f>+U237*'Silver Conversions'!$F235</f>
        <v>8.360579377708559</v>
      </c>
      <c r="AH237" s="28">
        <f>+V237*'Silver Conversions'!$F235</f>
        <v>2.9934099999999995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</row>
    <row r="238" spans="1:65" ht="15.75">
      <c r="A238" s="5">
        <v>1721</v>
      </c>
      <c r="B238" s="28">
        <v>66.66</v>
      </c>
      <c r="C238" s="28">
        <v>76</v>
      </c>
      <c r="D238" s="28"/>
      <c r="E238" s="28">
        <v>52.91</v>
      </c>
      <c r="F238" s="28">
        <v>19.31</v>
      </c>
      <c r="G238" s="28">
        <v>5</v>
      </c>
      <c r="H238" s="28">
        <v>74.68</v>
      </c>
      <c r="I238" s="28">
        <v>387.5</v>
      </c>
      <c r="J238" s="28">
        <v>120.27</v>
      </c>
      <c r="K238" s="28">
        <v>4</v>
      </c>
      <c r="L238" s="28"/>
      <c r="M238" s="28">
        <f t="shared" si="30"/>
        <v>0.958888345464484</v>
      </c>
      <c r="N238" s="28">
        <f t="shared" si="31"/>
        <v>1.0932420380333152</v>
      </c>
      <c r="O238" s="28">
        <f t="shared" si="32"/>
        <v>0</v>
      </c>
      <c r="P238" s="28">
        <f t="shared" si="33"/>
        <v>1.1196082746478873</v>
      </c>
      <c r="Q238" s="28">
        <f t="shared" si="34"/>
        <v>1.634446099674973</v>
      </c>
      <c r="R238" s="28">
        <f t="shared" si="35"/>
        <v>4.166666666666667</v>
      </c>
      <c r="S238" s="28">
        <f t="shared" si="36"/>
        <v>0.6151565074135091</v>
      </c>
      <c r="T238" s="28">
        <f t="shared" si="37"/>
        <v>3.112449799196787</v>
      </c>
      <c r="U238" s="28">
        <f t="shared" si="38"/>
        <v>10.179949891657639</v>
      </c>
      <c r="V238" s="28">
        <f t="shared" si="39"/>
        <v>4</v>
      </c>
      <c r="W238" s="28"/>
      <c r="X238" s="28">
        <v>70.01</v>
      </c>
      <c r="Y238" s="28">
        <f>+M238*'Silver Conversions'!$F236</f>
        <v>0.7000843810236197</v>
      </c>
      <c r="Z238" s="28">
        <f>+N238*'Silver Conversions'!$F236</f>
        <v>0.7981760119681234</v>
      </c>
      <c r="AA238" s="28">
        <f>+O238*'Silver Conversions'!$F236</f>
        <v>0</v>
      </c>
      <c r="AB238" s="28">
        <f>+P238*'Silver Conversions'!$F236</f>
        <v>0.8174260013204224</v>
      </c>
      <c r="AC238" s="28">
        <f>+Q238*'Silver Conversions'!$F236</f>
        <v>1.1933090973726976</v>
      </c>
      <c r="AD238" s="28">
        <f>+R238*'Silver Conversions'!$F236</f>
        <v>3.0420833333333333</v>
      </c>
      <c r="AE238" s="28">
        <f>+S238*'Silver Conversions'!$F236</f>
        <v>0.449125766062603</v>
      </c>
      <c r="AF238" s="28">
        <f>+T238*'Silver Conversions'!$F236</f>
        <v>2.2723995983935743</v>
      </c>
      <c r="AG238" s="28">
        <f>+U238*'Silver Conversions'!$F236</f>
        <v>7.432381415899242</v>
      </c>
      <c r="AH238" s="28">
        <f>+V238*'Silver Conversions'!$F236</f>
        <v>2.9204</v>
      </c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</row>
    <row r="239" spans="1:65" ht="15.75">
      <c r="A239" s="5">
        <v>1722</v>
      </c>
      <c r="B239" s="28">
        <v>67.5</v>
      </c>
      <c r="C239" s="28">
        <v>54.06</v>
      </c>
      <c r="D239" s="28"/>
      <c r="E239" s="28"/>
      <c r="F239" s="28">
        <v>19</v>
      </c>
      <c r="G239" s="28">
        <v>5</v>
      </c>
      <c r="H239" s="28">
        <v>71.99</v>
      </c>
      <c r="I239" s="28">
        <v>442.25</v>
      </c>
      <c r="J239" s="28">
        <v>108.88</v>
      </c>
      <c r="K239" s="28">
        <v>3.33</v>
      </c>
      <c r="L239" s="28"/>
      <c r="M239" s="28">
        <f t="shared" si="30"/>
        <v>0.9709715469374838</v>
      </c>
      <c r="N239" s="28">
        <f t="shared" si="31"/>
        <v>0.7776403233694871</v>
      </c>
      <c r="O239" s="28">
        <f t="shared" si="32"/>
        <v>0</v>
      </c>
      <c r="P239" s="28">
        <f t="shared" si="33"/>
        <v>0</v>
      </c>
      <c r="Q239" s="28">
        <f t="shared" si="34"/>
        <v>1.6082069339111593</v>
      </c>
      <c r="R239" s="28">
        <f t="shared" si="35"/>
        <v>4.166666666666667</v>
      </c>
      <c r="S239" s="28">
        <f t="shared" si="36"/>
        <v>0.5929983525535419</v>
      </c>
      <c r="T239" s="28">
        <f t="shared" si="37"/>
        <v>3.5522088353413657</v>
      </c>
      <c r="U239" s="28">
        <f t="shared" si="38"/>
        <v>9.215872156013</v>
      </c>
      <c r="V239" s="28">
        <f t="shared" si="39"/>
        <v>3.33</v>
      </c>
      <c r="W239" s="28"/>
      <c r="X239" s="28">
        <v>70.89</v>
      </c>
      <c r="Y239" s="28">
        <f>+M239*'Silver Conversions'!$F237</f>
        <v>0.7089063264190569</v>
      </c>
      <c r="Z239" s="28">
        <f>+N239*'Silver Conversions'!$F237</f>
        <v>0.5677552000920625</v>
      </c>
      <c r="AA239" s="28">
        <f>+O239*'Silver Conversions'!$F237</f>
        <v>0</v>
      </c>
      <c r="AB239" s="28">
        <f>+P239*'Silver Conversions'!$F237</f>
        <v>0</v>
      </c>
      <c r="AC239" s="28">
        <f>+Q239*'Silver Conversions'!$F237</f>
        <v>1.1741518824485373</v>
      </c>
      <c r="AD239" s="28">
        <f>+R239*'Silver Conversions'!$F237</f>
        <v>3.0420833333333333</v>
      </c>
      <c r="AE239" s="28">
        <f>+S239*'Silver Conversions'!$F237</f>
        <v>0.43294809719934096</v>
      </c>
      <c r="AF239" s="28">
        <f>+T239*'Silver Conversions'!$F237</f>
        <v>2.593467670682731</v>
      </c>
      <c r="AG239" s="28">
        <f>+U239*'Silver Conversions'!$F237</f>
        <v>6.728508261105092</v>
      </c>
      <c r="AH239" s="28">
        <f>+V239*'Silver Conversions'!$F237</f>
        <v>2.4312329999999998</v>
      </c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</row>
    <row r="240" spans="1:65" ht="15.75">
      <c r="A240" s="5">
        <v>1723</v>
      </c>
      <c r="B240" s="28">
        <v>69.25</v>
      </c>
      <c r="C240" s="28">
        <v>62</v>
      </c>
      <c r="D240" s="28"/>
      <c r="E240" s="28">
        <v>62</v>
      </c>
      <c r="F240" s="28">
        <v>23.17</v>
      </c>
      <c r="G240" s="28">
        <v>4.59</v>
      </c>
      <c r="H240" s="28">
        <v>121.5</v>
      </c>
      <c r="I240" s="28">
        <v>386.24</v>
      </c>
      <c r="J240" s="28">
        <v>117.06</v>
      </c>
      <c r="K240" s="28"/>
      <c r="L240" s="28"/>
      <c r="M240" s="28">
        <f t="shared" si="30"/>
        <v>0.9961448833395667</v>
      </c>
      <c r="N240" s="28">
        <f t="shared" si="31"/>
        <v>0.8918553468166518</v>
      </c>
      <c r="O240" s="28">
        <f t="shared" si="32"/>
        <v>0</v>
      </c>
      <c r="P240" s="28">
        <f t="shared" si="33"/>
        <v>1.3119582881906826</v>
      </c>
      <c r="Q240" s="28">
        <f t="shared" si="34"/>
        <v>1.961166034669556</v>
      </c>
      <c r="R240" s="28">
        <f t="shared" si="35"/>
        <v>3.825</v>
      </c>
      <c r="S240" s="28">
        <f t="shared" si="36"/>
        <v>1.000823723228995</v>
      </c>
      <c r="T240" s="28">
        <f t="shared" si="37"/>
        <v>3.1023293172690765</v>
      </c>
      <c r="U240" s="28">
        <f t="shared" si="38"/>
        <v>9.908247562296859</v>
      </c>
      <c r="V240" s="28">
        <f t="shared" si="39"/>
        <v>0</v>
      </c>
      <c r="W240" s="28"/>
      <c r="X240" s="28">
        <v>72.73</v>
      </c>
      <c r="Y240" s="28">
        <f>+M240*'Silver Conversions'!$F238</f>
        <v>0.7272853793262176</v>
      </c>
      <c r="Z240" s="28">
        <f>+N240*'Silver Conversions'!$F238</f>
        <v>0.6511435887108374</v>
      </c>
      <c r="AA240" s="28">
        <f>+O240*'Silver Conversions'!$F238</f>
        <v>0</v>
      </c>
      <c r="AB240" s="28">
        <f>+P240*'Silver Conversions'!$F238</f>
        <v>0.9578607462080173</v>
      </c>
      <c r="AC240" s="28">
        <f>+Q240*'Silver Conversions'!$F238</f>
        <v>1.4318473219122427</v>
      </c>
      <c r="AD240" s="28">
        <f>+R240*'Silver Conversions'!$F238</f>
        <v>2.7926325</v>
      </c>
      <c r="AE240" s="28">
        <f>+S240*'Silver Conversions'!$F238</f>
        <v>0.7307014003294892</v>
      </c>
      <c r="AF240" s="28">
        <f>+T240*'Silver Conversions'!$F238</f>
        <v>2.2650106345381524</v>
      </c>
      <c r="AG240" s="28">
        <f>+U240*'Silver Conversions'!$F238</f>
        <v>7.234011545232937</v>
      </c>
      <c r="AH240" s="28">
        <f>+V240*'Silver Conversions'!$F238</f>
        <v>0</v>
      </c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</row>
    <row r="241" spans="1:65" ht="15.75">
      <c r="A241" s="5">
        <v>1724</v>
      </c>
      <c r="B241" s="28">
        <v>66.41</v>
      </c>
      <c r="C241" s="28">
        <v>64</v>
      </c>
      <c r="D241" s="28"/>
      <c r="E241" s="28"/>
      <c r="F241" s="28">
        <v>17.81</v>
      </c>
      <c r="G241" s="28">
        <v>4.3</v>
      </c>
      <c r="H241" s="28">
        <v>71.33</v>
      </c>
      <c r="I241" s="28">
        <v>419.92</v>
      </c>
      <c r="J241" s="28">
        <v>104</v>
      </c>
      <c r="K241" s="28"/>
      <c r="L241" s="28"/>
      <c r="M241" s="28">
        <f t="shared" si="30"/>
        <v>0.9552921545499007</v>
      </c>
      <c r="N241" s="28">
        <f t="shared" si="31"/>
        <v>0.920624874133318</v>
      </c>
      <c r="O241" s="28">
        <f t="shared" si="32"/>
        <v>0</v>
      </c>
      <c r="P241" s="28">
        <f t="shared" si="33"/>
        <v>0</v>
      </c>
      <c r="Q241" s="28">
        <f t="shared" si="34"/>
        <v>1.5074823943661972</v>
      </c>
      <c r="R241" s="28">
        <f t="shared" si="35"/>
        <v>3.5833333333333335</v>
      </c>
      <c r="S241" s="28">
        <f t="shared" si="36"/>
        <v>0.5875617792421746</v>
      </c>
      <c r="T241" s="28">
        <f t="shared" si="37"/>
        <v>3.37285140562249</v>
      </c>
      <c r="U241" s="28">
        <f t="shared" si="38"/>
        <v>8.802816901408452</v>
      </c>
      <c r="V241" s="28">
        <f t="shared" si="39"/>
        <v>0</v>
      </c>
      <c r="W241" s="28"/>
      <c r="X241" s="28">
        <v>69.75</v>
      </c>
      <c r="Y241" s="28">
        <f>+M241*'Silver Conversions'!$F239</f>
        <v>0.6974588020368825</v>
      </c>
      <c r="Z241" s="28">
        <f>+N241*'Silver Conversions'!$F239</f>
        <v>0.6721482206047354</v>
      </c>
      <c r="AA241" s="28">
        <f>+O241*'Silver Conversions'!$F239</f>
        <v>0</v>
      </c>
      <c r="AB241" s="28">
        <f>+P241*'Silver Conversions'!$F239</f>
        <v>0</v>
      </c>
      <c r="AC241" s="28">
        <f>+Q241*'Silver Conversions'!$F239</f>
        <v>1.1006128961267605</v>
      </c>
      <c r="AD241" s="28">
        <f>+R241*'Silver Conversions'!$F239</f>
        <v>2.6161916666666665</v>
      </c>
      <c r="AE241" s="28">
        <f>+S241*'Silver Conversions'!$F239</f>
        <v>0.4289788550247116</v>
      </c>
      <c r="AF241" s="28">
        <f>+T241*'Silver Conversions'!$F239</f>
        <v>2.46251881124498</v>
      </c>
      <c r="AG241" s="28">
        <f>+U241*'Silver Conversions'!$F239</f>
        <v>6.426936619718311</v>
      </c>
      <c r="AH241" s="28">
        <f>+V241*'Silver Conversions'!$F239</f>
        <v>0</v>
      </c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</row>
    <row r="242" spans="1:65" ht="15.75">
      <c r="A242" s="5">
        <v>1725</v>
      </c>
      <c r="B242" s="28">
        <v>63.33</v>
      </c>
      <c r="C242" s="28">
        <v>61.06</v>
      </c>
      <c r="D242" s="28"/>
      <c r="E242" s="28">
        <v>52</v>
      </c>
      <c r="F242" s="28">
        <v>18.87</v>
      </c>
      <c r="G242" s="28">
        <v>4.45</v>
      </c>
      <c r="H242" s="28">
        <v>66</v>
      </c>
      <c r="I242" s="28">
        <v>389.81</v>
      </c>
      <c r="J242" s="28"/>
      <c r="K242" s="28"/>
      <c r="L242" s="28"/>
      <c r="M242" s="28">
        <f t="shared" si="30"/>
        <v>0.9109870824822348</v>
      </c>
      <c r="N242" s="28">
        <f t="shared" si="31"/>
        <v>0.8783336689778187</v>
      </c>
      <c r="O242" s="28">
        <f t="shared" si="32"/>
        <v>0</v>
      </c>
      <c r="P242" s="28">
        <f t="shared" si="33"/>
        <v>1.1003521126760565</v>
      </c>
      <c r="Q242" s="28">
        <f t="shared" si="34"/>
        <v>1.5972034127843988</v>
      </c>
      <c r="R242" s="28">
        <f t="shared" si="35"/>
        <v>3.7083333333333335</v>
      </c>
      <c r="S242" s="28">
        <f t="shared" si="36"/>
        <v>0.543657331136738</v>
      </c>
      <c r="T242" s="28">
        <f t="shared" si="37"/>
        <v>3.131004016064257</v>
      </c>
      <c r="U242" s="28">
        <f t="shared" si="38"/>
        <v>0</v>
      </c>
      <c r="V242" s="28">
        <f t="shared" si="39"/>
        <v>0</v>
      </c>
      <c r="W242" s="28"/>
      <c r="X242" s="28">
        <v>66.51</v>
      </c>
      <c r="Y242" s="28">
        <f>+M242*'Silver Conversions'!$F240</f>
        <v>0.6651116689202796</v>
      </c>
      <c r="Z242" s="28">
        <f>+N242*'Silver Conversions'!$F240</f>
        <v>0.6412714117207055</v>
      </c>
      <c r="AA242" s="28">
        <f>+O242*'Silver Conversions'!$F240</f>
        <v>0</v>
      </c>
      <c r="AB242" s="28">
        <f>+P242*'Silver Conversions'!$F240</f>
        <v>0.8033670774647889</v>
      </c>
      <c r="AC242" s="28">
        <f>+Q242*'Silver Conversions'!$F240</f>
        <v>1.1661182116738895</v>
      </c>
      <c r="AD242" s="28">
        <f>+R242*'Silver Conversions'!$F240</f>
        <v>2.7074541666666665</v>
      </c>
      <c r="AE242" s="28">
        <f>+S242*'Silver Conversions'!$F240</f>
        <v>0.3969242174629324</v>
      </c>
      <c r="AF242" s="28">
        <f>+T242*'Silver Conversions'!$F240</f>
        <v>2.285946032128514</v>
      </c>
      <c r="AG242" s="28">
        <f>+U242*'Silver Conversions'!$F240</f>
        <v>0</v>
      </c>
      <c r="AH242" s="28">
        <f>+V242*'Silver Conversions'!$F240</f>
        <v>0</v>
      </c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</row>
    <row r="243" spans="1:65" ht="15.75">
      <c r="A243" s="5">
        <v>1726</v>
      </c>
      <c r="B243" s="28">
        <v>53.08</v>
      </c>
      <c r="C243" s="28">
        <v>48</v>
      </c>
      <c r="D243" s="28"/>
      <c r="E243" s="28"/>
      <c r="F243" s="28">
        <v>22.32</v>
      </c>
      <c r="G243" s="28">
        <v>4.09</v>
      </c>
      <c r="H243" s="28">
        <v>83.83</v>
      </c>
      <c r="I243" s="28">
        <v>387</v>
      </c>
      <c r="J243" s="28">
        <v>119.21</v>
      </c>
      <c r="K243" s="28"/>
      <c r="L243" s="28"/>
      <c r="M243" s="28">
        <f t="shared" si="30"/>
        <v>0.7635432549843206</v>
      </c>
      <c r="N243" s="28">
        <f t="shared" si="31"/>
        <v>0.6904686555999885</v>
      </c>
      <c r="O243" s="28">
        <f t="shared" si="32"/>
        <v>0</v>
      </c>
      <c r="P243" s="28">
        <f t="shared" si="33"/>
        <v>0</v>
      </c>
      <c r="Q243" s="28">
        <f t="shared" si="34"/>
        <v>1.889219934994583</v>
      </c>
      <c r="R243" s="28">
        <f t="shared" si="35"/>
        <v>3.408333333333333</v>
      </c>
      <c r="S243" s="28">
        <f t="shared" si="36"/>
        <v>0.6905271828665568</v>
      </c>
      <c r="T243" s="28">
        <f t="shared" si="37"/>
        <v>3.108433734939759</v>
      </c>
      <c r="U243" s="28">
        <f t="shared" si="38"/>
        <v>10.090228873239436</v>
      </c>
      <c r="V243" s="28">
        <f t="shared" si="39"/>
        <v>0</v>
      </c>
      <c r="W243" s="28"/>
      <c r="X243" s="28">
        <v>58.9</v>
      </c>
      <c r="Y243" s="28">
        <f>+M243*'Silver Conversions'!$F241</f>
        <v>0.5574629304640525</v>
      </c>
      <c r="Z243" s="28">
        <f>+N243*'Silver Conversions'!$F241</f>
        <v>0.5041111654535516</v>
      </c>
      <c r="AA243" s="28">
        <f>+O243*'Silver Conversions'!$F241</f>
        <v>0</v>
      </c>
      <c r="AB243" s="28">
        <f>+P243*'Silver Conversions'!$F241</f>
        <v>0</v>
      </c>
      <c r="AC243" s="28">
        <f>+Q243*'Silver Conversions'!$F241</f>
        <v>1.379319474539545</v>
      </c>
      <c r="AD243" s="28">
        <f>+R243*'Silver Conversions'!$F241</f>
        <v>2.4884241666666664</v>
      </c>
      <c r="AE243" s="28">
        <f>+S243*'Silver Conversions'!$F241</f>
        <v>0.5041538962108731</v>
      </c>
      <c r="AF243" s="28">
        <f>+T243*'Silver Conversions'!$F241</f>
        <v>2.269467469879518</v>
      </c>
      <c r="AG243" s="28">
        <f>+U243*'Silver Conversions'!$F241</f>
        <v>7.366876100352112</v>
      </c>
      <c r="AH243" s="28">
        <f>+V243*'Silver Conversions'!$F241</f>
        <v>0</v>
      </c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</row>
    <row r="244" spans="1:65" ht="15.75">
      <c r="A244" s="5">
        <v>1727</v>
      </c>
      <c r="B244" s="28">
        <v>56.5</v>
      </c>
      <c r="C244" s="28">
        <v>52</v>
      </c>
      <c r="D244" s="28"/>
      <c r="E244" s="28"/>
      <c r="F244" s="28">
        <v>21.32</v>
      </c>
      <c r="G244" s="28">
        <v>5.23</v>
      </c>
      <c r="H244" s="28">
        <v>97.24</v>
      </c>
      <c r="I244" s="28">
        <v>338.58</v>
      </c>
      <c r="J244" s="28">
        <v>117</v>
      </c>
      <c r="K244" s="28"/>
      <c r="L244" s="28"/>
      <c r="M244" s="28">
        <f t="shared" si="30"/>
        <v>0.8127391466958198</v>
      </c>
      <c r="N244" s="28">
        <f t="shared" si="31"/>
        <v>0.7480077102333209</v>
      </c>
      <c r="O244" s="28">
        <f t="shared" si="32"/>
        <v>0</v>
      </c>
      <c r="P244" s="28">
        <f t="shared" si="33"/>
        <v>0</v>
      </c>
      <c r="Q244" s="28">
        <f t="shared" si="34"/>
        <v>1.8045774647887325</v>
      </c>
      <c r="R244" s="28">
        <f t="shared" si="35"/>
        <v>4.358333333333334</v>
      </c>
      <c r="S244" s="28">
        <f t="shared" si="36"/>
        <v>0.8009884678747939</v>
      </c>
      <c r="T244" s="28">
        <f t="shared" si="37"/>
        <v>2.7195180722891563</v>
      </c>
      <c r="U244" s="28">
        <f t="shared" si="38"/>
        <v>9.903169014084508</v>
      </c>
      <c r="V244" s="28">
        <f t="shared" si="39"/>
        <v>0</v>
      </c>
      <c r="W244" s="28"/>
      <c r="X244" s="28">
        <v>59.34</v>
      </c>
      <c r="Y244" s="28">
        <f>+M244*'Silver Conversions'!$F242</f>
        <v>0.5933808510026181</v>
      </c>
      <c r="Z244" s="28">
        <f>+N244*'Silver Conversions'!$F242</f>
        <v>0.5461204292413476</v>
      </c>
      <c r="AA244" s="28">
        <f>+O244*'Silver Conversions'!$F242</f>
        <v>0</v>
      </c>
      <c r="AB244" s="28">
        <f>+P244*'Silver Conversions'!$F242</f>
        <v>0</v>
      </c>
      <c r="AC244" s="28">
        <f>+Q244*'Silver Conversions'!$F242</f>
        <v>1.3175220070422535</v>
      </c>
      <c r="AD244" s="28">
        <f>+R244*'Silver Conversions'!$F242</f>
        <v>3.182019166666667</v>
      </c>
      <c r="AE244" s="28">
        <f>+S244*'Silver Conversions'!$F242</f>
        <v>0.584801680395387</v>
      </c>
      <c r="AF244" s="28">
        <f>+T244*'Silver Conversions'!$F242</f>
        <v>1.985520144578313</v>
      </c>
      <c r="AG244" s="28">
        <f>+U244*'Silver Conversions'!$F242</f>
        <v>7.230303697183099</v>
      </c>
      <c r="AH244" s="28">
        <f>+V244*'Silver Conversions'!$F242</f>
        <v>0</v>
      </c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</row>
    <row r="245" spans="1:65" ht="15.75">
      <c r="A245" s="5">
        <v>1728</v>
      </c>
      <c r="B245" s="28">
        <v>62.66</v>
      </c>
      <c r="C245" s="28">
        <v>56</v>
      </c>
      <c r="D245" s="28"/>
      <c r="E245" s="28"/>
      <c r="F245" s="28">
        <v>19.67</v>
      </c>
      <c r="G245" s="28">
        <v>4.48</v>
      </c>
      <c r="H245" s="28">
        <v>118.93</v>
      </c>
      <c r="I245" s="28">
        <v>360</v>
      </c>
      <c r="J245" s="28"/>
      <c r="K245" s="28"/>
      <c r="L245" s="28"/>
      <c r="M245" s="28">
        <f t="shared" si="30"/>
        <v>0.9013492908311516</v>
      </c>
      <c r="N245" s="28">
        <f t="shared" si="31"/>
        <v>0.8055467648666532</v>
      </c>
      <c r="O245" s="28">
        <f t="shared" si="32"/>
        <v>0</v>
      </c>
      <c r="P245" s="28">
        <f t="shared" si="33"/>
        <v>0</v>
      </c>
      <c r="Q245" s="28">
        <f t="shared" si="34"/>
        <v>1.6649173889490794</v>
      </c>
      <c r="R245" s="28">
        <f t="shared" si="35"/>
        <v>3.733333333333334</v>
      </c>
      <c r="S245" s="28">
        <f t="shared" si="36"/>
        <v>0.9796540362438221</v>
      </c>
      <c r="T245" s="28">
        <f t="shared" si="37"/>
        <v>2.891566265060241</v>
      </c>
      <c r="U245" s="28">
        <f t="shared" si="38"/>
        <v>0</v>
      </c>
      <c r="V245" s="28">
        <f t="shared" si="39"/>
        <v>0</v>
      </c>
      <c r="W245" s="28"/>
      <c r="X245" s="28">
        <v>64.93</v>
      </c>
      <c r="Y245" s="28">
        <f>+M245*'Silver Conversions'!$F243</f>
        <v>0.6493320291147616</v>
      </c>
      <c r="Z245" s="28">
        <f>+N245*'Silver Conversions'!$F243</f>
        <v>0.5803158894099371</v>
      </c>
      <c r="AA245" s="28">
        <f>+O245*'Silver Conversions'!$F243</f>
        <v>0</v>
      </c>
      <c r="AB245" s="28">
        <f>+P245*'Silver Conversions'!$F243</f>
        <v>0</v>
      </c>
      <c r="AC245" s="28">
        <f>+Q245*'Silver Conversions'!$F243</f>
        <v>1.199406486998917</v>
      </c>
      <c r="AD245" s="28">
        <f>+R245*'Silver Conversions'!$F243</f>
        <v>2.689493333333334</v>
      </c>
      <c r="AE245" s="28">
        <f>+S245*'Silver Conversions'!$F243</f>
        <v>0.7057427677100495</v>
      </c>
      <c r="AF245" s="28">
        <f>+T245*'Silver Conversions'!$F243</f>
        <v>2.0830843373493977</v>
      </c>
      <c r="AG245" s="28">
        <f>+U245*'Silver Conversions'!$F243</f>
        <v>0</v>
      </c>
      <c r="AH245" s="28">
        <f>+V245*'Silver Conversions'!$F243</f>
        <v>0</v>
      </c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</row>
    <row r="246" spans="1:65" ht="15.75">
      <c r="A246" s="5">
        <v>1729</v>
      </c>
      <c r="B246" s="28">
        <v>79.91</v>
      </c>
      <c r="C246" s="28">
        <v>75.06</v>
      </c>
      <c r="D246" s="28"/>
      <c r="E246" s="28">
        <v>62</v>
      </c>
      <c r="F246" s="28">
        <v>19.44</v>
      </c>
      <c r="G246" s="28">
        <v>4.86</v>
      </c>
      <c r="H246" s="28">
        <v>89.83</v>
      </c>
      <c r="I246" s="28">
        <v>334.35</v>
      </c>
      <c r="J246" s="28">
        <v>112.58</v>
      </c>
      <c r="K246" s="28"/>
      <c r="L246" s="28"/>
      <c r="M246" s="28">
        <f t="shared" si="30"/>
        <v>1.1494864639373974</v>
      </c>
      <c r="N246" s="28">
        <f t="shared" si="31"/>
        <v>1.079720360194482</v>
      </c>
      <c r="O246" s="28">
        <f t="shared" si="32"/>
        <v>0</v>
      </c>
      <c r="P246" s="28">
        <f t="shared" si="33"/>
        <v>1.3119582881906826</v>
      </c>
      <c r="Q246" s="28">
        <f t="shared" si="34"/>
        <v>1.6454496208017337</v>
      </c>
      <c r="R246" s="28">
        <f t="shared" si="35"/>
        <v>4.050000000000001</v>
      </c>
      <c r="S246" s="28">
        <f t="shared" si="36"/>
        <v>0.7399505766062603</v>
      </c>
      <c r="T246" s="28">
        <f t="shared" si="37"/>
        <v>2.685542168674699</v>
      </c>
      <c r="U246" s="28">
        <f t="shared" si="38"/>
        <v>9.529049295774648</v>
      </c>
      <c r="V246" s="28">
        <f t="shared" si="39"/>
        <v>0</v>
      </c>
      <c r="W246" s="28"/>
      <c r="X246" s="28">
        <v>81.04</v>
      </c>
      <c r="Y246" s="28">
        <f>+M246*'Silver Conversions'!$F244</f>
        <v>0.8103879570758651</v>
      </c>
      <c r="Z246" s="28">
        <f>+N246*'Silver Conversions'!$F244</f>
        <v>0.7612028539371097</v>
      </c>
      <c r="AA246" s="28">
        <f>+O246*'Silver Conversions'!$F244</f>
        <v>0</v>
      </c>
      <c r="AB246" s="28">
        <f>+P246*'Silver Conversions'!$F244</f>
        <v>0.9249305931744312</v>
      </c>
      <c r="AC246" s="28">
        <f>+Q246*'Silver Conversions'!$F244</f>
        <v>1.1600419826652222</v>
      </c>
      <c r="AD246" s="28">
        <f>+R246*'Silver Conversions'!$F244</f>
        <v>2.8552500000000003</v>
      </c>
      <c r="AE246" s="28">
        <f>+S246*'Silver Conversions'!$F244</f>
        <v>0.5216651565074135</v>
      </c>
      <c r="AF246" s="28">
        <f>+T246*'Silver Conversions'!$F244</f>
        <v>1.8933072289156627</v>
      </c>
      <c r="AG246" s="28">
        <f>+U246*'Silver Conversions'!$F244</f>
        <v>6.717979753521126</v>
      </c>
      <c r="AH246" s="28">
        <f>+V246*'Silver Conversions'!$F244</f>
        <v>0</v>
      </c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</row>
    <row r="247" spans="1:65" ht="15.75">
      <c r="A247" s="5">
        <v>1730</v>
      </c>
      <c r="B247" s="28">
        <v>68.41</v>
      </c>
      <c r="C247" s="28">
        <v>62</v>
      </c>
      <c r="D247" s="28"/>
      <c r="E247" s="28">
        <v>117.39</v>
      </c>
      <c r="F247" s="28">
        <v>20.57</v>
      </c>
      <c r="G247" s="28">
        <v>5</v>
      </c>
      <c r="H247" s="28">
        <v>79.57</v>
      </c>
      <c r="I247" s="28">
        <v>336.55</v>
      </c>
      <c r="J247" s="28"/>
      <c r="K247" s="28"/>
      <c r="L247" s="28"/>
      <c r="M247" s="28">
        <f t="shared" si="30"/>
        <v>0.9840616818665668</v>
      </c>
      <c r="N247" s="28">
        <f t="shared" si="31"/>
        <v>0.8918553468166518</v>
      </c>
      <c r="O247" s="28">
        <f t="shared" si="32"/>
        <v>0</v>
      </c>
      <c r="P247" s="28">
        <f t="shared" si="33"/>
        <v>2.4840448943661975</v>
      </c>
      <c r="Q247" s="28">
        <f t="shared" si="34"/>
        <v>1.7410956121343446</v>
      </c>
      <c r="R247" s="28">
        <f t="shared" si="35"/>
        <v>4.166666666666667</v>
      </c>
      <c r="S247" s="28">
        <f t="shared" si="36"/>
        <v>0.6554365733113673</v>
      </c>
      <c r="T247" s="28">
        <f t="shared" si="37"/>
        <v>2.7032128514056226</v>
      </c>
      <c r="U247" s="28">
        <f t="shared" si="38"/>
        <v>0</v>
      </c>
      <c r="V247" s="28">
        <f t="shared" si="39"/>
        <v>0</v>
      </c>
      <c r="W247" s="28"/>
      <c r="X247" s="28">
        <v>69.38</v>
      </c>
      <c r="Y247" s="28">
        <f>+M247*'Silver Conversions'!$F245</f>
        <v>0.6937634857159296</v>
      </c>
      <c r="Z247" s="28">
        <f>+N247*'Silver Conversions'!$F245</f>
        <v>0.6287580195057395</v>
      </c>
      <c r="AA247" s="28">
        <f>+O247*'Silver Conversions'!$F245</f>
        <v>0</v>
      </c>
      <c r="AB247" s="28">
        <f>+P247*'Silver Conversions'!$F245</f>
        <v>1.7512516505281692</v>
      </c>
      <c r="AC247" s="28">
        <f>+Q247*'Silver Conversions'!$F245</f>
        <v>1.227472406554713</v>
      </c>
      <c r="AD247" s="28">
        <f>+R247*'Silver Conversions'!$F245</f>
        <v>2.9375</v>
      </c>
      <c r="AE247" s="28">
        <f>+S247*'Silver Conversions'!$F245</f>
        <v>0.46208278418451393</v>
      </c>
      <c r="AF247" s="28">
        <f>+T247*'Silver Conversions'!$F245</f>
        <v>1.905765060240964</v>
      </c>
      <c r="AG247" s="28">
        <f>+U247*'Silver Conversions'!$F245</f>
        <v>0</v>
      </c>
      <c r="AH247" s="28">
        <f>+V247*'Silver Conversions'!$F245</f>
        <v>0</v>
      </c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</row>
    <row r="248" spans="1:65" ht="15.75">
      <c r="A248" s="5">
        <v>1731</v>
      </c>
      <c r="B248" s="28">
        <v>63.16</v>
      </c>
      <c r="C248" s="28">
        <v>53.06</v>
      </c>
      <c r="D248" s="28"/>
      <c r="E248" s="28"/>
      <c r="F248" s="28">
        <v>20.18</v>
      </c>
      <c r="G248" s="28">
        <v>4.8</v>
      </c>
      <c r="H248" s="28">
        <v>56</v>
      </c>
      <c r="I248" s="28">
        <v>405.83</v>
      </c>
      <c r="J248" s="28"/>
      <c r="K248" s="28"/>
      <c r="L248" s="28"/>
      <c r="M248" s="28">
        <f t="shared" si="30"/>
        <v>0.9085416726603182</v>
      </c>
      <c r="N248" s="28">
        <f t="shared" si="31"/>
        <v>0.763255559711154</v>
      </c>
      <c r="O248" s="28">
        <f t="shared" si="32"/>
        <v>0</v>
      </c>
      <c r="P248" s="28">
        <f t="shared" si="33"/>
        <v>0</v>
      </c>
      <c r="Q248" s="28">
        <f t="shared" si="34"/>
        <v>1.7080850487540629</v>
      </c>
      <c r="R248" s="28">
        <f t="shared" si="35"/>
        <v>4</v>
      </c>
      <c r="S248" s="28">
        <f t="shared" si="36"/>
        <v>0.4612850082372323</v>
      </c>
      <c r="T248" s="28">
        <f t="shared" si="37"/>
        <v>3.2596787148594375</v>
      </c>
      <c r="U248" s="28">
        <f t="shared" si="38"/>
        <v>0</v>
      </c>
      <c r="V248" s="28">
        <f t="shared" si="39"/>
        <v>0</v>
      </c>
      <c r="W248" s="28"/>
      <c r="X248" s="28">
        <v>64.05</v>
      </c>
      <c r="Y248" s="28">
        <f>+M248*'Silver Conversions'!$F246</f>
        <v>0.6405218792255243</v>
      </c>
      <c r="Z248" s="28">
        <f>+N248*'Silver Conversions'!$F246</f>
        <v>0.5380951695963635</v>
      </c>
      <c r="AA248" s="28">
        <f>+O248*'Silver Conversions'!$F246</f>
        <v>0</v>
      </c>
      <c r="AB248" s="28">
        <f>+P248*'Silver Conversions'!$F246</f>
        <v>0</v>
      </c>
      <c r="AC248" s="28">
        <f>+Q248*'Silver Conversions'!$F246</f>
        <v>1.2041999593716142</v>
      </c>
      <c r="AD248" s="28">
        <f>+R248*'Silver Conversions'!$F246</f>
        <v>2.82</v>
      </c>
      <c r="AE248" s="28">
        <f>+S248*'Silver Conversions'!$F246</f>
        <v>0.32520593080724874</v>
      </c>
      <c r="AF248" s="28">
        <f>+T248*'Silver Conversions'!$F246</f>
        <v>2.2980734939759033</v>
      </c>
      <c r="AG248" s="28">
        <f>+U248*'Silver Conversions'!$F246</f>
        <v>0</v>
      </c>
      <c r="AH248" s="28">
        <f>+V248*'Silver Conversions'!$F246</f>
        <v>0</v>
      </c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</row>
    <row r="249" spans="1:65" ht="15.75">
      <c r="A249" s="5">
        <v>1732</v>
      </c>
      <c r="B249" s="28">
        <v>58.41</v>
      </c>
      <c r="C249" s="28">
        <v>53</v>
      </c>
      <c r="D249" s="28"/>
      <c r="E249" s="28"/>
      <c r="F249" s="28">
        <v>21.95</v>
      </c>
      <c r="G249" s="28">
        <v>4.95</v>
      </c>
      <c r="H249" s="28"/>
      <c r="I249" s="28">
        <v>396.25</v>
      </c>
      <c r="J249" s="28"/>
      <c r="K249" s="28"/>
      <c r="L249" s="28"/>
      <c r="M249" s="28">
        <f t="shared" si="30"/>
        <v>0.840214045283236</v>
      </c>
      <c r="N249" s="28">
        <f t="shared" si="31"/>
        <v>0.762392473891654</v>
      </c>
      <c r="O249" s="28">
        <f t="shared" si="32"/>
        <v>0</v>
      </c>
      <c r="P249" s="28">
        <f t="shared" si="33"/>
        <v>0</v>
      </c>
      <c r="Q249" s="28">
        <f t="shared" si="34"/>
        <v>1.8579022210184182</v>
      </c>
      <c r="R249" s="28">
        <f t="shared" si="35"/>
        <v>4.125</v>
      </c>
      <c r="S249" s="28">
        <f t="shared" si="36"/>
        <v>0</v>
      </c>
      <c r="T249" s="28">
        <f t="shared" si="37"/>
        <v>3.182730923694779</v>
      </c>
      <c r="U249" s="28">
        <f t="shared" si="38"/>
        <v>0</v>
      </c>
      <c r="V249" s="28">
        <f t="shared" si="39"/>
        <v>0</v>
      </c>
      <c r="W249" s="28"/>
      <c r="X249" s="28">
        <v>59.24</v>
      </c>
      <c r="Y249" s="28">
        <f>+M249*'Silver Conversions'!$F247</f>
        <v>0.5923509019246813</v>
      </c>
      <c r="Z249" s="28">
        <f>+N249*'Silver Conversions'!$F247</f>
        <v>0.537486694093616</v>
      </c>
      <c r="AA249" s="28">
        <f>+O249*'Silver Conversions'!$F247</f>
        <v>0</v>
      </c>
      <c r="AB249" s="28">
        <f>+P249*'Silver Conversions'!$F247</f>
        <v>0</v>
      </c>
      <c r="AC249" s="28">
        <f>+Q249*'Silver Conversions'!$F247</f>
        <v>1.3098210658179847</v>
      </c>
      <c r="AD249" s="28">
        <f>+R249*'Silver Conversions'!$F247</f>
        <v>2.9081249999999996</v>
      </c>
      <c r="AE249" s="28">
        <f>+S249*'Silver Conversions'!$F247</f>
        <v>0</v>
      </c>
      <c r="AF249" s="28">
        <f>+T249*'Silver Conversions'!$F247</f>
        <v>2.243825301204819</v>
      </c>
      <c r="AG249" s="28">
        <f>+U249*'Silver Conversions'!$F247</f>
        <v>0</v>
      </c>
      <c r="AH249" s="28">
        <f>+V249*'Silver Conversions'!$F247</f>
        <v>0</v>
      </c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</row>
    <row r="250" spans="1:65" ht="15.75">
      <c r="A250" s="5">
        <v>1733</v>
      </c>
      <c r="B250" s="28">
        <v>79.91</v>
      </c>
      <c r="C250" s="28">
        <v>58</v>
      </c>
      <c r="D250" s="28"/>
      <c r="E250" s="28"/>
      <c r="F250" s="28">
        <v>21.69</v>
      </c>
      <c r="G250" s="28">
        <v>4.59</v>
      </c>
      <c r="H250" s="28">
        <v>76.47</v>
      </c>
      <c r="I250" s="28">
        <v>386.11</v>
      </c>
      <c r="J250" s="28"/>
      <c r="K250" s="28"/>
      <c r="L250" s="28"/>
      <c r="M250" s="28">
        <f t="shared" si="30"/>
        <v>1.1494864639373974</v>
      </c>
      <c r="N250" s="28">
        <f t="shared" si="31"/>
        <v>0.8343162921833194</v>
      </c>
      <c r="O250" s="28">
        <f t="shared" si="32"/>
        <v>0</v>
      </c>
      <c r="P250" s="28">
        <f t="shared" si="33"/>
        <v>0</v>
      </c>
      <c r="Q250" s="28">
        <f t="shared" si="34"/>
        <v>1.8358951787648974</v>
      </c>
      <c r="R250" s="28">
        <f t="shared" si="35"/>
        <v>3.825</v>
      </c>
      <c r="S250" s="28">
        <f t="shared" si="36"/>
        <v>0.6299011532125206</v>
      </c>
      <c r="T250" s="28">
        <f t="shared" si="37"/>
        <v>3.1012851405622492</v>
      </c>
      <c r="U250" s="28">
        <f t="shared" si="38"/>
        <v>0</v>
      </c>
      <c r="V250" s="28">
        <f t="shared" si="39"/>
        <v>0</v>
      </c>
      <c r="W250" s="28"/>
      <c r="X250" s="28">
        <v>81.04</v>
      </c>
      <c r="Y250" s="28">
        <f>+M250*'Silver Conversions'!$F248</f>
        <v>0.8103879570758651</v>
      </c>
      <c r="Z250" s="28">
        <f>+N250*'Silver Conversions'!$F248</f>
        <v>0.5881929859892401</v>
      </c>
      <c r="AA250" s="28">
        <f>+O250*'Silver Conversions'!$F248</f>
        <v>0</v>
      </c>
      <c r="AB250" s="28">
        <f>+P250*'Silver Conversions'!$F248</f>
        <v>0</v>
      </c>
      <c r="AC250" s="28">
        <f>+Q250*'Silver Conversions'!$F248</f>
        <v>1.2943061010292525</v>
      </c>
      <c r="AD250" s="28">
        <f>+R250*'Silver Conversions'!$F248</f>
        <v>2.696625</v>
      </c>
      <c r="AE250" s="28">
        <f>+S250*'Silver Conversions'!$F248</f>
        <v>0.444080313014827</v>
      </c>
      <c r="AF250" s="28">
        <f>+T250*'Silver Conversions'!$F248</f>
        <v>2.1864060240963856</v>
      </c>
      <c r="AG250" s="28">
        <f>+U250*'Silver Conversions'!$F248</f>
        <v>0</v>
      </c>
      <c r="AH250" s="28">
        <f>+V250*'Silver Conversions'!$F248</f>
        <v>0</v>
      </c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</row>
    <row r="251" spans="1:65" ht="15.75">
      <c r="A251" s="5">
        <v>1734</v>
      </c>
      <c r="B251" s="28">
        <v>68.41</v>
      </c>
      <c r="C251" s="28">
        <v>81</v>
      </c>
      <c r="D251" s="28"/>
      <c r="E251" s="28"/>
      <c r="F251" s="28">
        <v>23.6</v>
      </c>
      <c r="G251" s="28">
        <v>4.5</v>
      </c>
      <c r="H251" s="28">
        <v>81.8</v>
      </c>
      <c r="I251" s="28">
        <v>407.34</v>
      </c>
      <c r="J251" s="28"/>
      <c r="K251" s="28"/>
      <c r="L251" s="28"/>
      <c r="M251" s="28">
        <f t="shared" si="30"/>
        <v>0.9840616818665668</v>
      </c>
      <c r="N251" s="28">
        <f t="shared" si="31"/>
        <v>1.1651658563249805</v>
      </c>
      <c r="O251" s="28">
        <f t="shared" si="32"/>
        <v>0</v>
      </c>
      <c r="P251" s="28">
        <f t="shared" si="33"/>
        <v>0</v>
      </c>
      <c r="Q251" s="28">
        <f t="shared" si="34"/>
        <v>1.9975622968580717</v>
      </c>
      <c r="R251" s="28">
        <f t="shared" si="35"/>
        <v>3.75</v>
      </c>
      <c r="S251" s="28">
        <f t="shared" si="36"/>
        <v>0.6738056013179571</v>
      </c>
      <c r="T251" s="28">
        <f t="shared" si="37"/>
        <v>3.2718072289156623</v>
      </c>
      <c r="U251" s="28">
        <f t="shared" si="38"/>
        <v>0</v>
      </c>
      <c r="V251" s="28">
        <f t="shared" si="39"/>
        <v>0</v>
      </c>
      <c r="W251" s="28"/>
      <c r="X251" s="28">
        <v>69.38</v>
      </c>
      <c r="Y251" s="28">
        <f>+M251*'Silver Conversions'!$F249</f>
        <v>0.6937634857159296</v>
      </c>
      <c r="Z251" s="28">
        <f>+N251*'Silver Conversions'!$F249</f>
        <v>0.8214419287091111</v>
      </c>
      <c r="AA251" s="28">
        <f>+O251*'Silver Conversions'!$F249</f>
        <v>0</v>
      </c>
      <c r="AB251" s="28">
        <f>+P251*'Silver Conversions'!$F249</f>
        <v>0</v>
      </c>
      <c r="AC251" s="28">
        <f>+Q251*'Silver Conversions'!$F249</f>
        <v>1.4082814192849404</v>
      </c>
      <c r="AD251" s="28">
        <f>+R251*'Silver Conversions'!$F249</f>
        <v>2.64375</v>
      </c>
      <c r="AE251" s="28">
        <f>+S251*'Silver Conversions'!$F249</f>
        <v>0.4750329489291597</v>
      </c>
      <c r="AF251" s="28">
        <f>+T251*'Silver Conversions'!$F249</f>
        <v>2.306624096385542</v>
      </c>
      <c r="AG251" s="28">
        <f>+U251*'Silver Conversions'!$F249</f>
        <v>0</v>
      </c>
      <c r="AH251" s="28">
        <f>+V251*'Silver Conversions'!$F249</f>
        <v>0</v>
      </c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</row>
    <row r="252" spans="1:65" ht="15.75">
      <c r="A252" s="5">
        <v>1735</v>
      </c>
      <c r="B252" s="28">
        <v>63.16</v>
      </c>
      <c r="C252" s="28">
        <v>73</v>
      </c>
      <c r="D252" s="28"/>
      <c r="E252" s="28"/>
      <c r="F252" s="28">
        <v>24.87</v>
      </c>
      <c r="G252" s="28">
        <v>4.3</v>
      </c>
      <c r="H252" s="28">
        <v>76.38</v>
      </c>
      <c r="I252" s="28">
        <v>449.23</v>
      </c>
      <c r="J252" s="28"/>
      <c r="K252" s="28">
        <v>2.44</v>
      </c>
      <c r="L252" s="28"/>
      <c r="M252" s="28">
        <f t="shared" si="30"/>
        <v>0.9085416726603182</v>
      </c>
      <c r="N252" s="28">
        <f t="shared" si="31"/>
        <v>1.0500877470583159</v>
      </c>
      <c r="O252" s="28">
        <f t="shared" si="32"/>
        <v>0</v>
      </c>
      <c r="P252" s="28">
        <f t="shared" si="33"/>
        <v>0</v>
      </c>
      <c r="Q252" s="28">
        <f t="shared" si="34"/>
        <v>2.1050582340195017</v>
      </c>
      <c r="R252" s="28">
        <f t="shared" si="35"/>
        <v>3.5833333333333335</v>
      </c>
      <c r="S252" s="28">
        <f t="shared" si="36"/>
        <v>0.629159802306425</v>
      </c>
      <c r="T252" s="28">
        <f t="shared" si="37"/>
        <v>3.608273092369478</v>
      </c>
      <c r="U252" s="28">
        <f t="shared" si="38"/>
        <v>0</v>
      </c>
      <c r="V252" s="28">
        <f t="shared" si="39"/>
        <v>2.44</v>
      </c>
      <c r="W252" s="28"/>
      <c r="X252" s="28">
        <v>64.05</v>
      </c>
      <c r="Y252" s="28">
        <f>+M252*'Silver Conversions'!$F250</f>
        <v>0.6405218792255243</v>
      </c>
      <c r="Z252" s="28">
        <f>+N252*'Silver Conversions'!$F250</f>
        <v>0.7403118616761126</v>
      </c>
      <c r="AA252" s="28">
        <f>+O252*'Silver Conversions'!$F250</f>
        <v>0</v>
      </c>
      <c r="AB252" s="28">
        <f>+P252*'Silver Conversions'!$F250</f>
        <v>0</v>
      </c>
      <c r="AC252" s="28">
        <f>+Q252*'Silver Conversions'!$F250</f>
        <v>1.4840660549837486</v>
      </c>
      <c r="AD252" s="28">
        <f>+R252*'Silver Conversions'!$F250</f>
        <v>2.52625</v>
      </c>
      <c r="AE252" s="28">
        <f>+S252*'Silver Conversions'!$F250</f>
        <v>0.4435576606260296</v>
      </c>
      <c r="AF252" s="28">
        <f>+T252*'Silver Conversions'!$F250</f>
        <v>2.543832530120482</v>
      </c>
      <c r="AG252" s="28">
        <f>+U252*'Silver Conversions'!$F250</f>
        <v>0</v>
      </c>
      <c r="AH252" s="28">
        <f>+V252*'Silver Conversions'!$F250</f>
        <v>1.7202</v>
      </c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</row>
    <row r="253" spans="1:65" ht="15.75">
      <c r="A253" s="5">
        <v>1736</v>
      </c>
      <c r="B253" s="28">
        <v>58.41</v>
      </c>
      <c r="C253" s="28">
        <v>62</v>
      </c>
      <c r="D253" s="28"/>
      <c r="E253" s="28"/>
      <c r="F253" s="28">
        <v>21.93</v>
      </c>
      <c r="G253" s="28">
        <v>4.05</v>
      </c>
      <c r="H253" s="28">
        <v>69.75</v>
      </c>
      <c r="I253" s="28">
        <v>386.11</v>
      </c>
      <c r="J253" s="28">
        <v>104</v>
      </c>
      <c r="K253" s="28">
        <v>2.29</v>
      </c>
      <c r="L253" s="28"/>
      <c r="M253" s="28">
        <f t="shared" si="30"/>
        <v>0.840214045283236</v>
      </c>
      <c r="N253" s="28">
        <f t="shared" si="31"/>
        <v>0.8918553468166518</v>
      </c>
      <c r="O253" s="28">
        <f t="shared" si="32"/>
        <v>0</v>
      </c>
      <c r="P253" s="28">
        <f t="shared" si="33"/>
        <v>0</v>
      </c>
      <c r="Q253" s="28">
        <f t="shared" si="34"/>
        <v>1.8562093716143013</v>
      </c>
      <c r="R253" s="28">
        <f t="shared" si="35"/>
        <v>3.375</v>
      </c>
      <c r="S253" s="28">
        <f t="shared" si="36"/>
        <v>0.5745469522240527</v>
      </c>
      <c r="T253" s="28">
        <f t="shared" si="37"/>
        <v>3.1012851405622492</v>
      </c>
      <c r="U253" s="28">
        <f t="shared" si="38"/>
        <v>8.802816901408452</v>
      </c>
      <c r="V253" s="28">
        <f t="shared" si="39"/>
        <v>2.29</v>
      </c>
      <c r="W253" s="28"/>
      <c r="X253" s="28">
        <v>29.24</v>
      </c>
      <c r="Y253" s="28">
        <f>+M253*'Silver Conversions'!$F251</f>
        <v>0.5923509019246813</v>
      </c>
      <c r="Z253" s="28">
        <f>+N253*'Silver Conversions'!$F251</f>
        <v>0.6287580195057395</v>
      </c>
      <c r="AA253" s="28">
        <f>+O253*'Silver Conversions'!$F251</f>
        <v>0</v>
      </c>
      <c r="AB253" s="28">
        <f>+P253*'Silver Conversions'!$F251</f>
        <v>0</v>
      </c>
      <c r="AC253" s="28">
        <f>+Q253*'Silver Conversions'!$F251</f>
        <v>1.3086276069880824</v>
      </c>
      <c r="AD253" s="28">
        <f>+R253*'Silver Conversions'!$F251</f>
        <v>2.379375</v>
      </c>
      <c r="AE253" s="28">
        <f>+S253*'Silver Conversions'!$F251</f>
        <v>0.40505560131795715</v>
      </c>
      <c r="AF253" s="28">
        <f>+T253*'Silver Conversions'!$F251</f>
        <v>2.1864060240963856</v>
      </c>
      <c r="AG253" s="28">
        <f>+U253*'Silver Conversions'!$F251</f>
        <v>6.205985915492958</v>
      </c>
      <c r="AH253" s="28">
        <f>+V253*'Silver Conversions'!$F251</f>
        <v>1.61445</v>
      </c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</row>
    <row r="254" spans="1:65" ht="15.75">
      <c r="A254" s="5">
        <v>1737</v>
      </c>
      <c r="B254" s="28">
        <v>63.25</v>
      </c>
      <c r="C254" s="28">
        <v>73.06</v>
      </c>
      <c r="D254" s="28"/>
      <c r="E254" s="28"/>
      <c r="F254" s="28">
        <v>22.27</v>
      </c>
      <c r="G254" s="28">
        <v>4.2</v>
      </c>
      <c r="H254" s="28">
        <v>58.5</v>
      </c>
      <c r="I254" s="28">
        <v>407.34</v>
      </c>
      <c r="J254" s="28"/>
      <c r="K254" s="28">
        <v>1.9</v>
      </c>
      <c r="L254" s="28"/>
      <c r="M254" s="28">
        <f t="shared" si="30"/>
        <v>0.9098363013895682</v>
      </c>
      <c r="N254" s="28">
        <f t="shared" si="31"/>
        <v>1.0509508328778159</v>
      </c>
      <c r="O254" s="28">
        <f t="shared" si="32"/>
        <v>0</v>
      </c>
      <c r="P254" s="28">
        <f t="shared" si="33"/>
        <v>0</v>
      </c>
      <c r="Q254" s="28">
        <f t="shared" si="34"/>
        <v>1.8849878114842904</v>
      </c>
      <c r="R254" s="28">
        <f t="shared" si="35"/>
        <v>3.5000000000000004</v>
      </c>
      <c r="S254" s="28">
        <f t="shared" si="36"/>
        <v>0.4818780889621087</v>
      </c>
      <c r="T254" s="28">
        <f t="shared" si="37"/>
        <v>3.2718072289156623</v>
      </c>
      <c r="U254" s="28">
        <f t="shared" si="38"/>
        <v>0</v>
      </c>
      <c r="V254" s="28">
        <f t="shared" si="39"/>
        <v>1.9</v>
      </c>
      <c r="W254" s="28"/>
      <c r="X254" s="28">
        <v>61.82</v>
      </c>
      <c r="Y254" s="28">
        <f>+M254*'Silver Conversions'!$F252</f>
        <v>0.6185067176846284</v>
      </c>
      <c r="Z254" s="28">
        <f>+N254*'Silver Conversions'!$F252</f>
        <v>0.7144363761903392</v>
      </c>
      <c r="AA254" s="28">
        <f>+O254*'Silver Conversions'!$F252</f>
        <v>0</v>
      </c>
      <c r="AB254" s="28">
        <f>+P254*'Silver Conversions'!$F252</f>
        <v>0</v>
      </c>
      <c r="AC254" s="28">
        <f>+Q254*'Silver Conversions'!$F252</f>
        <v>1.2814147142470205</v>
      </c>
      <c r="AD254" s="28">
        <f>+R254*'Silver Conversions'!$F252</f>
        <v>2.3793</v>
      </c>
      <c r="AE254" s="28">
        <f>+S254*'Silver Conversions'!$F252</f>
        <v>0.32758072487644146</v>
      </c>
      <c r="AF254" s="28">
        <f>+T254*'Silver Conversions'!$F252</f>
        <v>2.224174554216867</v>
      </c>
      <c r="AG254" s="28">
        <f>+U254*'Silver Conversions'!$F252</f>
        <v>0</v>
      </c>
      <c r="AH254" s="28">
        <f>+V254*'Silver Conversions'!$F252</f>
        <v>1.2916199999999998</v>
      </c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</row>
    <row r="255" spans="1:65" ht="15.75">
      <c r="A255" s="5">
        <v>1738</v>
      </c>
      <c r="B255" s="28">
        <v>81.95</v>
      </c>
      <c r="C255" s="28">
        <v>70.06</v>
      </c>
      <c r="D255" s="28"/>
      <c r="E255" s="28"/>
      <c r="F255" s="28">
        <v>23.8</v>
      </c>
      <c r="G255" s="28">
        <v>4.45</v>
      </c>
      <c r="H255" s="28">
        <v>64</v>
      </c>
      <c r="I255" s="28">
        <v>453.36</v>
      </c>
      <c r="J255" s="28"/>
      <c r="K255" s="28">
        <v>2.37</v>
      </c>
      <c r="L255" s="28"/>
      <c r="M255" s="28">
        <f t="shared" si="30"/>
        <v>1.178831381800397</v>
      </c>
      <c r="N255" s="28">
        <f t="shared" si="31"/>
        <v>1.0077965419028165</v>
      </c>
      <c r="O255" s="28">
        <f t="shared" si="32"/>
        <v>0</v>
      </c>
      <c r="P255" s="28">
        <f t="shared" si="33"/>
        <v>0</v>
      </c>
      <c r="Q255" s="28">
        <f t="shared" si="34"/>
        <v>2.014490790899242</v>
      </c>
      <c r="R255" s="28">
        <f t="shared" si="35"/>
        <v>3.7083333333333335</v>
      </c>
      <c r="S255" s="28">
        <f t="shared" si="36"/>
        <v>0.5271828665568369</v>
      </c>
      <c r="T255" s="28">
        <f t="shared" si="37"/>
        <v>3.6414457831325304</v>
      </c>
      <c r="U255" s="28">
        <f t="shared" si="38"/>
        <v>0</v>
      </c>
      <c r="V255" s="28">
        <f t="shared" si="39"/>
        <v>2.37</v>
      </c>
      <c r="W255" s="28"/>
      <c r="X255" s="28">
        <v>77.6</v>
      </c>
      <c r="Y255" s="28">
        <f>+M255*'Silver Conversions'!$F253</f>
        <v>0.7760246986392013</v>
      </c>
      <c r="Z255" s="28">
        <f>+N255*'Silver Conversions'!$F253</f>
        <v>0.6634324635346242</v>
      </c>
      <c r="AA255" s="28">
        <f>+O255*'Silver Conversions'!$F253</f>
        <v>0</v>
      </c>
      <c r="AB255" s="28">
        <f>+P255*'Silver Conversions'!$F253</f>
        <v>0</v>
      </c>
      <c r="AC255" s="28">
        <f>+Q255*'Silver Conversions'!$F253</f>
        <v>1.326139287648971</v>
      </c>
      <c r="AD255" s="28">
        <f>+R255*'Silver Conversions'!$F253</f>
        <v>2.4411958333333335</v>
      </c>
      <c r="AE255" s="28">
        <f>+S255*'Silver Conversions'!$F253</f>
        <v>0.3470444810543657</v>
      </c>
      <c r="AF255" s="28">
        <f>+T255*'Silver Conversions'!$F253</f>
        <v>2.397163759036145</v>
      </c>
      <c r="AG255" s="28">
        <f>+U255*'Silver Conversions'!$F253</f>
        <v>0</v>
      </c>
      <c r="AH255" s="28">
        <f>+V255*'Silver Conversions'!$F253</f>
        <v>1.560171</v>
      </c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</row>
    <row r="256" spans="1:65" ht="15.75">
      <c r="A256" s="5">
        <v>1739</v>
      </c>
      <c r="B256" s="28">
        <v>76.16</v>
      </c>
      <c r="C256" s="28">
        <v>60.06</v>
      </c>
      <c r="D256" s="28"/>
      <c r="E256" s="28"/>
      <c r="F256" s="28">
        <v>21.57</v>
      </c>
      <c r="G256" s="28">
        <v>4.5</v>
      </c>
      <c r="H256" s="28">
        <v>72.5</v>
      </c>
      <c r="I256" s="28">
        <v>438.02</v>
      </c>
      <c r="J256" s="28"/>
      <c r="K256" s="28">
        <v>2.16</v>
      </c>
      <c r="L256" s="28"/>
      <c r="M256" s="28">
        <f t="shared" si="30"/>
        <v>1.0955436002186483</v>
      </c>
      <c r="N256" s="28">
        <f t="shared" si="31"/>
        <v>0.8639489053194856</v>
      </c>
      <c r="O256" s="28">
        <f t="shared" si="32"/>
        <v>0</v>
      </c>
      <c r="P256" s="28">
        <f t="shared" si="33"/>
        <v>0</v>
      </c>
      <c r="Q256" s="28">
        <f t="shared" si="34"/>
        <v>1.8257380823401952</v>
      </c>
      <c r="R256" s="28">
        <f t="shared" si="35"/>
        <v>3.75</v>
      </c>
      <c r="S256" s="28">
        <f t="shared" si="36"/>
        <v>0.5971993410214168</v>
      </c>
      <c r="T256" s="28">
        <f t="shared" si="37"/>
        <v>3.5182329317269074</v>
      </c>
      <c r="U256" s="28">
        <f t="shared" si="38"/>
        <v>0</v>
      </c>
      <c r="V256" s="28">
        <f t="shared" si="39"/>
        <v>2.16</v>
      </c>
      <c r="W256" s="28"/>
      <c r="X256" s="28">
        <v>72.12</v>
      </c>
      <c r="Y256" s="28">
        <f>+M256*'Silver Conversions'!$F254</f>
        <v>0.7211963520239362</v>
      </c>
      <c r="Z256" s="28">
        <f>+N256*'Silver Conversions'!$F254</f>
        <v>0.5687375643718174</v>
      </c>
      <c r="AA256" s="28">
        <f>+O256*'Silver Conversions'!$F254</f>
        <v>0</v>
      </c>
      <c r="AB256" s="28">
        <f>+P256*'Silver Conversions'!$F254</f>
        <v>0</v>
      </c>
      <c r="AC256" s="28">
        <f>+Q256*'Silver Conversions'!$F254</f>
        <v>1.2018833796045505</v>
      </c>
      <c r="AD256" s="28">
        <f>+R256*'Silver Conversions'!$F254</f>
        <v>2.468625</v>
      </c>
      <c r="AE256" s="28">
        <f>+S256*'Silver Conversions'!$F254</f>
        <v>0.3931363261943987</v>
      </c>
      <c r="AF256" s="28">
        <f>+T256*'Silver Conversions'!$F254</f>
        <v>2.316052738955823</v>
      </c>
      <c r="AG256" s="28">
        <f>+U256*'Silver Conversions'!$F254</f>
        <v>0</v>
      </c>
      <c r="AH256" s="28">
        <f>+V256*'Silver Conversions'!$F254</f>
        <v>1.421928</v>
      </c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</row>
    <row r="257" spans="1:65" ht="15.75">
      <c r="A257" s="5">
        <v>1740</v>
      </c>
      <c r="B257" s="28">
        <v>63.5</v>
      </c>
      <c r="C257" s="28">
        <v>63.06</v>
      </c>
      <c r="D257" s="28"/>
      <c r="E257" s="28"/>
      <c r="F257" s="28">
        <v>24.17</v>
      </c>
      <c r="G257" s="28">
        <v>4.91</v>
      </c>
      <c r="H257" s="28">
        <v>84</v>
      </c>
      <c r="I257" s="28">
        <v>487.28</v>
      </c>
      <c r="J257" s="28"/>
      <c r="K257" s="28">
        <v>2.07</v>
      </c>
      <c r="L257" s="28"/>
      <c r="M257" s="28">
        <f t="shared" si="30"/>
        <v>0.9134324923041515</v>
      </c>
      <c r="N257" s="28">
        <f t="shared" si="31"/>
        <v>0.9071031962944849</v>
      </c>
      <c r="O257" s="28">
        <f t="shared" si="32"/>
        <v>0</v>
      </c>
      <c r="P257" s="28">
        <f t="shared" si="33"/>
        <v>0</v>
      </c>
      <c r="Q257" s="28">
        <f t="shared" si="34"/>
        <v>2.0458085048754064</v>
      </c>
      <c r="R257" s="28">
        <f t="shared" si="35"/>
        <v>4.091666666666667</v>
      </c>
      <c r="S257" s="28">
        <f t="shared" si="36"/>
        <v>0.6919275123558484</v>
      </c>
      <c r="T257" s="28">
        <f t="shared" si="37"/>
        <v>3.913895582329317</v>
      </c>
      <c r="U257" s="28">
        <f t="shared" si="38"/>
        <v>0</v>
      </c>
      <c r="V257" s="28">
        <f t="shared" si="39"/>
        <v>2.07</v>
      </c>
      <c r="W257" s="28"/>
      <c r="X257" s="28">
        <v>60.13</v>
      </c>
      <c r="Y257" s="28">
        <f>+M257*'Silver Conversions'!$F255</f>
        <v>0.6013126096838229</v>
      </c>
      <c r="Z257" s="28">
        <f>+N257*'Silver Conversions'!$F255</f>
        <v>0.5971460341206594</v>
      </c>
      <c r="AA257" s="28">
        <f>+O257*'Silver Conversions'!$F255</f>
        <v>0</v>
      </c>
      <c r="AB257" s="28">
        <f>+P257*'Silver Conversions'!$F255</f>
        <v>0</v>
      </c>
      <c r="AC257" s="28">
        <f>+Q257*'Silver Conversions'!$F255</f>
        <v>1.34675573875948</v>
      </c>
      <c r="AD257" s="28">
        <f>+R257*'Silver Conversions'!$F255</f>
        <v>2.693544166666667</v>
      </c>
      <c r="AE257" s="28">
        <f>+S257*'Silver Conversions'!$F255</f>
        <v>0.455495881383855</v>
      </c>
      <c r="AF257" s="28">
        <f>+T257*'Silver Conversions'!$F255</f>
        <v>2.576517461847389</v>
      </c>
      <c r="AG257" s="28">
        <f>+U257*'Silver Conversions'!$F255</f>
        <v>0</v>
      </c>
      <c r="AH257" s="28">
        <f>+V257*'Silver Conversions'!$F255</f>
        <v>1.3626809999999998</v>
      </c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</row>
    <row r="258" spans="1:65" ht="15.75">
      <c r="A258" s="5">
        <v>1741</v>
      </c>
      <c r="B258" s="28">
        <v>76.58</v>
      </c>
      <c r="C258" s="28">
        <v>67.06</v>
      </c>
      <c r="D258" s="28"/>
      <c r="E258" s="28"/>
      <c r="F258" s="28">
        <v>24.54</v>
      </c>
      <c r="G258" s="28">
        <v>5.41</v>
      </c>
      <c r="H258" s="28">
        <v>71</v>
      </c>
      <c r="I258" s="28">
        <v>546.57</v>
      </c>
      <c r="J258" s="28"/>
      <c r="K258" s="28">
        <v>2.64</v>
      </c>
      <c r="L258" s="28"/>
      <c r="M258" s="28">
        <f t="shared" si="30"/>
        <v>1.1015852009551483</v>
      </c>
      <c r="N258" s="28">
        <f t="shared" si="31"/>
        <v>0.9646422509278173</v>
      </c>
      <c r="O258" s="28">
        <f t="shared" si="32"/>
        <v>0</v>
      </c>
      <c r="P258" s="28">
        <f t="shared" si="33"/>
        <v>0</v>
      </c>
      <c r="Q258" s="28">
        <f t="shared" si="34"/>
        <v>2.077126218851571</v>
      </c>
      <c r="R258" s="28">
        <f t="shared" si="35"/>
        <v>4.508333333333334</v>
      </c>
      <c r="S258" s="28">
        <f t="shared" si="36"/>
        <v>0.5848434925864909</v>
      </c>
      <c r="T258" s="28">
        <f t="shared" si="37"/>
        <v>4.3901204819277115</v>
      </c>
      <c r="U258" s="28">
        <f t="shared" si="38"/>
        <v>0</v>
      </c>
      <c r="V258" s="28">
        <f t="shared" si="39"/>
        <v>2.64</v>
      </c>
      <c r="W258" s="28"/>
      <c r="X258" s="28">
        <v>72.52</v>
      </c>
      <c r="Y258" s="28">
        <f>+M258*'Silver Conversions'!$F256</f>
        <v>0.7251735377887741</v>
      </c>
      <c r="Z258" s="28">
        <f>+N258*'Silver Conversions'!$F256</f>
        <v>0.6350239937857821</v>
      </c>
      <c r="AA258" s="28">
        <f>+O258*'Silver Conversions'!$F256</f>
        <v>0</v>
      </c>
      <c r="AB258" s="28">
        <f>+P258*'Silver Conversions'!$F256</f>
        <v>0</v>
      </c>
      <c r="AC258" s="28">
        <f>+Q258*'Silver Conversions'!$F256</f>
        <v>1.367372189869989</v>
      </c>
      <c r="AD258" s="28">
        <f>+R258*'Silver Conversions'!$F256</f>
        <v>2.9678358333333335</v>
      </c>
      <c r="AE258" s="28">
        <f>+S258*'Silver Conversions'!$F256</f>
        <v>0.385002471169687</v>
      </c>
      <c r="AF258" s="28">
        <f>+T258*'Silver Conversions'!$F256</f>
        <v>2.8900163132530126</v>
      </c>
      <c r="AG258" s="28">
        <f>+U258*'Silver Conversions'!$F256</f>
        <v>0</v>
      </c>
      <c r="AH258" s="28">
        <f>+V258*'Silver Conversions'!$F256</f>
        <v>1.7379120000000001</v>
      </c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</row>
    <row r="259" spans="1:65" ht="15.75">
      <c r="A259" s="5">
        <v>1742</v>
      </c>
      <c r="B259" s="28">
        <v>72</v>
      </c>
      <c r="C259" s="28">
        <v>62.06</v>
      </c>
      <c r="D259" s="28"/>
      <c r="E259" s="28"/>
      <c r="F259" s="28">
        <v>24.93</v>
      </c>
      <c r="G259" s="28">
        <v>5.09</v>
      </c>
      <c r="H259" s="28">
        <v>73</v>
      </c>
      <c r="I259" s="28">
        <v>548.04</v>
      </c>
      <c r="J259" s="28"/>
      <c r="K259" s="28">
        <v>2.19</v>
      </c>
      <c r="L259" s="28"/>
      <c r="M259" s="28">
        <f t="shared" si="30"/>
        <v>1.0357029833999827</v>
      </c>
      <c r="N259" s="28">
        <f t="shared" si="31"/>
        <v>0.8927184326361518</v>
      </c>
      <c r="O259" s="28">
        <f t="shared" si="32"/>
        <v>0</v>
      </c>
      <c r="P259" s="28">
        <f t="shared" si="33"/>
        <v>0</v>
      </c>
      <c r="Q259" s="28">
        <f t="shared" si="34"/>
        <v>2.110136782231853</v>
      </c>
      <c r="R259" s="28">
        <f t="shared" si="35"/>
        <v>4.241666666666667</v>
      </c>
      <c r="S259" s="28">
        <f t="shared" si="36"/>
        <v>0.601317957166392</v>
      </c>
      <c r="T259" s="28">
        <f t="shared" si="37"/>
        <v>4.401927710843373</v>
      </c>
      <c r="U259" s="28">
        <f t="shared" si="38"/>
        <v>0</v>
      </c>
      <c r="V259" s="28">
        <f t="shared" si="39"/>
        <v>2.19</v>
      </c>
      <c r="W259" s="28"/>
      <c r="X259" s="28">
        <v>68.18</v>
      </c>
      <c r="Y259" s="28">
        <f>+M259*'Silver Conversions'!$F257</f>
        <v>0.6818032739722086</v>
      </c>
      <c r="Z259" s="28">
        <f>+N259*'Silver Conversions'!$F257</f>
        <v>0.5876765442043788</v>
      </c>
      <c r="AA259" s="28">
        <f>+O259*'Silver Conversions'!$F257</f>
        <v>0</v>
      </c>
      <c r="AB259" s="28">
        <f>+P259*'Silver Conversions'!$F257</f>
        <v>0</v>
      </c>
      <c r="AC259" s="28">
        <f>+Q259*'Silver Conversions'!$F257</f>
        <v>1.3891030437432288</v>
      </c>
      <c r="AD259" s="28">
        <f>+R259*'Silver Conversions'!$F257</f>
        <v>2.792289166666667</v>
      </c>
      <c r="AE259" s="28">
        <f>+S259*'Silver Conversions'!$F257</f>
        <v>0.39584761120263584</v>
      </c>
      <c r="AF259" s="28">
        <f>+T259*'Silver Conversions'!$F257</f>
        <v>2.8977890120481926</v>
      </c>
      <c r="AG259" s="28">
        <f>+U259*'Silver Conversions'!$F257</f>
        <v>0</v>
      </c>
      <c r="AH259" s="28">
        <f>+V259*'Silver Conversions'!$F257</f>
        <v>1.4416769999999999</v>
      </c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</row>
    <row r="260" spans="1:65" ht="15.75">
      <c r="A260" s="5">
        <v>1743</v>
      </c>
      <c r="B260" s="28">
        <v>66.33</v>
      </c>
      <c r="C260" s="28">
        <v>56</v>
      </c>
      <c r="D260" s="28"/>
      <c r="E260" s="28">
        <v>55.36</v>
      </c>
      <c r="F260" s="28">
        <v>21.31</v>
      </c>
      <c r="G260" s="28">
        <v>5</v>
      </c>
      <c r="H260" s="28">
        <v>76.5</v>
      </c>
      <c r="I260" s="28">
        <v>527.98</v>
      </c>
      <c r="J260" s="28"/>
      <c r="K260" s="28">
        <v>2.47</v>
      </c>
      <c r="L260" s="28"/>
      <c r="M260" s="28">
        <f t="shared" si="30"/>
        <v>0.954141373457234</v>
      </c>
      <c r="N260" s="28">
        <f t="shared" si="31"/>
        <v>0.8055467648666532</v>
      </c>
      <c r="O260" s="28">
        <f t="shared" si="32"/>
        <v>0</v>
      </c>
      <c r="P260" s="28">
        <f t="shared" si="33"/>
        <v>1.1714517876489707</v>
      </c>
      <c r="Q260" s="28">
        <f t="shared" si="34"/>
        <v>1.803731040086674</v>
      </c>
      <c r="R260" s="28">
        <f t="shared" si="35"/>
        <v>4.166666666666667</v>
      </c>
      <c r="S260" s="28">
        <f t="shared" si="36"/>
        <v>0.6301482701812191</v>
      </c>
      <c r="T260" s="28">
        <f t="shared" si="37"/>
        <v>4.2408032128514055</v>
      </c>
      <c r="U260" s="28">
        <f t="shared" si="38"/>
        <v>0</v>
      </c>
      <c r="V260" s="28">
        <f t="shared" si="39"/>
        <v>2.47</v>
      </c>
      <c r="W260" s="28"/>
      <c r="X260" s="28">
        <v>62.81</v>
      </c>
      <c r="Y260" s="28">
        <f>+M260*'Silver Conversions'!$F258</f>
        <v>0.6281112661468972</v>
      </c>
      <c r="Z260" s="28">
        <f>+N260*'Silver Conversions'!$F258</f>
        <v>0.5302914353117179</v>
      </c>
      <c r="AA260" s="28">
        <f>+O260*'Silver Conversions'!$F258</f>
        <v>0</v>
      </c>
      <c r="AB260" s="28">
        <f>+P260*'Silver Conversions'!$F258</f>
        <v>0.7711667118093174</v>
      </c>
      <c r="AC260" s="28">
        <f>+Q260*'Silver Conversions'!$F258</f>
        <v>1.1873961436890574</v>
      </c>
      <c r="AD260" s="28">
        <f>+R260*'Silver Conversions'!$F258</f>
        <v>2.742916666666667</v>
      </c>
      <c r="AE260" s="28">
        <f>+S260*'Silver Conversions'!$F258</f>
        <v>0.41482660626029655</v>
      </c>
      <c r="AF260" s="28">
        <f>+T260*'Silver Conversions'!$F258</f>
        <v>2.7917207550200804</v>
      </c>
      <c r="AG260" s="28">
        <f>+U260*'Silver Conversions'!$F258</f>
        <v>0</v>
      </c>
      <c r="AH260" s="28">
        <f>+V260*'Silver Conversions'!$F258</f>
        <v>1.626001</v>
      </c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</row>
    <row r="261" spans="1:65" ht="15.75">
      <c r="A261" s="5">
        <v>1744</v>
      </c>
      <c r="B261" s="28">
        <v>69.5</v>
      </c>
      <c r="C261" s="28">
        <v>58</v>
      </c>
      <c r="D261" s="28"/>
      <c r="E261" s="28">
        <v>56.48</v>
      </c>
      <c r="F261" s="28">
        <v>20.28</v>
      </c>
      <c r="G261" s="28">
        <v>4.8</v>
      </c>
      <c r="H261" s="28">
        <v>88</v>
      </c>
      <c r="I261" s="28">
        <v>409.11</v>
      </c>
      <c r="J261" s="28"/>
      <c r="K261" s="28">
        <v>2.17</v>
      </c>
      <c r="L261" s="28"/>
      <c r="M261" s="28">
        <f t="shared" si="30"/>
        <v>0.99974107425415</v>
      </c>
      <c r="N261" s="28">
        <f t="shared" si="31"/>
        <v>0.8343162921833194</v>
      </c>
      <c r="O261" s="28">
        <f t="shared" si="32"/>
        <v>0</v>
      </c>
      <c r="P261" s="28">
        <f t="shared" si="33"/>
        <v>1.1951516793066088</v>
      </c>
      <c r="Q261" s="28">
        <f t="shared" si="34"/>
        <v>1.7165492957746482</v>
      </c>
      <c r="R261" s="28">
        <f t="shared" si="35"/>
        <v>4</v>
      </c>
      <c r="S261" s="28">
        <f t="shared" si="36"/>
        <v>0.7248764415156507</v>
      </c>
      <c r="T261" s="28">
        <f t="shared" si="37"/>
        <v>3.2860240963855425</v>
      </c>
      <c r="U261" s="28">
        <f t="shared" si="38"/>
        <v>0</v>
      </c>
      <c r="V261" s="28">
        <f t="shared" si="39"/>
        <v>2.17</v>
      </c>
      <c r="W261" s="28"/>
      <c r="X261" s="28">
        <v>65.81</v>
      </c>
      <c r="Y261" s="28">
        <f>+M261*'Silver Conversions'!$F259</f>
        <v>0.658129549181507</v>
      </c>
      <c r="Z261" s="28">
        <f>+N261*'Silver Conversions'!$F259</f>
        <v>0.5492304151442792</v>
      </c>
      <c r="AA261" s="28">
        <f>+O261*'Silver Conversions'!$F259</f>
        <v>0</v>
      </c>
      <c r="AB261" s="28">
        <f>+P261*'Silver Conversions'!$F259</f>
        <v>0.7867683504875406</v>
      </c>
      <c r="AC261" s="28">
        <f>+Q261*'Silver Conversions'!$F259</f>
        <v>1.130004401408451</v>
      </c>
      <c r="AD261" s="28">
        <f>+R261*'Silver Conversions'!$F259</f>
        <v>2.6332</v>
      </c>
      <c r="AE261" s="28">
        <f>+S261*'Silver Conversions'!$F259</f>
        <v>0.47718616144975284</v>
      </c>
      <c r="AF261" s="28">
        <f>+T261*'Silver Conversions'!$F259</f>
        <v>2.1631896626506024</v>
      </c>
      <c r="AG261" s="28">
        <f>+U261*'Silver Conversions'!$F259</f>
        <v>0</v>
      </c>
      <c r="AH261" s="28">
        <f>+V261*'Silver Conversions'!$F259</f>
        <v>1.4285109999999999</v>
      </c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</row>
    <row r="262" spans="1:65" ht="15.75">
      <c r="A262" s="5">
        <v>1745</v>
      </c>
      <c r="B262" s="28">
        <v>70.25</v>
      </c>
      <c r="C262" s="28">
        <v>60.06</v>
      </c>
      <c r="D262" s="28"/>
      <c r="E262" s="28">
        <v>57.94</v>
      </c>
      <c r="F262" s="28">
        <v>24.11</v>
      </c>
      <c r="G262" s="28">
        <v>4.55</v>
      </c>
      <c r="H262" s="28">
        <v>90.5</v>
      </c>
      <c r="I262" s="28">
        <v>434.48</v>
      </c>
      <c r="J262" s="28">
        <v>130</v>
      </c>
      <c r="K262" s="28">
        <v>2.27</v>
      </c>
      <c r="L262" s="28"/>
      <c r="M262" s="28">
        <f t="shared" si="30"/>
        <v>1.0105296469978997</v>
      </c>
      <c r="N262" s="28">
        <f t="shared" si="31"/>
        <v>0.8639489053194856</v>
      </c>
      <c r="O262" s="28">
        <f t="shared" si="32"/>
        <v>0</v>
      </c>
      <c r="P262" s="28">
        <f t="shared" si="33"/>
        <v>1.2260461809317444</v>
      </c>
      <c r="Q262" s="28">
        <f t="shared" si="34"/>
        <v>2.0407299566630552</v>
      </c>
      <c r="R262" s="28">
        <f t="shared" si="35"/>
        <v>3.7916666666666665</v>
      </c>
      <c r="S262" s="28">
        <f t="shared" si="36"/>
        <v>0.7454695222405271</v>
      </c>
      <c r="T262" s="28">
        <f t="shared" si="37"/>
        <v>3.489799196787149</v>
      </c>
      <c r="U262" s="28">
        <f t="shared" si="38"/>
        <v>11.003521126760564</v>
      </c>
      <c r="V262" s="28">
        <f t="shared" si="39"/>
        <v>2.27</v>
      </c>
      <c r="W262" s="28"/>
      <c r="X262" s="28">
        <v>66.52</v>
      </c>
      <c r="Y262" s="28">
        <f>+M262*'Silver Conversions'!$F260</f>
        <v>0.6652316666187174</v>
      </c>
      <c r="Z262" s="28">
        <f>+N262*'Silver Conversions'!$F260</f>
        <v>0.5687375643718174</v>
      </c>
      <c r="AA262" s="28">
        <f>+O262*'Silver Conversions'!$F260</f>
        <v>0</v>
      </c>
      <c r="AB262" s="28">
        <f>+P262*'Silver Conversions'!$F260</f>
        <v>0.8071062009073674</v>
      </c>
      <c r="AC262" s="28">
        <f>+Q262*'Silver Conversions'!$F260</f>
        <v>1.3434125304712892</v>
      </c>
      <c r="AD262" s="28">
        <f>+R262*'Silver Conversions'!$F260</f>
        <v>2.4960541666666667</v>
      </c>
      <c r="AE262" s="28">
        <f>+S262*'Silver Conversions'!$F260</f>
        <v>0.490742586490939</v>
      </c>
      <c r="AF262" s="28">
        <f>+T262*'Silver Conversions'!$F260</f>
        <v>2.2973348112449803</v>
      </c>
      <c r="AG262" s="28">
        <f>+U262*'Silver Conversions'!$F260</f>
        <v>7.243617957746479</v>
      </c>
      <c r="AH262" s="28">
        <f>+V262*'Silver Conversions'!$F260</f>
        <v>1.494341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</row>
    <row r="263" spans="1:65" ht="15.75">
      <c r="A263" s="5">
        <v>1746</v>
      </c>
      <c r="B263" s="28">
        <v>69.08</v>
      </c>
      <c r="C263" s="28">
        <v>60</v>
      </c>
      <c r="D263" s="28"/>
      <c r="E263" s="28">
        <v>58.5</v>
      </c>
      <c r="F263" s="28">
        <v>23.89</v>
      </c>
      <c r="G263" s="28">
        <v>4.3</v>
      </c>
      <c r="H263" s="28">
        <v>68.62</v>
      </c>
      <c r="I263" s="28">
        <v>425.04</v>
      </c>
      <c r="J263" s="28">
        <v>119.02</v>
      </c>
      <c r="K263" s="28">
        <v>2.49</v>
      </c>
      <c r="L263" s="28"/>
      <c r="M263" s="28">
        <f t="shared" si="30"/>
        <v>0.9936994735176501</v>
      </c>
      <c r="N263" s="28">
        <f t="shared" si="31"/>
        <v>0.8630858194999856</v>
      </c>
      <c r="O263" s="28">
        <f t="shared" si="32"/>
        <v>0</v>
      </c>
      <c r="P263" s="28">
        <f t="shared" si="33"/>
        <v>1.2378961267605635</v>
      </c>
      <c r="Q263" s="28">
        <f t="shared" si="34"/>
        <v>2.0221086132177684</v>
      </c>
      <c r="R263" s="28">
        <f t="shared" si="35"/>
        <v>3.5833333333333335</v>
      </c>
      <c r="S263" s="28">
        <f t="shared" si="36"/>
        <v>0.5652388797364086</v>
      </c>
      <c r="T263" s="28">
        <f t="shared" si="37"/>
        <v>3.413975903614458</v>
      </c>
      <c r="U263" s="28">
        <f t="shared" si="38"/>
        <v>10.074146803900325</v>
      </c>
      <c r="V263" s="28">
        <f t="shared" si="39"/>
        <v>2.49</v>
      </c>
      <c r="W263" s="28"/>
      <c r="X263" s="28">
        <v>65.42</v>
      </c>
      <c r="Y263" s="28">
        <f>+M263*'Silver Conversions'!$F261</f>
        <v>0.654152363416669</v>
      </c>
      <c r="Z263" s="28">
        <f>+N263*'Silver Conversions'!$F261</f>
        <v>0.5681693949768405</v>
      </c>
      <c r="AA263" s="28">
        <f>+O263*'Silver Conversions'!$F261</f>
        <v>0</v>
      </c>
      <c r="AB263" s="28">
        <f>+P263*'Silver Conversions'!$F261</f>
        <v>0.814907020246479</v>
      </c>
      <c r="AC263" s="28">
        <f>+Q263*'Silver Conversions'!$F261</f>
        <v>1.331154100081257</v>
      </c>
      <c r="AD263" s="28">
        <f>+R263*'Silver Conversions'!$F261</f>
        <v>2.3589083333333334</v>
      </c>
      <c r="AE263" s="28">
        <f>+S263*'Silver Conversions'!$F261</f>
        <v>0.3720967545304778</v>
      </c>
      <c r="AF263" s="28">
        <f>+T263*'Silver Conversions'!$F261</f>
        <v>2.2474203373493977</v>
      </c>
      <c r="AG263" s="28">
        <f>+U263*'Silver Conversions'!$F261</f>
        <v>6.631810841007583</v>
      </c>
      <c r="AH263" s="28">
        <f>+V263*'Silver Conversions'!$F261</f>
        <v>1.639167</v>
      </c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</row>
    <row r="264" spans="1:65" ht="15.75">
      <c r="A264" s="5">
        <v>1747</v>
      </c>
      <c r="B264" s="28">
        <v>68.22</v>
      </c>
      <c r="C264" s="28">
        <v>64</v>
      </c>
      <c r="D264" s="28"/>
      <c r="E264" s="28">
        <v>66</v>
      </c>
      <c r="F264" s="28">
        <v>23.07</v>
      </c>
      <c r="G264" s="28">
        <v>4.25</v>
      </c>
      <c r="H264" s="28">
        <v>60</v>
      </c>
      <c r="I264" s="28">
        <v>412.65</v>
      </c>
      <c r="J264" s="28">
        <v>130</v>
      </c>
      <c r="K264" s="28">
        <v>2.49</v>
      </c>
      <c r="L264" s="28"/>
      <c r="M264" s="28">
        <f t="shared" si="30"/>
        <v>0.9813285767714837</v>
      </c>
      <c r="N264" s="28">
        <f t="shared" si="31"/>
        <v>0.920624874133318</v>
      </c>
      <c r="O264" s="28">
        <f t="shared" si="32"/>
        <v>0</v>
      </c>
      <c r="P264" s="28">
        <f t="shared" si="33"/>
        <v>1.3966007583965332</v>
      </c>
      <c r="Q264" s="28">
        <f t="shared" si="34"/>
        <v>1.952701787648971</v>
      </c>
      <c r="R264" s="28">
        <f t="shared" si="35"/>
        <v>3.541666666666667</v>
      </c>
      <c r="S264" s="28">
        <f t="shared" si="36"/>
        <v>0.4942339373970346</v>
      </c>
      <c r="T264" s="28">
        <f t="shared" si="37"/>
        <v>3.314457831325301</v>
      </c>
      <c r="U264" s="28">
        <f t="shared" si="38"/>
        <v>11.003521126760564</v>
      </c>
      <c r="V264" s="28">
        <f t="shared" si="39"/>
        <v>2.49</v>
      </c>
      <c r="W264" s="28"/>
      <c r="X264" s="28">
        <v>64.6</v>
      </c>
      <c r="Y264" s="28">
        <f>+M264*'Silver Conversions'!$F262</f>
        <v>0.6460086020886677</v>
      </c>
      <c r="Z264" s="28">
        <f>+N264*'Silver Conversions'!$F262</f>
        <v>0.6060473546419632</v>
      </c>
      <c r="AA264" s="28">
        <f>+O264*'Silver Conversions'!$F262</f>
        <v>0</v>
      </c>
      <c r="AB264" s="28">
        <f>+P264*'Silver Conversions'!$F262</f>
        <v>0.9193822792524378</v>
      </c>
      <c r="AC264" s="28">
        <f>+Q264*'Silver Conversions'!$F262</f>
        <v>1.2854635868093176</v>
      </c>
      <c r="AD264" s="28">
        <f>+R264*'Silver Conversions'!$F262</f>
        <v>2.331479166666667</v>
      </c>
      <c r="AE264" s="28">
        <f>+S264*'Silver Conversions'!$F262</f>
        <v>0.32535420098846785</v>
      </c>
      <c r="AF264" s="28">
        <f>+T264*'Silver Conversions'!$F262</f>
        <v>2.1819075903614458</v>
      </c>
      <c r="AG264" s="28">
        <f>+U264*'Silver Conversions'!$F262</f>
        <v>7.243617957746479</v>
      </c>
      <c r="AH264" s="28">
        <f>+V264*'Silver Conversions'!$F262</f>
        <v>1.639167</v>
      </c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</row>
    <row r="265" spans="1:65" ht="15.75">
      <c r="A265" s="5">
        <v>1748</v>
      </c>
      <c r="B265" s="28">
        <v>66.75</v>
      </c>
      <c r="C265" s="28">
        <v>76</v>
      </c>
      <c r="D265" s="28"/>
      <c r="E265" s="28">
        <v>75.72</v>
      </c>
      <c r="F265" s="28">
        <v>25.63</v>
      </c>
      <c r="G265" s="28">
        <v>4.05</v>
      </c>
      <c r="H265" s="28"/>
      <c r="I265" s="28">
        <v>489.05</v>
      </c>
      <c r="J265" s="28"/>
      <c r="K265" s="28">
        <v>2.48</v>
      </c>
      <c r="L265" s="28"/>
      <c r="M265" s="28">
        <f t="shared" si="30"/>
        <v>0.960182974193734</v>
      </c>
      <c r="N265" s="28">
        <f t="shared" si="31"/>
        <v>1.0932420380333152</v>
      </c>
      <c r="O265" s="28">
        <f t="shared" si="32"/>
        <v>0</v>
      </c>
      <c r="P265" s="28">
        <f t="shared" si="33"/>
        <v>1.6022819609967498</v>
      </c>
      <c r="Q265" s="28">
        <f t="shared" si="34"/>
        <v>2.169386511375948</v>
      </c>
      <c r="R265" s="28">
        <f t="shared" si="35"/>
        <v>3.375</v>
      </c>
      <c r="S265" s="28">
        <f t="shared" si="36"/>
        <v>0</v>
      </c>
      <c r="T265" s="28">
        <f t="shared" si="37"/>
        <v>3.928112449799197</v>
      </c>
      <c r="U265" s="28">
        <f t="shared" si="38"/>
        <v>0</v>
      </c>
      <c r="V265" s="28">
        <f t="shared" si="39"/>
        <v>2.48</v>
      </c>
      <c r="W265" s="28"/>
      <c r="X265" s="28">
        <v>63.21</v>
      </c>
      <c r="Y265" s="28">
        <f>+M265*'Silver Conversions'!$F263</f>
        <v>0.6320884519117351</v>
      </c>
      <c r="Z265" s="28">
        <f>+N265*'Silver Conversions'!$F263</f>
        <v>0.7196812336373314</v>
      </c>
      <c r="AA265" s="28">
        <f>+O265*'Silver Conversions'!$F263</f>
        <v>0</v>
      </c>
      <c r="AB265" s="28">
        <f>+P265*'Silver Conversions'!$F263</f>
        <v>1.0547822149241604</v>
      </c>
      <c r="AC265" s="28">
        <f>+Q265*'Silver Conversions'!$F263</f>
        <v>1.4281071404387866</v>
      </c>
      <c r="AD265" s="28">
        <f>+R265*'Silver Conversions'!$F263</f>
        <v>2.2217625</v>
      </c>
      <c r="AE265" s="28">
        <f>+S265*'Silver Conversions'!$F263</f>
        <v>0</v>
      </c>
      <c r="AF265" s="28">
        <f>+T265*'Silver Conversions'!$F263</f>
        <v>2.5858764257028115</v>
      </c>
      <c r="AG265" s="28">
        <f>+U265*'Silver Conversions'!$F263</f>
        <v>0</v>
      </c>
      <c r="AH265" s="28">
        <f>+V265*'Silver Conversions'!$F263</f>
        <v>1.632584</v>
      </c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</row>
    <row r="266" spans="1:65" ht="15.75">
      <c r="A266" s="5">
        <v>1749</v>
      </c>
      <c r="B266" s="28">
        <v>65.16</v>
      </c>
      <c r="C266" s="28">
        <v>77</v>
      </c>
      <c r="D266" s="28"/>
      <c r="E266" s="28">
        <v>74.63</v>
      </c>
      <c r="F266" s="28">
        <v>25.81</v>
      </c>
      <c r="G266" s="28">
        <v>4.82</v>
      </c>
      <c r="H266" s="28"/>
      <c r="I266" s="28">
        <v>516.48</v>
      </c>
      <c r="J266" s="28">
        <v>98.45</v>
      </c>
      <c r="K266" s="28">
        <v>2.27</v>
      </c>
      <c r="L266" s="28"/>
      <c r="M266" s="28">
        <f t="shared" si="30"/>
        <v>0.9373111999769843</v>
      </c>
      <c r="N266" s="28">
        <f t="shared" si="31"/>
        <v>1.1076268016916482</v>
      </c>
      <c r="O266" s="28">
        <f t="shared" si="32"/>
        <v>0</v>
      </c>
      <c r="P266" s="28">
        <f t="shared" si="33"/>
        <v>1.5792168878656554</v>
      </c>
      <c r="Q266" s="28">
        <f t="shared" si="34"/>
        <v>2.1846221560130012</v>
      </c>
      <c r="R266" s="28">
        <f t="shared" si="35"/>
        <v>4.0166666666666675</v>
      </c>
      <c r="S266" s="28">
        <f t="shared" si="36"/>
        <v>0</v>
      </c>
      <c r="T266" s="28">
        <f t="shared" si="37"/>
        <v>4.1484337349397595</v>
      </c>
      <c r="U266" s="28">
        <f t="shared" si="38"/>
        <v>8.333051191765982</v>
      </c>
      <c r="V266" s="28">
        <f t="shared" si="39"/>
        <v>2.27</v>
      </c>
      <c r="W266" s="28"/>
      <c r="X266" s="28">
        <v>61.7</v>
      </c>
      <c r="Y266" s="28">
        <f>+M266*'Silver Conversions'!$F264</f>
        <v>0.6170319629448487</v>
      </c>
      <c r="Z266" s="28">
        <f>+N266*'Silver Conversions'!$F264</f>
        <v>0.729150723553612</v>
      </c>
      <c r="AA266" s="28">
        <f>+O266*'Silver Conversions'!$F264</f>
        <v>0</v>
      </c>
      <c r="AB266" s="28">
        <f>+P266*'Silver Conversions'!$F264</f>
        <v>1.0395984772819609</v>
      </c>
      <c r="AC266" s="28">
        <f>+Q266*'Silver Conversions'!$F264</f>
        <v>1.4381367653033588</v>
      </c>
      <c r="AD266" s="28">
        <f>+R266*'Silver Conversions'!$F264</f>
        <v>2.6441716666666673</v>
      </c>
      <c r="AE266" s="28">
        <f>+S266*'Silver Conversions'!$F264</f>
        <v>0</v>
      </c>
      <c r="AF266" s="28">
        <f>+T266*'Silver Conversions'!$F264</f>
        <v>2.730913927710844</v>
      </c>
      <c r="AG266" s="28">
        <f>+U266*'Silver Conversions'!$F264</f>
        <v>5.485647599539546</v>
      </c>
      <c r="AH266" s="28">
        <f>+V266*'Silver Conversions'!$F264</f>
        <v>1.494341</v>
      </c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</row>
    <row r="267" spans="1:65" ht="15.75">
      <c r="A267" s="5">
        <v>1750</v>
      </c>
      <c r="B267" s="28">
        <v>63.91</v>
      </c>
      <c r="C267" s="28">
        <v>78</v>
      </c>
      <c r="D267" s="28"/>
      <c r="E267" s="28">
        <v>79</v>
      </c>
      <c r="F267" s="28">
        <v>28.34</v>
      </c>
      <c r="G267" s="28">
        <v>5.82</v>
      </c>
      <c r="H267" s="28">
        <v>80.99</v>
      </c>
      <c r="I267" s="28">
        <v>577.5</v>
      </c>
      <c r="J267" s="28">
        <v>88.2</v>
      </c>
      <c r="K267" s="28">
        <v>1.79</v>
      </c>
      <c r="L267" s="28"/>
      <c r="M267" s="28">
        <f t="shared" si="30"/>
        <v>0.9193302454040679</v>
      </c>
      <c r="N267" s="28">
        <f t="shared" si="31"/>
        <v>1.1220115653499814</v>
      </c>
      <c r="O267" s="28">
        <f t="shared" si="32"/>
        <v>0</v>
      </c>
      <c r="P267" s="28">
        <f t="shared" si="33"/>
        <v>1.6716887865655472</v>
      </c>
      <c r="Q267" s="28">
        <f t="shared" si="34"/>
        <v>2.398767605633803</v>
      </c>
      <c r="R267" s="28">
        <f t="shared" si="35"/>
        <v>4.8500000000000005</v>
      </c>
      <c r="S267" s="28">
        <f t="shared" si="36"/>
        <v>0.6671334431630971</v>
      </c>
      <c r="T267" s="28">
        <f t="shared" si="37"/>
        <v>4.63855421686747</v>
      </c>
      <c r="U267" s="28">
        <f t="shared" si="38"/>
        <v>7.465465872156014</v>
      </c>
      <c r="V267" s="28">
        <f t="shared" si="39"/>
        <v>1.79</v>
      </c>
      <c r="W267" s="28"/>
      <c r="X267" s="28">
        <v>60.52</v>
      </c>
      <c r="Y267" s="28">
        <f>+M267*'Silver Conversions'!$F265</f>
        <v>0.6051951005494979</v>
      </c>
      <c r="Z267" s="28">
        <f>+N267*'Silver Conversions'!$F265</f>
        <v>0.7386202134698927</v>
      </c>
      <c r="AA267" s="28">
        <f>+O267*'Silver Conversions'!$F265</f>
        <v>0</v>
      </c>
      <c r="AB267" s="28">
        <f>+P267*'Silver Conversions'!$F265</f>
        <v>1.1004727281960998</v>
      </c>
      <c r="AC267" s="28">
        <f>+Q267*'Silver Conversions'!$F265</f>
        <v>1.5791087147887324</v>
      </c>
      <c r="AD267" s="28">
        <f>+R267*'Silver Conversions'!$F265</f>
        <v>3.1927550000000005</v>
      </c>
      <c r="AE267" s="28">
        <f>+S267*'Silver Conversions'!$F265</f>
        <v>0.4391739456342668</v>
      </c>
      <c r="AF267" s="28">
        <f>+T267*'Silver Conversions'!$F265</f>
        <v>3.0535602409638556</v>
      </c>
      <c r="AG267" s="28">
        <f>+U267*'Silver Conversions'!$F265</f>
        <v>4.914516183640304</v>
      </c>
      <c r="AH267" s="28">
        <f>+V267*'Silver Conversions'!$F265</f>
        <v>1.178357</v>
      </c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</row>
    <row r="268" spans="1:65" ht="15.75">
      <c r="A268" s="5">
        <v>1751</v>
      </c>
      <c r="B268" s="28">
        <v>68.75</v>
      </c>
      <c r="C268" s="28">
        <v>83</v>
      </c>
      <c r="D268" s="28"/>
      <c r="E268" s="28">
        <v>76.5</v>
      </c>
      <c r="F268" s="28">
        <v>27.14</v>
      </c>
      <c r="G268" s="28">
        <v>5.18</v>
      </c>
      <c r="H268" s="28">
        <v>54.7</v>
      </c>
      <c r="I268" s="28">
        <v>463.33</v>
      </c>
      <c r="J268" s="28">
        <v>90.98</v>
      </c>
      <c r="K268" s="28"/>
      <c r="L268" s="28"/>
      <c r="M268" s="28">
        <f aca="true" t="shared" si="40" ref="M268:M325">+B268/69.518</f>
        <v>0.9889525015104002</v>
      </c>
      <c r="N268" s="28">
        <f aca="true" t="shared" si="41" ref="N268:N325">+C268/69.518</f>
        <v>1.1939353836416469</v>
      </c>
      <c r="O268" s="28">
        <f aca="true" t="shared" si="42" ref="O268:O325">+D268/69.518</f>
        <v>0</v>
      </c>
      <c r="P268" s="28">
        <f aca="true" t="shared" si="43" ref="P268:P325">+E268/47.2576</f>
        <v>1.6187872426868908</v>
      </c>
      <c r="Q268" s="28">
        <f aca="true" t="shared" si="44" ref="Q268:Q325">+F268/11.8144</f>
        <v>2.2971966413867824</v>
      </c>
      <c r="R268" s="28">
        <f aca="true" t="shared" si="45" ref="R268:R325">+G268/1.2</f>
        <v>4.316666666666666</v>
      </c>
      <c r="S268" s="28">
        <f aca="true" t="shared" si="46" ref="S268:S325">+H268/121.4</f>
        <v>0.45057660626029655</v>
      </c>
      <c r="T268" s="28">
        <f aca="true" t="shared" si="47" ref="T268:T325">+I268/124.5</f>
        <v>3.7215261044176704</v>
      </c>
      <c r="U268" s="28">
        <f aca="true" t="shared" si="48" ref="U268:U325">+J268/11.8144</f>
        <v>7.700771939328278</v>
      </c>
      <c r="V268" s="28">
        <f aca="true" t="shared" si="49" ref="V268:V325">+K268</f>
        <v>0</v>
      </c>
      <c r="W268" s="28"/>
      <c r="X268" s="28">
        <v>65.1</v>
      </c>
      <c r="Y268" s="28">
        <f>+M268*'Silver Conversions'!$F266</f>
        <v>0.6510274317442964</v>
      </c>
      <c r="Z268" s="28">
        <f>+N268*'Silver Conversions'!$F266</f>
        <v>0.7859676630512962</v>
      </c>
      <c r="AA268" s="28">
        <f>+O268*'Silver Conversions'!$F266</f>
        <v>0</v>
      </c>
      <c r="AB268" s="28">
        <f>+P268*'Silver Conversions'!$F266</f>
        <v>1.06564764186078</v>
      </c>
      <c r="AC268" s="28">
        <f>+Q268*'Silver Conversions'!$F266</f>
        <v>1.5122445490249188</v>
      </c>
      <c r="AD268" s="28">
        <f>+R268*'Silver Conversions'!$F266</f>
        <v>2.8416616666666665</v>
      </c>
      <c r="AE268" s="28">
        <f>+S268*'Silver Conversions'!$F266</f>
        <v>0.2966145799011532</v>
      </c>
      <c r="AF268" s="28">
        <f>+T268*'Silver Conversions'!$F266</f>
        <v>2.4498806345381525</v>
      </c>
      <c r="AG268" s="28">
        <f>+U268*'Silver Conversions'!$F266</f>
        <v>5.069418167659805</v>
      </c>
      <c r="AH268" s="28">
        <f>+V268*'Silver Conversions'!$F266</f>
        <v>0</v>
      </c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</row>
    <row r="269" spans="1:65" ht="15.75">
      <c r="A269" s="5">
        <v>1752</v>
      </c>
      <c r="B269" s="28">
        <v>87.75</v>
      </c>
      <c r="C269" s="28">
        <v>78</v>
      </c>
      <c r="D269" s="28"/>
      <c r="E269" s="28">
        <v>74.67</v>
      </c>
      <c r="F269" s="28">
        <v>26.66</v>
      </c>
      <c r="G269" s="28">
        <v>5.5</v>
      </c>
      <c r="H269" s="28">
        <v>78.88</v>
      </c>
      <c r="I269" s="28">
        <v>478.22</v>
      </c>
      <c r="J269" s="28">
        <v>89.03</v>
      </c>
      <c r="K269" s="28"/>
      <c r="L269" s="28"/>
      <c r="M269" s="28">
        <f t="shared" si="40"/>
        <v>1.262263011018729</v>
      </c>
      <c r="N269" s="28">
        <f t="shared" si="41"/>
        <v>1.1220115653499814</v>
      </c>
      <c r="O269" s="28">
        <f t="shared" si="42"/>
        <v>0</v>
      </c>
      <c r="P269" s="28">
        <f t="shared" si="43"/>
        <v>1.5800633125677142</v>
      </c>
      <c r="Q269" s="28">
        <f t="shared" si="44"/>
        <v>2.256568255687974</v>
      </c>
      <c r="R269" s="28">
        <f t="shared" si="45"/>
        <v>4.583333333333334</v>
      </c>
      <c r="S269" s="28">
        <f t="shared" si="46"/>
        <v>0.6497528830313014</v>
      </c>
      <c r="T269" s="28">
        <f t="shared" si="47"/>
        <v>3.8411244979919683</v>
      </c>
      <c r="U269" s="28">
        <f t="shared" si="48"/>
        <v>7.53571912242687</v>
      </c>
      <c r="V269" s="28">
        <f t="shared" si="49"/>
        <v>0</v>
      </c>
      <c r="W269" s="28"/>
      <c r="X269" s="28">
        <v>83.09</v>
      </c>
      <c r="Y269" s="28">
        <f>+M269*'Silver Conversions'!$F267</f>
        <v>0.8309477401536293</v>
      </c>
      <c r="Z269" s="28">
        <f>+N269*'Silver Conversions'!$F267</f>
        <v>0.7386202134698927</v>
      </c>
      <c r="AA269" s="28">
        <f>+O269*'Silver Conversions'!$F267</f>
        <v>0</v>
      </c>
      <c r="AB269" s="28">
        <f>+P269*'Silver Conversions'!$F267</f>
        <v>1.0401556786633261</v>
      </c>
      <c r="AC269" s="28">
        <f>+Q269*'Silver Conversions'!$F267</f>
        <v>1.4854988827193933</v>
      </c>
      <c r="AD269" s="28">
        <f>+R269*'Silver Conversions'!$F267</f>
        <v>3.0172083333333335</v>
      </c>
      <c r="AE269" s="28">
        <f>+S269*'Silver Conversions'!$F267</f>
        <v>0.4277323228995057</v>
      </c>
      <c r="AF269" s="28">
        <f>+T269*'Silver Conversions'!$F267</f>
        <v>2.528612257028113</v>
      </c>
      <c r="AG269" s="28">
        <f>+U269*'Silver Conversions'!$F267</f>
        <v>4.960763898293608</v>
      </c>
      <c r="AH269" s="28">
        <f>+V269*'Silver Conversions'!$F267</f>
        <v>0</v>
      </c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</row>
    <row r="270" spans="1:65" ht="15.75">
      <c r="A270" s="5">
        <v>1753</v>
      </c>
      <c r="B270" s="28">
        <v>93.25</v>
      </c>
      <c r="C270" s="28">
        <v>71</v>
      </c>
      <c r="D270" s="28">
        <v>76.62</v>
      </c>
      <c r="E270" s="28">
        <v>86</v>
      </c>
      <c r="F270" s="28">
        <v>27.5</v>
      </c>
      <c r="G270" s="28">
        <v>5.52</v>
      </c>
      <c r="H270" s="28">
        <v>72.66</v>
      </c>
      <c r="I270" s="28">
        <v>532.75</v>
      </c>
      <c r="J270" s="28">
        <v>82.7</v>
      </c>
      <c r="K270" s="28"/>
      <c r="L270" s="28"/>
      <c r="M270" s="28">
        <f t="shared" si="40"/>
        <v>1.341379211139561</v>
      </c>
      <c r="N270" s="28">
        <f t="shared" si="41"/>
        <v>1.0213182197416497</v>
      </c>
      <c r="O270" s="28">
        <f t="shared" si="42"/>
        <v>1.1021605915014816</v>
      </c>
      <c r="P270" s="28">
        <f t="shared" si="43"/>
        <v>1.8198131094257857</v>
      </c>
      <c r="Q270" s="28">
        <f t="shared" si="44"/>
        <v>2.3276679306608887</v>
      </c>
      <c r="R270" s="28">
        <f t="shared" si="45"/>
        <v>4.6</v>
      </c>
      <c r="S270" s="28">
        <f t="shared" si="46"/>
        <v>0.5985172981878089</v>
      </c>
      <c r="T270" s="28">
        <f t="shared" si="47"/>
        <v>4.279116465863454</v>
      </c>
      <c r="U270" s="28">
        <f t="shared" si="48"/>
        <v>6.999932286023836</v>
      </c>
      <c r="V270" s="28">
        <f t="shared" si="49"/>
        <v>0</v>
      </c>
      <c r="W270" s="28"/>
      <c r="X270" s="28">
        <v>88.3</v>
      </c>
      <c r="Y270" s="28">
        <f>+M270*'Silver Conversions'!$F268</f>
        <v>0.883029934693173</v>
      </c>
      <c r="Z270" s="28">
        <f>+N270*'Silver Conversions'!$F268</f>
        <v>0.672333784055928</v>
      </c>
      <c r="AA270" s="28">
        <f>+O270*'Silver Conversions'!$F268</f>
        <v>0.7255523173854254</v>
      </c>
      <c r="AB270" s="28">
        <f>+P270*'Silver Conversions'!$F268</f>
        <v>1.1979829699349946</v>
      </c>
      <c r="AC270" s="28">
        <f>+Q270*'Silver Conversions'!$F268</f>
        <v>1.532303798754063</v>
      </c>
      <c r="AD270" s="28">
        <f>+R270*'Silver Conversions'!$F268</f>
        <v>3.02818</v>
      </c>
      <c r="AE270" s="28">
        <f>+S270*'Silver Conversions'!$F268</f>
        <v>0.39400393739703454</v>
      </c>
      <c r="AF270" s="28">
        <f>+T270*'Silver Conversions'!$F268</f>
        <v>2.8169423694779114</v>
      </c>
      <c r="AG270" s="28">
        <f>+U270*'Silver Conversions'!$F268</f>
        <v>4.608055423889491</v>
      </c>
      <c r="AH270" s="28">
        <f>+V270*'Silver Conversions'!$F268</f>
        <v>0</v>
      </c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</row>
    <row r="271" spans="1:65" ht="15.75">
      <c r="A271" s="5">
        <v>1754</v>
      </c>
      <c r="B271" s="28">
        <v>90.91</v>
      </c>
      <c r="C271" s="28">
        <v>76</v>
      </c>
      <c r="D271" s="28">
        <v>75.79</v>
      </c>
      <c r="E271" s="28">
        <v>64</v>
      </c>
      <c r="F271" s="28">
        <v>24.85</v>
      </c>
      <c r="G271" s="28">
        <v>5.41</v>
      </c>
      <c r="H271" s="28">
        <v>60.18</v>
      </c>
      <c r="I271" s="28">
        <v>534.58</v>
      </c>
      <c r="J271" s="28">
        <v>83.14</v>
      </c>
      <c r="K271" s="28"/>
      <c r="L271" s="28"/>
      <c r="M271" s="28">
        <f t="shared" si="40"/>
        <v>1.3077188641790616</v>
      </c>
      <c r="N271" s="28">
        <f t="shared" si="41"/>
        <v>1.0932420380333152</v>
      </c>
      <c r="O271" s="28">
        <f t="shared" si="42"/>
        <v>1.0902212376650653</v>
      </c>
      <c r="P271" s="28">
        <f t="shared" si="43"/>
        <v>1.354279523293608</v>
      </c>
      <c r="Q271" s="28">
        <f t="shared" si="44"/>
        <v>2.103365384615385</v>
      </c>
      <c r="R271" s="28">
        <f t="shared" si="45"/>
        <v>4.508333333333334</v>
      </c>
      <c r="S271" s="28">
        <f t="shared" si="46"/>
        <v>0.49571663920922565</v>
      </c>
      <c r="T271" s="28">
        <f t="shared" si="47"/>
        <v>4.293815261044177</v>
      </c>
      <c r="U271" s="28">
        <f t="shared" si="48"/>
        <v>7.03717497291441</v>
      </c>
      <c r="V271" s="28">
        <f t="shared" si="49"/>
        <v>0</v>
      </c>
      <c r="W271" s="28"/>
      <c r="X271" s="28">
        <v>86.09</v>
      </c>
      <c r="Y271" s="28">
        <f>+M271*'Silver Conversions'!$F269</f>
        <v>0.8608713282890762</v>
      </c>
      <c r="Z271" s="28">
        <f>+N271*'Silver Conversions'!$F269</f>
        <v>0.7196812336373314</v>
      </c>
      <c r="AA271" s="28">
        <f>+O271*'Silver Conversions'!$F269</f>
        <v>0.7176926407549125</v>
      </c>
      <c r="AB271" s="28">
        <f>+P271*'Silver Conversions'!$F269</f>
        <v>0.8915222101841821</v>
      </c>
      <c r="AC271" s="28">
        <f>+Q271*'Silver Conversions'!$F269</f>
        <v>1.3846454326923079</v>
      </c>
      <c r="AD271" s="28">
        <f>+R271*'Silver Conversions'!$F269</f>
        <v>2.9678358333333335</v>
      </c>
      <c r="AE271" s="28">
        <f>+S271*'Silver Conversions'!$F269</f>
        <v>0.32633026359143325</v>
      </c>
      <c r="AF271" s="28">
        <f>+T271*'Silver Conversions'!$F269</f>
        <v>2.8266185863453814</v>
      </c>
      <c r="AG271" s="28">
        <f>+U271*'Silver Conversions'!$F269</f>
        <v>4.632572284669556</v>
      </c>
      <c r="AH271" s="28">
        <f>+V271*'Silver Conversions'!$F269</f>
        <v>0</v>
      </c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</row>
    <row r="272" spans="1:65" ht="15.75">
      <c r="A272" s="5">
        <v>1755</v>
      </c>
      <c r="B272" s="28">
        <v>84.83</v>
      </c>
      <c r="C272" s="28">
        <v>62</v>
      </c>
      <c r="D272" s="28">
        <v>47.83</v>
      </c>
      <c r="E272" s="28">
        <v>64</v>
      </c>
      <c r="F272" s="28">
        <v>28.49</v>
      </c>
      <c r="G272" s="28">
        <v>5.55</v>
      </c>
      <c r="H272" s="28">
        <v>65.36</v>
      </c>
      <c r="I272" s="28">
        <v>308</v>
      </c>
      <c r="J272" s="28">
        <v>100.1</v>
      </c>
      <c r="K272" s="28"/>
      <c r="L272" s="28"/>
      <c r="M272" s="28">
        <f t="shared" si="40"/>
        <v>1.2202595011363964</v>
      </c>
      <c r="N272" s="28">
        <f t="shared" si="41"/>
        <v>0.8918553468166518</v>
      </c>
      <c r="O272" s="28">
        <f t="shared" si="42"/>
        <v>0.6880232457780718</v>
      </c>
      <c r="P272" s="28">
        <f t="shared" si="43"/>
        <v>1.354279523293608</v>
      </c>
      <c r="Q272" s="28">
        <f t="shared" si="44"/>
        <v>2.4114639761646806</v>
      </c>
      <c r="R272" s="28">
        <f t="shared" si="45"/>
        <v>4.625</v>
      </c>
      <c r="S272" s="28">
        <f t="shared" si="46"/>
        <v>0.5383855024711697</v>
      </c>
      <c r="T272" s="28">
        <f t="shared" si="47"/>
        <v>2.4738955823293174</v>
      </c>
      <c r="U272" s="28">
        <f t="shared" si="48"/>
        <v>8.472711267605634</v>
      </c>
      <c r="V272" s="28">
        <f t="shared" si="49"/>
        <v>0</v>
      </c>
      <c r="W272" s="28"/>
      <c r="X272" s="28">
        <v>80.33</v>
      </c>
      <c r="Y272" s="28">
        <f>+M272*'Silver Conversions'!$F270</f>
        <v>0.8032968295980897</v>
      </c>
      <c r="Z272" s="28">
        <f>+N272*'Silver Conversions'!$F270</f>
        <v>0.5871083748094019</v>
      </c>
      <c r="AA272" s="28">
        <f>+O272*'Silver Conversions'!$F270</f>
        <v>0.4529257026957047</v>
      </c>
      <c r="AB272" s="28">
        <f>+P272*'Silver Conversions'!$F270</f>
        <v>0.8915222101841821</v>
      </c>
      <c r="AC272" s="28">
        <f>+Q272*'Silver Conversions'!$F270</f>
        <v>1.5874667355092091</v>
      </c>
      <c r="AD272" s="28">
        <f>+R272*'Silver Conversions'!$F270</f>
        <v>3.0446375</v>
      </c>
      <c r="AE272" s="28">
        <f>+S272*'Silver Conversions'!$F270</f>
        <v>0.354419176276771</v>
      </c>
      <c r="AF272" s="28">
        <f>+T272*'Silver Conversions'!$F270</f>
        <v>1.6285654618473897</v>
      </c>
      <c r="AG272" s="28">
        <f>+U272*'Silver Conversions'!$F270</f>
        <v>5.577585827464789</v>
      </c>
      <c r="AH272" s="28">
        <f>+V272*'Silver Conversions'!$F270</f>
        <v>0</v>
      </c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</row>
    <row r="273" spans="1:65" ht="15.75">
      <c r="A273" s="5">
        <v>1756</v>
      </c>
      <c r="B273" s="28">
        <v>85.41</v>
      </c>
      <c r="C273" s="28">
        <v>62.06</v>
      </c>
      <c r="D273" s="28">
        <v>43.79</v>
      </c>
      <c r="E273" s="28">
        <v>60.67</v>
      </c>
      <c r="F273" s="28">
        <v>30.75</v>
      </c>
      <c r="G273" s="28">
        <v>5.75</v>
      </c>
      <c r="H273" s="28">
        <v>71.13</v>
      </c>
      <c r="I273" s="28">
        <v>504.71</v>
      </c>
      <c r="J273" s="28">
        <v>106.28</v>
      </c>
      <c r="K273" s="28"/>
      <c r="L273" s="28"/>
      <c r="M273" s="28">
        <f t="shared" si="40"/>
        <v>1.2286026640582295</v>
      </c>
      <c r="N273" s="28">
        <f t="shared" si="41"/>
        <v>0.8927184326361518</v>
      </c>
      <c r="O273" s="28">
        <f t="shared" si="42"/>
        <v>0.6299088005984061</v>
      </c>
      <c r="P273" s="28">
        <f t="shared" si="43"/>
        <v>1.2838146668472374</v>
      </c>
      <c r="Q273" s="28">
        <f t="shared" si="44"/>
        <v>2.6027559588299027</v>
      </c>
      <c r="R273" s="28">
        <f t="shared" si="45"/>
        <v>4.791666666666667</v>
      </c>
      <c r="S273" s="28">
        <f t="shared" si="46"/>
        <v>0.5859143327841845</v>
      </c>
      <c r="T273" s="28">
        <f t="shared" si="47"/>
        <v>4.053895582329317</v>
      </c>
      <c r="U273" s="28">
        <f t="shared" si="48"/>
        <v>8.99580173347779</v>
      </c>
      <c r="V273" s="28">
        <f t="shared" si="49"/>
        <v>0</v>
      </c>
      <c r="W273" s="28"/>
      <c r="X273" s="28">
        <v>80.88</v>
      </c>
      <c r="Y273" s="28">
        <f>+M273*'Silver Conversions'!$F271</f>
        <v>0.8087891337495324</v>
      </c>
      <c r="Z273" s="28">
        <f>+N273*'Silver Conversions'!$F271</f>
        <v>0.5876765442043788</v>
      </c>
      <c r="AA273" s="28">
        <f>+O273*'Silver Conversions'!$F271</f>
        <v>0.4146689634339308</v>
      </c>
      <c r="AB273" s="28">
        <f>+P273*'Silver Conversions'!$F271</f>
        <v>0.8451351951855364</v>
      </c>
      <c r="AC273" s="28">
        <f>+Q273*'Silver Conversions'!$F271</f>
        <v>1.7133942476977249</v>
      </c>
      <c r="AD273" s="28">
        <f>+R273*'Silver Conversions'!$F271</f>
        <v>3.154354166666667</v>
      </c>
      <c r="AE273" s="28">
        <f>+S273*'Silver Conversions'!$F271</f>
        <v>0.3857074052718286</v>
      </c>
      <c r="AF273" s="28">
        <f>+T273*'Silver Conversions'!$F271</f>
        <v>2.6686794618473892</v>
      </c>
      <c r="AG273" s="28">
        <f>+U273*'Silver Conversions'!$F271</f>
        <v>5.9219362811484295</v>
      </c>
      <c r="AH273" s="28">
        <f>+V273*'Silver Conversions'!$F271</f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</row>
    <row r="274" spans="1:65" ht="15.75">
      <c r="A274" s="5">
        <v>1757</v>
      </c>
      <c r="B274" s="28">
        <v>84.5</v>
      </c>
      <c r="C274" s="28">
        <v>66.03</v>
      </c>
      <c r="D274" s="28">
        <v>49.25</v>
      </c>
      <c r="E274" s="28">
        <v>54</v>
      </c>
      <c r="F274" s="28">
        <v>29.62</v>
      </c>
      <c r="G274" s="28">
        <v>5.75</v>
      </c>
      <c r="H274" s="28">
        <v>81.64</v>
      </c>
      <c r="I274" s="28">
        <v>512.08</v>
      </c>
      <c r="J274" s="28">
        <v>114.03</v>
      </c>
      <c r="K274" s="28"/>
      <c r="L274" s="28"/>
      <c r="M274" s="28">
        <f t="shared" si="40"/>
        <v>1.2155125291291464</v>
      </c>
      <c r="N274" s="28">
        <f t="shared" si="41"/>
        <v>0.9498259443597342</v>
      </c>
      <c r="O274" s="28">
        <f t="shared" si="42"/>
        <v>0.7084496101729049</v>
      </c>
      <c r="P274" s="28">
        <f t="shared" si="43"/>
        <v>1.1426733477789817</v>
      </c>
      <c r="Q274" s="28">
        <f t="shared" si="44"/>
        <v>2.507109967497292</v>
      </c>
      <c r="R274" s="28">
        <f t="shared" si="45"/>
        <v>4.791666666666667</v>
      </c>
      <c r="S274" s="28">
        <f t="shared" si="46"/>
        <v>0.672487644151565</v>
      </c>
      <c r="T274" s="28">
        <f t="shared" si="47"/>
        <v>4.113092369477912</v>
      </c>
      <c r="U274" s="28">
        <f t="shared" si="48"/>
        <v>9.651780877573131</v>
      </c>
      <c r="V274" s="28">
        <f t="shared" si="49"/>
        <v>0</v>
      </c>
      <c r="W274" s="28"/>
      <c r="X274" s="28">
        <v>80.02</v>
      </c>
      <c r="Y274" s="28">
        <f>+M274*'Silver Conversions'!$F272</f>
        <v>0.8001718979257171</v>
      </c>
      <c r="Z274" s="28">
        <f>+N274*'Silver Conversions'!$F272</f>
        <v>0.625270419172013</v>
      </c>
      <c r="AA274" s="28">
        <f>+O274*'Silver Conversions'!$F272</f>
        <v>0.46637237837682327</v>
      </c>
      <c r="AB274" s="28">
        <f>+P274*'Silver Conversions'!$F272</f>
        <v>0.7522218648429037</v>
      </c>
      <c r="AC274" s="28">
        <f>+Q274*'Silver Conversions'!$F272</f>
        <v>1.6504304916034673</v>
      </c>
      <c r="AD274" s="28">
        <f>+R274*'Silver Conversions'!$F272</f>
        <v>3.154354166666667</v>
      </c>
      <c r="AE274" s="28">
        <f>+S274*'Silver Conversions'!$F272</f>
        <v>0.44269861614497524</v>
      </c>
      <c r="AF274" s="28">
        <f>+T274*'Silver Conversions'!$F272</f>
        <v>2.7076487068273094</v>
      </c>
      <c r="AG274" s="28">
        <f>+U274*'Silver Conversions'!$F272</f>
        <v>6.353767351706392</v>
      </c>
      <c r="AH274" s="28">
        <f>+V274*'Silver Conversions'!$F272</f>
        <v>0</v>
      </c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</row>
    <row r="275" spans="1:65" ht="15.75">
      <c r="A275" s="5">
        <v>1758</v>
      </c>
      <c r="B275" s="28">
        <v>76.79</v>
      </c>
      <c r="C275" s="28">
        <v>76.03</v>
      </c>
      <c r="D275" s="28">
        <v>63.96</v>
      </c>
      <c r="E275" s="28">
        <v>64</v>
      </c>
      <c r="F275" s="28">
        <v>26.15</v>
      </c>
      <c r="G275" s="28">
        <v>5.75</v>
      </c>
      <c r="H275" s="28">
        <v>72.9</v>
      </c>
      <c r="I275" s="28">
        <v>521.67</v>
      </c>
      <c r="J275" s="28">
        <v>136.37</v>
      </c>
      <c r="K275" s="28"/>
      <c r="L275" s="28"/>
      <c r="M275" s="28">
        <f t="shared" si="40"/>
        <v>1.1046060013233983</v>
      </c>
      <c r="N275" s="28">
        <f t="shared" si="41"/>
        <v>1.093673580943065</v>
      </c>
      <c r="O275" s="28">
        <f t="shared" si="42"/>
        <v>0.9200494835869847</v>
      </c>
      <c r="P275" s="28">
        <f t="shared" si="43"/>
        <v>1.354279523293608</v>
      </c>
      <c r="Q275" s="28">
        <f t="shared" si="44"/>
        <v>2.21340059588299</v>
      </c>
      <c r="R275" s="28">
        <f t="shared" si="45"/>
        <v>4.791666666666667</v>
      </c>
      <c r="S275" s="28">
        <f t="shared" si="46"/>
        <v>0.6004942339373971</v>
      </c>
      <c r="T275" s="28">
        <f t="shared" si="47"/>
        <v>4.1901204819277105</v>
      </c>
      <c r="U275" s="28">
        <f t="shared" si="48"/>
        <v>11.542693661971832</v>
      </c>
      <c r="V275" s="28">
        <f t="shared" si="49"/>
        <v>0</v>
      </c>
      <c r="W275" s="28"/>
      <c r="X275" s="28">
        <v>72.72</v>
      </c>
      <c r="Y275" s="28">
        <f>+M275*'Silver Conversions'!$F273</f>
        <v>0.7271621306711931</v>
      </c>
      <c r="Z275" s="28">
        <f>+N275*'Silver Conversions'!$F273</f>
        <v>0.7199653183348198</v>
      </c>
      <c r="AA275" s="28">
        <f>+O275*'Silver Conversions'!$F273</f>
        <v>0.605668575045312</v>
      </c>
      <c r="AB275" s="28">
        <f>+P275*'Silver Conversions'!$F273</f>
        <v>0.8915222101841821</v>
      </c>
      <c r="AC275" s="28">
        <f>+Q275*'Silver Conversions'!$F273</f>
        <v>1.4570816122697723</v>
      </c>
      <c r="AD275" s="28">
        <f>+R275*'Silver Conversions'!$F273</f>
        <v>3.154354166666667</v>
      </c>
      <c r="AE275" s="28">
        <f>+S275*'Silver Conversions'!$F273</f>
        <v>0.3953053542009885</v>
      </c>
      <c r="AF275" s="28">
        <f>+T275*'Silver Conversions'!$F273</f>
        <v>2.758356313253012</v>
      </c>
      <c r="AG275" s="28">
        <f>+U275*'Silver Conversions'!$F273</f>
        <v>7.598555237676057</v>
      </c>
      <c r="AH275" s="28">
        <f>+V275*'Silver Conversions'!$F273</f>
        <v>0</v>
      </c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</row>
    <row r="276" spans="1:65" ht="15.75">
      <c r="A276" s="5">
        <v>1759</v>
      </c>
      <c r="B276" s="28">
        <v>69.29</v>
      </c>
      <c r="C276" s="28">
        <v>80.06</v>
      </c>
      <c r="D276" s="28">
        <v>64.62</v>
      </c>
      <c r="E276" s="28">
        <v>64</v>
      </c>
      <c r="F276" s="28">
        <v>29.38</v>
      </c>
      <c r="G276" s="28">
        <v>5.14</v>
      </c>
      <c r="H276" s="28">
        <v>81.46</v>
      </c>
      <c r="I276" s="28">
        <v>530</v>
      </c>
      <c r="J276" s="28">
        <v>144.91</v>
      </c>
      <c r="K276" s="28"/>
      <c r="L276" s="28"/>
      <c r="M276" s="28">
        <f t="shared" si="40"/>
        <v>0.9967202738859001</v>
      </c>
      <c r="N276" s="28">
        <f t="shared" si="41"/>
        <v>1.1516441784861475</v>
      </c>
      <c r="O276" s="28">
        <f t="shared" si="42"/>
        <v>0.9295434276014846</v>
      </c>
      <c r="P276" s="28">
        <f t="shared" si="43"/>
        <v>1.354279523293608</v>
      </c>
      <c r="Q276" s="28">
        <f t="shared" si="44"/>
        <v>2.4867957746478875</v>
      </c>
      <c r="R276" s="28">
        <f t="shared" si="45"/>
        <v>4.283333333333333</v>
      </c>
      <c r="S276" s="28">
        <f t="shared" si="46"/>
        <v>0.6710049423393739</v>
      </c>
      <c r="T276" s="28">
        <f t="shared" si="47"/>
        <v>4.257028112449799</v>
      </c>
      <c r="U276" s="28">
        <f t="shared" si="48"/>
        <v>12.265540357529796</v>
      </c>
      <c r="V276" s="28">
        <f t="shared" si="49"/>
        <v>0</v>
      </c>
      <c r="W276" s="28"/>
      <c r="X276" s="28">
        <v>65.61</v>
      </c>
      <c r="Y276" s="28">
        <f>+M276*'Silver Conversions'!$F274</f>
        <v>0.6561409562990881</v>
      </c>
      <c r="Z276" s="28">
        <f>+N276*'Silver Conversions'!$F274</f>
        <v>0.7581273626974309</v>
      </c>
      <c r="AA276" s="28">
        <f>+O276*'Silver Conversions'!$F274</f>
        <v>0.6119184383900573</v>
      </c>
      <c r="AB276" s="28">
        <f>+P276*'Silver Conversions'!$F274</f>
        <v>0.8915222101841821</v>
      </c>
      <c r="AC276" s="28">
        <f>+Q276*'Silver Conversions'!$F274</f>
        <v>1.6370576584507044</v>
      </c>
      <c r="AD276" s="28">
        <f>+R276*'Silver Conversions'!$F274</f>
        <v>2.8197183333333333</v>
      </c>
      <c r="AE276" s="28">
        <f>+S276*'Silver Conversions'!$F274</f>
        <v>0.44172255354200984</v>
      </c>
      <c r="AF276" s="28">
        <f>+T276*'Silver Conversions'!$F274</f>
        <v>2.8024016064257027</v>
      </c>
      <c r="AG276" s="28">
        <f>+U276*'Silver Conversions'!$F274</f>
        <v>8.074405217361864</v>
      </c>
      <c r="AH276" s="28">
        <f>+V276*'Silver Conversions'!$F274</f>
        <v>0</v>
      </c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</row>
    <row r="277" spans="1:65" ht="15.75">
      <c r="A277" s="5">
        <v>1760</v>
      </c>
      <c r="B277" s="28">
        <v>71</v>
      </c>
      <c r="C277" s="28">
        <v>96.06</v>
      </c>
      <c r="D277" s="28">
        <v>65.96</v>
      </c>
      <c r="E277" s="28">
        <v>64.97</v>
      </c>
      <c r="F277" s="28">
        <v>37.34</v>
      </c>
      <c r="G277" s="28">
        <v>4.59</v>
      </c>
      <c r="H277" s="28">
        <v>85.43</v>
      </c>
      <c r="I277" s="28">
        <v>571.25</v>
      </c>
      <c r="J277" s="28">
        <v>147.71</v>
      </c>
      <c r="K277" s="28"/>
      <c r="L277" s="28"/>
      <c r="M277" s="28">
        <f t="shared" si="40"/>
        <v>1.0213182197416497</v>
      </c>
      <c r="N277" s="28">
        <f t="shared" si="41"/>
        <v>1.381800397019477</v>
      </c>
      <c r="O277" s="28">
        <f t="shared" si="42"/>
        <v>0.9488190109036507</v>
      </c>
      <c r="P277" s="28">
        <f t="shared" si="43"/>
        <v>1.3748053223185266</v>
      </c>
      <c r="Q277" s="28">
        <f t="shared" si="44"/>
        <v>3.1605498374864576</v>
      </c>
      <c r="R277" s="28">
        <f t="shared" si="45"/>
        <v>3.825</v>
      </c>
      <c r="S277" s="28">
        <f t="shared" si="46"/>
        <v>0.7037067545304778</v>
      </c>
      <c r="T277" s="28">
        <f t="shared" si="47"/>
        <v>4.588353413654619</v>
      </c>
      <c r="U277" s="28">
        <f t="shared" si="48"/>
        <v>12.502539274106176</v>
      </c>
      <c r="V277" s="28">
        <f t="shared" si="49"/>
        <v>0</v>
      </c>
      <c r="W277" s="28"/>
      <c r="X277" s="28">
        <v>67.23</v>
      </c>
      <c r="Y277" s="28">
        <f>+M277*'Silver Conversions'!$F275</f>
        <v>0.672333784055928</v>
      </c>
      <c r="Z277" s="28">
        <f>+N277*'Silver Conversions'!$F275</f>
        <v>0.9096392013579216</v>
      </c>
      <c r="AA277" s="28">
        <f>+O277*'Silver Conversions'!$F275</f>
        <v>0.6246075548778732</v>
      </c>
      <c r="AB277" s="28">
        <f>+P277*'Silver Conversions'!$F275</f>
        <v>0.9050343436822861</v>
      </c>
      <c r="AC277" s="28">
        <f>+Q277*'Silver Conversions'!$F275</f>
        <v>2.080589958017335</v>
      </c>
      <c r="AD277" s="28">
        <f>+R277*'Silver Conversions'!$F275</f>
        <v>2.5179975</v>
      </c>
      <c r="AE277" s="28">
        <f>+S277*'Silver Conversions'!$F275</f>
        <v>0.4632501565074135</v>
      </c>
      <c r="AF277" s="28">
        <f>+T277*'Silver Conversions'!$F275</f>
        <v>3.0205130522088353</v>
      </c>
      <c r="AG277" s="28">
        <f>+U277*'Silver Conversions'!$F275</f>
        <v>8.230421604144096</v>
      </c>
      <c r="AH277" s="28">
        <f>+V277*'Silver Conversions'!$F275</f>
        <v>0</v>
      </c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</row>
    <row r="278" spans="1:65" ht="15.75">
      <c r="A278" s="5">
        <v>1761</v>
      </c>
      <c r="B278" s="28">
        <v>74</v>
      </c>
      <c r="C278" s="28">
        <v>87.06</v>
      </c>
      <c r="D278" s="28">
        <v>56.75</v>
      </c>
      <c r="E278" s="28">
        <v>64</v>
      </c>
      <c r="F278" s="28">
        <v>29.33</v>
      </c>
      <c r="G278" s="28">
        <v>4.7</v>
      </c>
      <c r="H278" s="28">
        <v>72.36</v>
      </c>
      <c r="I278" s="28">
        <v>589.67</v>
      </c>
      <c r="J278" s="28">
        <v>130.19</v>
      </c>
      <c r="K278" s="28"/>
      <c r="L278" s="28"/>
      <c r="M278" s="28">
        <f t="shared" si="40"/>
        <v>1.0644725107166488</v>
      </c>
      <c r="N278" s="28">
        <f t="shared" si="41"/>
        <v>1.2523375240944792</v>
      </c>
      <c r="O278" s="28">
        <f t="shared" si="42"/>
        <v>0.816335337610403</v>
      </c>
      <c r="P278" s="28">
        <f t="shared" si="43"/>
        <v>1.354279523293608</v>
      </c>
      <c r="Q278" s="28">
        <f t="shared" si="44"/>
        <v>2.482563651137595</v>
      </c>
      <c r="R278" s="28">
        <f t="shared" si="45"/>
        <v>3.916666666666667</v>
      </c>
      <c r="S278" s="28">
        <f t="shared" si="46"/>
        <v>0.5960461285008237</v>
      </c>
      <c r="T278" s="28">
        <f t="shared" si="47"/>
        <v>4.7363052208835335</v>
      </c>
      <c r="U278" s="28">
        <f t="shared" si="48"/>
        <v>11.019603196099675</v>
      </c>
      <c r="V278" s="28">
        <f t="shared" si="49"/>
        <v>0</v>
      </c>
      <c r="W278" s="28"/>
      <c r="X278" s="28">
        <v>70.07</v>
      </c>
      <c r="Y278" s="28">
        <f>+M278*'Silver Conversions'!$F276</f>
        <v>0.70074225380477</v>
      </c>
      <c r="Z278" s="28">
        <f>+N278*'Silver Conversions'!$F276</f>
        <v>0.8244137921113956</v>
      </c>
      <c r="AA278" s="28">
        <f>+O278*'Silver Conversions'!$F276</f>
        <v>0.5373935527489283</v>
      </c>
      <c r="AB278" s="28">
        <f>+P278*'Silver Conversions'!$F276</f>
        <v>0.8915222101841821</v>
      </c>
      <c r="AC278" s="28">
        <f>+Q278*'Silver Conversions'!$F276</f>
        <v>1.6342716515438787</v>
      </c>
      <c r="AD278" s="28">
        <f>+R278*'Silver Conversions'!$F276</f>
        <v>2.5783416666666668</v>
      </c>
      <c r="AE278" s="28">
        <f>+S278*'Silver Conversions'!$F276</f>
        <v>0.39237716639209225</v>
      </c>
      <c r="AF278" s="28">
        <f>+T278*'Silver Conversions'!$F276</f>
        <v>3.11790972690763</v>
      </c>
      <c r="AG278" s="28">
        <f>+U278*'Silver Conversions'!$F276</f>
        <v>7.254204783992416</v>
      </c>
      <c r="AH278" s="28">
        <f>+V278*'Silver Conversions'!$F276</f>
        <v>0</v>
      </c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</row>
    <row r="279" spans="1:65" ht="15.75">
      <c r="A279" s="5">
        <v>1762</v>
      </c>
      <c r="B279" s="28">
        <v>83.7</v>
      </c>
      <c r="C279" s="28">
        <v>80.09</v>
      </c>
      <c r="D279" s="28">
        <v>51.96</v>
      </c>
      <c r="E279" s="28">
        <v>64</v>
      </c>
      <c r="F279" s="28">
        <v>25.02</v>
      </c>
      <c r="G279" s="28">
        <v>5.11</v>
      </c>
      <c r="H279" s="28">
        <v>105.08</v>
      </c>
      <c r="I279" s="28">
        <v>514.17</v>
      </c>
      <c r="J279" s="28">
        <v>156</v>
      </c>
      <c r="K279" s="28"/>
      <c r="L279" s="28"/>
      <c r="M279" s="28">
        <f t="shared" si="40"/>
        <v>1.20400471820248</v>
      </c>
      <c r="N279" s="28">
        <f t="shared" si="41"/>
        <v>1.1520757213958974</v>
      </c>
      <c r="O279" s="28">
        <f t="shared" si="42"/>
        <v>0.7474323196869875</v>
      </c>
      <c r="P279" s="28">
        <f t="shared" si="43"/>
        <v>1.354279523293608</v>
      </c>
      <c r="Q279" s="28">
        <f t="shared" si="44"/>
        <v>2.1177546045503792</v>
      </c>
      <c r="R279" s="28">
        <f t="shared" si="45"/>
        <v>4.258333333333334</v>
      </c>
      <c r="S279" s="28">
        <f t="shared" si="46"/>
        <v>0.8655683690280065</v>
      </c>
      <c r="T279" s="28">
        <f t="shared" si="47"/>
        <v>4.129879518072289</v>
      </c>
      <c r="U279" s="28">
        <f t="shared" si="48"/>
        <v>13.204225352112678</v>
      </c>
      <c r="V279" s="28">
        <f t="shared" si="49"/>
        <v>0</v>
      </c>
      <c r="W279" s="28"/>
      <c r="X279" s="28">
        <v>79.26</v>
      </c>
      <c r="Y279" s="28">
        <f>+M279*'Silver Conversions'!$F277</f>
        <v>0.7925963059926926</v>
      </c>
      <c r="Z279" s="28">
        <f>+N279*'Silver Conversions'!$F277</f>
        <v>0.7584114473949193</v>
      </c>
      <c r="AA279" s="28">
        <f>+O279*'Silver Conversions'!$F277</f>
        <v>0.4920346960499439</v>
      </c>
      <c r="AB279" s="28">
        <f>+P279*'Silver Conversions'!$F277</f>
        <v>0.8915222101841821</v>
      </c>
      <c r="AC279" s="28">
        <f>+Q279*'Silver Conversions'!$F277</f>
        <v>1.3941178561755145</v>
      </c>
      <c r="AD279" s="28">
        <f>+R279*'Silver Conversions'!$F277</f>
        <v>2.8032608333333338</v>
      </c>
      <c r="AE279" s="28">
        <f>+S279*'Silver Conversions'!$F277</f>
        <v>0.5698036573311367</v>
      </c>
      <c r="AF279" s="28">
        <f>+T279*'Silver Conversions'!$F277</f>
        <v>2.7186996867469877</v>
      </c>
      <c r="AG279" s="28">
        <f>+U279*'Silver Conversions'!$F277</f>
        <v>8.692341549295776</v>
      </c>
      <c r="AH279" s="28">
        <f>+V279*'Silver Conversions'!$F277</f>
        <v>0</v>
      </c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</row>
    <row r="280" spans="1:65" ht="15.75">
      <c r="A280" s="5">
        <v>1763</v>
      </c>
      <c r="B280" s="28">
        <v>88.58</v>
      </c>
      <c r="C280" s="28">
        <v>113.07</v>
      </c>
      <c r="D280" s="28">
        <v>55.67</v>
      </c>
      <c r="E280" s="28">
        <v>67.14</v>
      </c>
      <c r="F280" s="28">
        <v>26.95</v>
      </c>
      <c r="G280" s="28">
        <v>5.45</v>
      </c>
      <c r="H280" s="28">
        <v>117.16</v>
      </c>
      <c r="I280" s="28">
        <v>417.62</v>
      </c>
      <c r="J280" s="28">
        <v>106.95</v>
      </c>
      <c r="K280" s="28"/>
      <c r="L280" s="28"/>
      <c r="M280" s="28">
        <f t="shared" si="40"/>
        <v>1.2742023648551455</v>
      </c>
      <c r="N280" s="28">
        <f t="shared" si="41"/>
        <v>1.6264852268477228</v>
      </c>
      <c r="O280" s="28">
        <f t="shared" si="42"/>
        <v>0.8007997928594034</v>
      </c>
      <c r="P280" s="28">
        <f t="shared" si="43"/>
        <v>1.4207238624052005</v>
      </c>
      <c r="Q280" s="28">
        <f t="shared" si="44"/>
        <v>2.2811145720476707</v>
      </c>
      <c r="R280" s="28">
        <f t="shared" si="45"/>
        <v>4.541666666666667</v>
      </c>
      <c r="S280" s="28">
        <f t="shared" si="46"/>
        <v>0.9650741350906095</v>
      </c>
      <c r="T280" s="28">
        <f t="shared" si="47"/>
        <v>3.3543775100401607</v>
      </c>
      <c r="U280" s="28">
        <f t="shared" si="48"/>
        <v>9.05251218851571</v>
      </c>
      <c r="V280" s="28">
        <f t="shared" si="49"/>
        <v>0</v>
      </c>
      <c r="W280" s="28"/>
      <c r="X280" s="28">
        <v>83.88</v>
      </c>
      <c r="Y280" s="28">
        <f>+M280*'Silver Conversions'!$F278</f>
        <v>0.8388074167841423</v>
      </c>
      <c r="Z280" s="28">
        <f>+N280*'Silver Conversions'!$F278</f>
        <v>1.0707152248338558</v>
      </c>
      <c r="AA280" s="28">
        <f>+O280*'Silver Conversions'!$F278</f>
        <v>0.5271665036393453</v>
      </c>
      <c r="AB280" s="28">
        <f>+P280*'Silver Conversions'!$F278</f>
        <v>0.9352625186213435</v>
      </c>
      <c r="AC280" s="28">
        <f>+Q280*'Silver Conversions'!$F278</f>
        <v>1.5016577227789816</v>
      </c>
      <c r="AD280" s="28">
        <f>+R280*'Silver Conversions'!$F278</f>
        <v>2.9897791666666667</v>
      </c>
      <c r="AE280" s="28">
        <f>+S280*'Silver Conversions'!$F278</f>
        <v>0.6353083031301482</v>
      </c>
      <c r="AF280" s="28">
        <f>+T280*'Silver Conversions'!$F278</f>
        <v>2.208186714859438</v>
      </c>
      <c r="AG280" s="28">
        <f>+U280*'Silver Conversions'!$F278</f>
        <v>5.9592687736998915</v>
      </c>
      <c r="AH280" s="28">
        <f>+V280*'Silver Conversions'!$F278</f>
        <v>0</v>
      </c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</row>
    <row r="281" spans="1:65" ht="15.75">
      <c r="A281" s="5">
        <v>1764</v>
      </c>
      <c r="B281" s="28">
        <v>97.16</v>
      </c>
      <c r="C281" s="28">
        <v>94</v>
      </c>
      <c r="D281" s="28">
        <v>95.67</v>
      </c>
      <c r="E281" s="28">
        <v>69.05</v>
      </c>
      <c r="F281" s="28">
        <v>30.8</v>
      </c>
      <c r="G281" s="28">
        <v>5.3</v>
      </c>
      <c r="H281" s="28">
        <v>101.11</v>
      </c>
      <c r="I281" s="28">
        <v>476.25</v>
      </c>
      <c r="J281" s="28">
        <v>98.54</v>
      </c>
      <c r="K281" s="28"/>
      <c r="L281" s="28"/>
      <c r="M281" s="28">
        <f t="shared" si="40"/>
        <v>1.3976236370436432</v>
      </c>
      <c r="N281" s="28">
        <f t="shared" si="41"/>
        <v>1.3521677838833108</v>
      </c>
      <c r="O281" s="28">
        <f t="shared" si="42"/>
        <v>1.376190339192727</v>
      </c>
      <c r="P281" s="28">
        <f t="shared" si="43"/>
        <v>1.461140641928494</v>
      </c>
      <c r="Q281" s="28">
        <f t="shared" si="44"/>
        <v>2.6069880823401954</v>
      </c>
      <c r="R281" s="28">
        <f t="shared" si="45"/>
        <v>4.416666666666667</v>
      </c>
      <c r="S281" s="28">
        <f t="shared" si="46"/>
        <v>0.8328665568369028</v>
      </c>
      <c r="T281" s="28">
        <f t="shared" si="47"/>
        <v>3.825301204819277</v>
      </c>
      <c r="U281" s="28">
        <f t="shared" si="48"/>
        <v>8.340669014084508</v>
      </c>
      <c r="V281" s="28">
        <f t="shared" si="49"/>
        <v>0</v>
      </c>
      <c r="W281" s="28"/>
      <c r="X281" s="28">
        <v>92.01</v>
      </c>
      <c r="Y281" s="28">
        <f>+M281*'Silver Conversions'!$F279</f>
        <v>0.9200556402658303</v>
      </c>
      <c r="Z281" s="28">
        <f>+N281*'Silver Conversions'!$F279</f>
        <v>0.8901320521303835</v>
      </c>
      <c r="AA281" s="28">
        <f>+O281*'Silver Conversions'!$F279</f>
        <v>0.9059461002905722</v>
      </c>
      <c r="AB281" s="28">
        <f>+P281*'Silver Conversions'!$F279</f>
        <v>0.9618688845815276</v>
      </c>
      <c r="AC281" s="28">
        <f>+Q281*'Silver Conversions'!$F279</f>
        <v>1.7161802546045506</v>
      </c>
      <c r="AD281" s="28">
        <f>+R281*'Silver Conversions'!$F279</f>
        <v>2.907491666666667</v>
      </c>
      <c r="AE281" s="28">
        <f>+S281*'Silver Conversions'!$F279</f>
        <v>0.5482760543657331</v>
      </c>
      <c r="AF281" s="28">
        <f>+T281*'Silver Conversions'!$F279</f>
        <v>2.5181957831325303</v>
      </c>
      <c r="AG281" s="28">
        <f>+U281*'Silver Conversions'!$F279</f>
        <v>5.490662411971831</v>
      </c>
      <c r="AH281" s="28">
        <f>+V281*'Silver Conversions'!$F279</f>
        <v>0</v>
      </c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</row>
    <row r="282" spans="1:65" ht="15.75">
      <c r="A282" s="5">
        <v>1765</v>
      </c>
      <c r="B282" s="28">
        <v>81.83</v>
      </c>
      <c r="C282" s="28">
        <v>91</v>
      </c>
      <c r="D282" s="28">
        <v>77.92</v>
      </c>
      <c r="E282" s="28">
        <v>70</v>
      </c>
      <c r="F282" s="28">
        <v>29.31</v>
      </c>
      <c r="G282" s="28">
        <v>5.05</v>
      </c>
      <c r="H282" s="28">
        <v>81.21</v>
      </c>
      <c r="I282" s="28">
        <v>578.92</v>
      </c>
      <c r="J282" s="28">
        <v>113.36</v>
      </c>
      <c r="K282" s="28"/>
      <c r="L282" s="28"/>
      <c r="M282" s="28">
        <f t="shared" si="40"/>
        <v>1.177105210161397</v>
      </c>
      <c r="N282" s="28">
        <f t="shared" si="41"/>
        <v>1.3090134929083115</v>
      </c>
      <c r="O282" s="28">
        <f t="shared" si="42"/>
        <v>1.1208607842573146</v>
      </c>
      <c r="P282" s="28">
        <f t="shared" si="43"/>
        <v>1.4812432286023836</v>
      </c>
      <c r="Q282" s="28">
        <f t="shared" si="44"/>
        <v>2.4808708017334777</v>
      </c>
      <c r="R282" s="28">
        <f t="shared" si="45"/>
        <v>4.208333333333333</v>
      </c>
      <c r="S282" s="28">
        <f t="shared" si="46"/>
        <v>0.6689456342668862</v>
      </c>
      <c r="T282" s="28">
        <f t="shared" si="47"/>
        <v>4.64995983935743</v>
      </c>
      <c r="U282" s="28">
        <f t="shared" si="48"/>
        <v>9.595070422535212</v>
      </c>
      <c r="V282" s="28">
        <f t="shared" si="49"/>
        <v>0</v>
      </c>
      <c r="W282" s="28"/>
      <c r="X282" s="28">
        <v>77.49</v>
      </c>
      <c r="Y282" s="28">
        <f>+M282*'Silver Conversions'!$F280</f>
        <v>0.7748883598492476</v>
      </c>
      <c r="Z282" s="28">
        <f>+N282*'Silver Conversions'!$F280</f>
        <v>0.8617235823815415</v>
      </c>
      <c r="AA282" s="28">
        <f>+O282*'Silver Conversions'!$F280</f>
        <v>0.7378626542765903</v>
      </c>
      <c r="AB282" s="28">
        <f>+P282*'Silver Conversions'!$F280</f>
        <v>0.9751024173889491</v>
      </c>
      <c r="AC282" s="28">
        <f>+Q282*'Silver Conversions'!$F280</f>
        <v>1.6331572487811483</v>
      </c>
      <c r="AD282" s="28">
        <f>+R282*'Silver Conversions'!$F280</f>
        <v>2.7703458333333333</v>
      </c>
      <c r="AE282" s="28">
        <f>+S282*'Silver Conversions'!$F280</f>
        <v>0.4403669110378912</v>
      </c>
      <c r="AF282" s="28">
        <f>+T282*'Silver Conversions'!$F280</f>
        <v>3.061068562248996</v>
      </c>
      <c r="AG282" s="28">
        <f>+U282*'Silver Conversions'!$F280</f>
        <v>6.3164348591549295</v>
      </c>
      <c r="AH282" s="28">
        <f>+V282*'Silver Conversions'!$F280</f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</row>
    <row r="283" spans="1:65" ht="15.75">
      <c r="A283" s="5">
        <v>1766</v>
      </c>
      <c r="B283" s="28">
        <v>76.95</v>
      </c>
      <c r="C283" s="28">
        <v>101.06</v>
      </c>
      <c r="D283" s="28">
        <v>93.42</v>
      </c>
      <c r="E283" s="28">
        <v>87.67</v>
      </c>
      <c r="F283" s="28">
        <v>35.05</v>
      </c>
      <c r="G283" s="28">
        <v>5.2</v>
      </c>
      <c r="H283" s="28">
        <v>95.22</v>
      </c>
      <c r="I283" s="28">
        <v>689.83</v>
      </c>
      <c r="J283" s="28">
        <v>104.69</v>
      </c>
      <c r="K283" s="28"/>
      <c r="L283" s="28"/>
      <c r="M283" s="28">
        <f t="shared" si="40"/>
        <v>1.1069075635087315</v>
      </c>
      <c r="N283" s="28">
        <f t="shared" si="41"/>
        <v>1.4537242153111425</v>
      </c>
      <c r="O283" s="28">
        <f t="shared" si="42"/>
        <v>1.3438246209614777</v>
      </c>
      <c r="P283" s="28">
        <f t="shared" si="43"/>
        <v>1.8551513407367282</v>
      </c>
      <c r="Q283" s="28">
        <f t="shared" si="44"/>
        <v>2.96671858071506</v>
      </c>
      <c r="R283" s="28">
        <f t="shared" si="45"/>
        <v>4.333333333333334</v>
      </c>
      <c r="S283" s="28">
        <f t="shared" si="46"/>
        <v>0.7843492586490939</v>
      </c>
      <c r="T283" s="28">
        <f t="shared" si="47"/>
        <v>5.540803212851406</v>
      </c>
      <c r="U283" s="28">
        <f t="shared" si="48"/>
        <v>8.861220205850488</v>
      </c>
      <c r="V283" s="28">
        <f t="shared" si="49"/>
        <v>0</v>
      </c>
      <c r="W283" s="28"/>
      <c r="X283" s="28">
        <v>72.87</v>
      </c>
      <c r="Y283" s="28">
        <f>+M283*'Silver Conversions'!$F281</f>
        <v>0.728677249057798</v>
      </c>
      <c r="Z283" s="28">
        <f>+N283*'Silver Conversions'!$F281</f>
        <v>0.9569866509393251</v>
      </c>
      <c r="AA283" s="28">
        <f>+O283*'Silver Conversions'!$F281</f>
        <v>0.8846397479789407</v>
      </c>
      <c r="AB283" s="28">
        <f>+P283*'Silver Conversions'!$F281</f>
        <v>1.2212461276069881</v>
      </c>
      <c r="AC283" s="28">
        <f>+Q283*'Silver Conversions'!$F281</f>
        <v>1.952990841684724</v>
      </c>
      <c r="AD283" s="28">
        <f>+R283*'Silver Conversions'!$F281</f>
        <v>2.852633333333334</v>
      </c>
      <c r="AE283" s="28">
        <f>+S283*'Silver Conversions'!$F281</f>
        <v>0.5163371169686986</v>
      </c>
      <c r="AF283" s="28">
        <f>+T283*'Silver Conversions'!$F281</f>
        <v>3.6475107550200807</v>
      </c>
      <c r="AG283" s="28">
        <f>+U283*'Silver Conversions'!$F281</f>
        <v>5.833341261511376</v>
      </c>
      <c r="AH283" s="28">
        <f>+V283*'Silver Conversions'!$F281</f>
        <v>0</v>
      </c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</row>
    <row r="284" spans="1:65" ht="15.75">
      <c r="A284" s="5">
        <v>1767</v>
      </c>
      <c r="B284" s="28">
        <v>84.37</v>
      </c>
      <c r="C284" s="28">
        <v>112.06</v>
      </c>
      <c r="D284" s="28">
        <v>87.17</v>
      </c>
      <c r="E284" s="28">
        <v>92</v>
      </c>
      <c r="F284" s="28">
        <v>34.36</v>
      </c>
      <c r="G284" s="28">
        <v>5.5</v>
      </c>
      <c r="H284" s="28">
        <v>85.18</v>
      </c>
      <c r="I284" s="28">
        <v>646.25</v>
      </c>
      <c r="J284" s="28">
        <v>109.03</v>
      </c>
      <c r="K284" s="28"/>
      <c r="L284" s="28"/>
      <c r="M284" s="28">
        <f t="shared" si="40"/>
        <v>1.2136425098535633</v>
      </c>
      <c r="N284" s="28">
        <f t="shared" si="41"/>
        <v>1.6119566155528064</v>
      </c>
      <c r="O284" s="28">
        <f t="shared" si="42"/>
        <v>1.2539198480968958</v>
      </c>
      <c r="P284" s="28">
        <f t="shared" si="43"/>
        <v>1.9467768147345614</v>
      </c>
      <c r="Q284" s="28">
        <f t="shared" si="44"/>
        <v>2.908315276273023</v>
      </c>
      <c r="R284" s="28">
        <f t="shared" si="45"/>
        <v>4.583333333333334</v>
      </c>
      <c r="S284" s="28">
        <f t="shared" si="46"/>
        <v>0.7016474464579902</v>
      </c>
      <c r="T284" s="28">
        <f t="shared" si="47"/>
        <v>5.190763052208835</v>
      </c>
      <c r="U284" s="28">
        <f t="shared" si="48"/>
        <v>9.22856852654388</v>
      </c>
      <c r="V284" s="28">
        <f t="shared" si="49"/>
        <v>0</v>
      </c>
      <c r="W284" s="28"/>
      <c r="X284" s="28">
        <v>79.89</v>
      </c>
      <c r="Y284" s="28">
        <f>+M284*'Silver Conversions'!$F282</f>
        <v>0.7989408642366007</v>
      </c>
      <c r="Z284" s="28">
        <f>+N284*'Silver Conversions'!$F282</f>
        <v>1.0611510400184125</v>
      </c>
      <c r="AA284" s="28">
        <f>+O284*'Silver Conversions'!$F282</f>
        <v>0.8254554360021865</v>
      </c>
      <c r="AB284" s="28">
        <f>+P284*'Silver Conversions'!$F282</f>
        <v>1.2815631771397618</v>
      </c>
      <c r="AC284" s="28">
        <f>+Q284*'Silver Conversions'!$F282</f>
        <v>1.9145439463705312</v>
      </c>
      <c r="AD284" s="28">
        <f>+R284*'Silver Conversions'!$F282</f>
        <v>3.0172083333333335</v>
      </c>
      <c r="AE284" s="28">
        <f>+S284*'Silver Conversions'!$F282</f>
        <v>0.4618945140032949</v>
      </c>
      <c r="AF284" s="28">
        <f>+T284*'Silver Conversions'!$F282</f>
        <v>3.417079317269076</v>
      </c>
      <c r="AG284" s="28">
        <f>+U284*'Silver Conversions'!$F282</f>
        <v>6.075166661023836</v>
      </c>
      <c r="AH284" s="28">
        <f>+V284*'Silver Conversions'!$F282</f>
        <v>0</v>
      </c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</row>
    <row r="285" spans="1:65" ht="15.75">
      <c r="A285" s="5">
        <v>1768</v>
      </c>
      <c r="B285" s="28">
        <v>100.91</v>
      </c>
      <c r="C285" s="28">
        <v>100.06</v>
      </c>
      <c r="D285" s="28">
        <v>85.58</v>
      </c>
      <c r="E285" s="28">
        <v>94</v>
      </c>
      <c r="F285" s="28">
        <v>33.93</v>
      </c>
      <c r="G285" s="28">
        <v>5.91</v>
      </c>
      <c r="H285" s="28">
        <v>74.2</v>
      </c>
      <c r="I285" s="28">
        <v>783.61</v>
      </c>
      <c r="J285" s="28">
        <v>108.33</v>
      </c>
      <c r="K285" s="28"/>
      <c r="L285" s="28"/>
      <c r="M285" s="28">
        <f t="shared" si="40"/>
        <v>1.4515665007623924</v>
      </c>
      <c r="N285" s="28">
        <f t="shared" si="41"/>
        <v>1.4393394516528093</v>
      </c>
      <c r="O285" s="28">
        <f t="shared" si="42"/>
        <v>1.2310480738801461</v>
      </c>
      <c r="P285" s="28">
        <f t="shared" si="43"/>
        <v>1.9890980498374866</v>
      </c>
      <c r="Q285" s="28">
        <f t="shared" si="44"/>
        <v>2.8719190140845074</v>
      </c>
      <c r="R285" s="28">
        <f t="shared" si="45"/>
        <v>4.925000000000001</v>
      </c>
      <c r="S285" s="28">
        <f t="shared" si="46"/>
        <v>0.6112026359143328</v>
      </c>
      <c r="T285" s="28">
        <f t="shared" si="47"/>
        <v>6.294056224899599</v>
      </c>
      <c r="U285" s="28">
        <f t="shared" si="48"/>
        <v>9.169318797399784</v>
      </c>
      <c r="V285" s="28">
        <f t="shared" si="49"/>
        <v>0</v>
      </c>
      <c r="W285" s="28"/>
      <c r="X285" s="28">
        <v>95.56</v>
      </c>
      <c r="Y285" s="28">
        <f>+M285*'Silver Conversions'!$F283</f>
        <v>0.9555662274518829</v>
      </c>
      <c r="Z285" s="28">
        <f>+N285*'Silver Conversions'!$F283</f>
        <v>0.9475171610230444</v>
      </c>
      <c r="AA285" s="28">
        <f>+O285*'Silver Conversions'!$F283</f>
        <v>0.8103989470353002</v>
      </c>
      <c r="AB285" s="28">
        <f>+P285*'Silver Conversions'!$F283</f>
        <v>1.3094232462080175</v>
      </c>
      <c r="AC285" s="28">
        <f>+Q285*'Silver Conversions'!$F283</f>
        <v>1.8905842869718312</v>
      </c>
      <c r="AD285" s="28">
        <f>+R285*'Silver Conversions'!$F283</f>
        <v>3.2421275000000005</v>
      </c>
      <c r="AE285" s="28">
        <f>+S285*'Silver Conversions'!$F283</f>
        <v>0.40235469522240525</v>
      </c>
      <c r="AF285" s="28">
        <f>+T285*'Silver Conversions'!$F283</f>
        <v>4.143377212851406</v>
      </c>
      <c r="AG285" s="28">
        <f>+U285*'Silver Conversions'!$F283</f>
        <v>6.0361625643282775</v>
      </c>
      <c r="AH285" s="28">
        <f>+V285*'Silver Conversions'!$F283</f>
        <v>0</v>
      </c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</row>
    <row r="286" spans="1:65" ht="15.75">
      <c r="A286" s="5">
        <v>1769</v>
      </c>
      <c r="B286" s="28">
        <v>96.25</v>
      </c>
      <c r="C286" s="28">
        <v>93.06</v>
      </c>
      <c r="D286" s="28">
        <v>72.06</v>
      </c>
      <c r="E286" s="28">
        <v>88</v>
      </c>
      <c r="F286" s="28">
        <v>35.18</v>
      </c>
      <c r="G286" s="28">
        <v>5.8</v>
      </c>
      <c r="H286" s="28">
        <v>78.76</v>
      </c>
      <c r="I286" s="28">
        <v>719.43</v>
      </c>
      <c r="J286" s="28">
        <v>92.11</v>
      </c>
      <c r="K286" s="28"/>
      <c r="L286" s="28"/>
      <c r="M286" s="28">
        <f t="shared" si="40"/>
        <v>1.3845335021145602</v>
      </c>
      <c r="N286" s="28">
        <f t="shared" si="41"/>
        <v>1.3386461060444776</v>
      </c>
      <c r="O286" s="28">
        <f t="shared" si="42"/>
        <v>1.0365660692194827</v>
      </c>
      <c r="P286" s="28">
        <f t="shared" si="43"/>
        <v>1.8621343445287108</v>
      </c>
      <c r="Q286" s="28">
        <f t="shared" si="44"/>
        <v>2.9777221018418203</v>
      </c>
      <c r="R286" s="28">
        <f t="shared" si="45"/>
        <v>4.833333333333333</v>
      </c>
      <c r="S286" s="28">
        <f t="shared" si="46"/>
        <v>0.6487644151565074</v>
      </c>
      <c r="T286" s="28">
        <f t="shared" si="47"/>
        <v>5.7785542168674695</v>
      </c>
      <c r="U286" s="28">
        <f t="shared" si="48"/>
        <v>7.796417930660889</v>
      </c>
      <c r="V286" s="28">
        <f t="shared" si="49"/>
        <v>0</v>
      </c>
      <c r="W286" s="28"/>
      <c r="X286" s="28">
        <v>91.14</v>
      </c>
      <c r="Y286" s="28">
        <f>+M286*'Silver Conversions'!$F284</f>
        <v>0.911438404442015</v>
      </c>
      <c r="Z286" s="28">
        <f>+N286*'Silver Conversions'!$F284</f>
        <v>0.8812307316090796</v>
      </c>
      <c r="AA286" s="28">
        <f>+O286*'Silver Conversions'!$F284</f>
        <v>0.6823714433671855</v>
      </c>
      <c r="AB286" s="28">
        <f>+P286*'Silver Conversions'!$F284</f>
        <v>1.2258430390032504</v>
      </c>
      <c r="AC286" s="28">
        <f>+Q286*'Silver Conversions'!$F284</f>
        <v>1.9602344596424703</v>
      </c>
      <c r="AD286" s="28">
        <f>+R286*'Silver Conversions'!$F284</f>
        <v>3.181783333333333</v>
      </c>
      <c r="AE286" s="28">
        <f>+S286*'Silver Conversions'!$F284</f>
        <v>0.4270816144975288</v>
      </c>
      <c r="AF286" s="28">
        <f>+T286*'Silver Conversions'!$F284</f>
        <v>3.8040222409638553</v>
      </c>
      <c r="AG286" s="28">
        <f>+U286*'Silver Conversions'!$F284</f>
        <v>5.132381923754063</v>
      </c>
      <c r="AH286" s="28">
        <f>+V286*'Silver Conversions'!$F284</f>
        <v>0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</row>
    <row r="287" spans="1:65" ht="15.75">
      <c r="A287" s="5">
        <v>1770</v>
      </c>
      <c r="B287" s="28">
        <v>106.04</v>
      </c>
      <c r="C287" s="28">
        <v>82.06</v>
      </c>
      <c r="D287" s="28">
        <v>80.2</v>
      </c>
      <c r="E287" s="28">
        <v>88</v>
      </c>
      <c r="F287" s="28">
        <v>32.37</v>
      </c>
      <c r="G287" s="28">
        <v>5.95</v>
      </c>
      <c r="H287" s="28">
        <v>102.62</v>
      </c>
      <c r="I287" s="28">
        <v>737.25</v>
      </c>
      <c r="J287" s="28">
        <v>97.92</v>
      </c>
      <c r="K287" s="28"/>
      <c r="L287" s="28"/>
      <c r="M287" s="28">
        <f t="shared" si="40"/>
        <v>1.5253603383296412</v>
      </c>
      <c r="N287" s="28">
        <f t="shared" si="41"/>
        <v>1.1804137058028137</v>
      </c>
      <c r="O287" s="28">
        <f t="shared" si="42"/>
        <v>1.153658045398314</v>
      </c>
      <c r="P287" s="28">
        <f t="shared" si="43"/>
        <v>1.8621343445287108</v>
      </c>
      <c r="Q287" s="28">
        <f t="shared" si="44"/>
        <v>2.7398767605633805</v>
      </c>
      <c r="R287" s="28">
        <f t="shared" si="45"/>
        <v>4.958333333333334</v>
      </c>
      <c r="S287" s="28">
        <f t="shared" si="46"/>
        <v>0.8453047775947282</v>
      </c>
      <c r="T287" s="28">
        <f t="shared" si="47"/>
        <v>5.921686746987952</v>
      </c>
      <c r="U287" s="28">
        <f t="shared" si="48"/>
        <v>8.28819068255688</v>
      </c>
      <c r="V287" s="28">
        <f t="shared" si="49"/>
        <v>0</v>
      </c>
      <c r="W287" s="28"/>
      <c r="X287" s="28">
        <v>100.41</v>
      </c>
      <c r="Y287" s="28">
        <f>+M287*'Silver Conversions'!$F285</f>
        <v>1.0041447107224029</v>
      </c>
      <c r="Z287" s="28">
        <f>+N287*'Silver Conversions'!$F285</f>
        <v>0.7770663425299923</v>
      </c>
      <c r="AA287" s="28">
        <f>+O287*'Silver Conversions'!$F285</f>
        <v>0.7594530912857101</v>
      </c>
      <c r="AB287" s="28">
        <f>+P287*'Silver Conversions'!$F285</f>
        <v>1.2258430390032504</v>
      </c>
      <c r="AC287" s="28">
        <f>+Q287*'Silver Conversions'!$F285</f>
        <v>1.8036608714788733</v>
      </c>
      <c r="AD287" s="28">
        <f>+R287*'Silver Conversions'!$F285</f>
        <v>3.2640708333333337</v>
      </c>
      <c r="AE287" s="28">
        <f>+S287*'Silver Conversions'!$F285</f>
        <v>0.5564641350906095</v>
      </c>
      <c r="AF287" s="28">
        <f>+T287*'Silver Conversions'!$F285</f>
        <v>3.8982463855421687</v>
      </c>
      <c r="AG287" s="28">
        <f>+U287*'Silver Conversions'!$F285</f>
        <v>5.456115926327194</v>
      </c>
      <c r="AH287" s="28">
        <f>+V287*'Silver Conversions'!$F285</f>
        <v>0</v>
      </c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</row>
    <row r="288" spans="1:65" ht="15.75">
      <c r="A288" s="5">
        <v>1771</v>
      </c>
      <c r="B288" s="28">
        <v>114.75</v>
      </c>
      <c r="C288" s="28">
        <v>88.06</v>
      </c>
      <c r="D288" s="28">
        <v>84.7</v>
      </c>
      <c r="E288" s="28"/>
      <c r="F288" s="28">
        <v>33.03</v>
      </c>
      <c r="G288" s="28">
        <v>6.2</v>
      </c>
      <c r="H288" s="28">
        <v>115.78</v>
      </c>
      <c r="I288" s="28">
        <v>848.67</v>
      </c>
      <c r="J288" s="28">
        <v>107.33</v>
      </c>
      <c r="K288" s="28"/>
      <c r="L288" s="28"/>
      <c r="M288" s="28">
        <f t="shared" si="40"/>
        <v>1.6506516297937224</v>
      </c>
      <c r="N288" s="28">
        <f t="shared" si="41"/>
        <v>1.2667222877528121</v>
      </c>
      <c r="O288" s="28">
        <f t="shared" si="42"/>
        <v>1.218389481860813</v>
      </c>
      <c r="P288" s="28">
        <f t="shared" si="43"/>
        <v>0</v>
      </c>
      <c r="Q288" s="28">
        <f t="shared" si="44"/>
        <v>2.795740790899242</v>
      </c>
      <c r="R288" s="28">
        <f t="shared" si="45"/>
        <v>5.166666666666667</v>
      </c>
      <c r="S288" s="28">
        <f t="shared" si="46"/>
        <v>0.9537067545304777</v>
      </c>
      <c r="T288" s="28">
        <f t="shared" si="47"/>
        <v>6.816626506024096</v>
      </c>
      <c r="U288" s="28">
        <f t="shared" si="48"/>
        <v>9.084676327193934</v>
      </c>
      <c r="V288" s="28">
        <f t="shared" si="49"/>
        <v>0</v>
      </c>
      <c r="W288" s="28"/>
      <c r="X288" s="28">
        <v>108.66</v>
      </c>
      <c r="Y288" s="28">
        <f>+M288*'Silver Conversions'!$F286</f>
        <v>1.0866239678932075</v>
      </c>
      <c r="Z288" s="28">
        <f>+N288*'Silver Conversions'!$F286</f>
        <v>0.8338832820276763</v>
      </c>
      <c r="AA288" s="28">
        <f>+O288*'Silver Conversions'!$F286</f>
        <v>0.8020657959089732</v>
      </c>
      <c r="AB288" s="28">
        <f>+P288*'Silver Conversions'!$F286</f>
        <v>0</v>
      </c>
      <c r="AC288" s="28">
        <f>+Q288*'Silver Conversions'!$F286</f>
        <v>1.840436162648971</v>
      </c>
      <c r="AD288" s="28">
        <f>+R288*'Silver Conversions'!$F286</f>
        <v>3.401216666666667</v>
      </c>
      <c r="AE288" s="28">
        <f>+S288*'Silver Conversions'!$F286</f>
        <v>0.6278251565074134</v>
      </c>
      <c r="AF288" s="28">
        <f>+T288*'Silver Conversions'!$F286</f>
        <v>4.487385228915662</v>
      </c>
      <c r="AG288" s="28">
        <f>+U288*'Silver Conversions'!$F286</f>
        <v>5.980442426191767</v>
      </c>
      <c r="AH288" s="28">
        <f>+V288*'Silver Conversions'!$F286</f>
        <v>0</v>
      </c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</row>
    <row r="289" spans="1:65" ht="15.75">
      <c r="A289" s="5">
        <v>1772</v>
      </c>
      <c r="B289" s="28">
        <v>112.41</v>
      </c>
      <c r="C289" s="28">
        <v>107</v>
      </c>
      <c r="D289" s="28">
        <v>85.9</v>
      </c>
      <c r="E289" s="28">
        <v>89.1</v>
      </c>
      <c r="F289" s="28">
        <v>33.58</v>
      </c>
      <c r="G289" s="28">
        <v>6.45</v>
      </c>
      <c r="H289" s="28">
        <v>130.06</v>
      </c>
      <c r="I289" s="28">
        <v>958.5</v>
      </c>
      <c r="J289" s="28"/>
      <c r="K289" s="28"/>
      <c r="L289" s="28"/>
      <c r="M289" s="28">
        <f t="shared" si="40"/>
        <v>1.616991282833223</v>
      </c>
      <c r="N289" s="28">
        <f t="shared" si="41"/>
        <v>1.539169711441641</v>
      </c>
      <c r="O289" s="28">
        <f t="shared" si="42"/>
        <v>1.2356511982508127</v>
      </c>
      <c r="P289" s="28">
        <f t="shared" si="43"/>
        <v>1.8854110238353197</v>
      </c>
      <c r="Q289" s="28">
        <f t="shared" si="44"/>
        <v>2.8422941495124596</v>
      </c>
      <c r="R289" s="28">
        <f t="shared" si="45"/>
        <v>5.375</v>
      </c>
      <c r="S289" s="28">
        <f t="shared" si="46"/>
        <v>1.0713344316309719</v>
      </c>
      <c r="T289" s="28">
        <f t="shared" si="47"/>
        <v>7.698795180722891</v>
      </c>
      <c r="U289" s="28">
        <f t="shared" si="48"/>
        <v>0</v>
      </c>
      <c r="V289" s="28">
        <f t="shared" si="49"/>
        <v>0</v>
      </c>
      <c r="W289" s="28"/>
      <c r="X289" s="28">
        <v>105.4</v>
      </c>
      <c r="Y289" s="28">
        <f>+M289*'Silver Conversions'!$F287</f>
        <v>1.0539549181506949</v>
      </c>
      <c r="Z289" s="28">
        <f>+N289*'Silver Conversions'!$F287</f>
        <v>1.0032308179176617</v>
      </c>
      <c r="AA289" s="28">
        <f>+O289*'Silver Conversions'!$F287</f>
        <v>0.8053974510198798</v>
      </c>
      <c r="AB289" s="28">
        <f>+P289*'Silver Conversions'!$F287</f>
        <v>1.2289109053358613</v>
      </c>
      <c r="AC289" s="28">
        <f>+Q289*'Silver Conversions'!$F287</f>
        <v>1.8526073266522214</v>
      </c>
      <c r="AD289" s="28">
        <f>+R289*'Silver Conversions'!$F287</f>
        <v>3.5034250000000005</v>
      </c>
      <c r="AE289" s="28">
        <f>+S289*'Silver Conversions'!$F287</f>
        <v>0.6982957825370675</v>
      </c>
      <c r="AF289" s="28">
        <f>+T289*'Silver Conversions'!$F287</f>
        <v>5.018074698795181</v>
      </c>
      <c r="AG289" s="28">
        <f>+U289*'Silver Conversions'!$F287</f>
        <v>0</v>
      </c>
      <c r="AH289" s="28">
        <f>+V289*'Silver Conversions'!$F287</f>
        <v>0</v>
      </c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</row>
    <row r="290" spans="1:65" ht="15.75">
      <c r="A290" s="5">
        <v>1773</v>
      </c>
      <c r="B290" s="28">
        <v>103.37</v>
      </c>
      <c r="C290" s="28">
        <v>112</v>
      </c>
      <c r="D290" s="28">
        <v>94</v>
      </c>
      <c r="E290" s="28">
        <v>97.03</v>
      </c>
      <c r="F290" s="28">
        <v>36.97</v>
      </c>
      <c r="G290" s="28">
        <v>6.09</v>
      </c>
      <c r="H290" s="28">
        <v>127.24</v>
      </c>
      <c r="I290" s="28">
        <v>661.67</v>
      </c>
      <c r="J290" s="28">
        <v>104</v>
      </c>
      <c r="K290" s="28"/>
      <c r="L290" s="28"/>
      <c r="M290" s="28">
        <f t="shared" si="40"/>
        <v>1.4869530193618918</v>
      </c>
      <c r="N290" s="28">
        <f t="shared" si="41"/>
        <v>1.6110935297333064</v>
      </c>
      <c r="O290" s="28">
        <f t="shared" si="42"/>
        <v>1.3521677838833108</v>
      </c>
      <c r="P290" s="28">
        <f t="shared" si="43"/>
        <v>2.0532147210184184</v>
      </c>
      <c r="Q290" s="28">
        <f t="shared" si="44"/>
        <v>3.1292321235102927</v>
      </c>
      <c r="R290" s="28">
        <f t="shared" si="45"/>
        <v>5.075</v>
      </c>
      <c r="S290" s="28">
        <f t="shared" si="46"/>
        <v>1.0481054365733113</v>
      </c>
      <c r="T290" s="28">
        <f t="shared" si="47"/>
        <v>5.314618473895582</v>
      </c>
      <c r="U290" s="28">
        <f t="shared" si="48"/>
        <v>8.802816901408452</v>
      </c>
      <c r="V290" s="28">
        <f t="shared" si="49"/>
        <v>0</v>
      </c>
      <c r="W290" s="28"/>
      <c r="X290" s="28">
        <v>96.24</v>
      </c>
      <c r="Y290" s="28">
        <f>+M290*'Silver Conversions'!$F288</f>
        <v>0.9623559941310164</v>
      </c>
      <c r="Z290" s="28">
        <f>+N290*'Silver Conversions'!$F288</f>
        <v>1.042699732443396</v>
      </c>
      <c r="AA290" s="28">
        <f>+O290*'Silver Conversions'!$F288</f>
        <v>0.8751229897292787</v>
      </c>
      <c r="AB290" s="28">
        <f>+P290*'Silver Conversions'!$F288</f>
        <v>1.3288405674431203</v>
      </c>
      <c r="AC290" s="28">
        <f>+Q290*'Silver Conversions'!$F288</f>
        <v>2.0252390303358614</v>
      </c>
      <c r="AD290" s="28">
        <f>+R290*'Silver Conversions'!$F288</f>
        <v>3.2845400000000002</v>
      </c>
      <c r="AE290" s="28">
        <f>+S290*'Silver Conversions'!$F288</f>
        <v>0.6783338385502471</v>
      </c>
      <c r="AF290" s="28">
        <f>+T290*'Silver Conversions'!$F288</f>
        <v>3.4396210763052206</v>
      </c>
      <c r="AG290" s="28">
        <f>+U290*'Silver Conversions'!$F288</f>
        <v>5.69718309859155</v>
      </c>
      <c r="AH290" s="28">
        <f>+V290*'Silver Conversions'!$F288</f>
        <v>0</v>
      </c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</row>
    <row r="291" spans="1:65" ht="15.75">
      <c r="A291" s="5">
        <v>1774</v>
      </c>
      <c r="B291" s="28">
        <v>92.45</v>
      </c>
      <c r="C291" s="28">
        <v>110</v>
      </c>
      <c r="D291" s="28">
        <v>95.9</v>
      </c>
      <c r="E291" s="28">
        <v>115.26</v>
      </c>
      <c r="F291" s="28">
        <v>39.58</v>
      </c>
      <c r="G291" s="28">
        <v>5.8</v>
      </c>
      <c r="H291" s="28">
        <v>147.67</v>
      </c>
      <c r="I291" s="28">
        <v>748.25</v>
      </c>
      <c r="J291" s="28"/>
      <c r="K291" s="28"/>
      <c r="L291" s="28"/>
      <c r="M291" s="28">
        <f t="shared" si="40"/>
        <v>1.3298714002128946</v>
      </c>
      <c r="N291" s="28">
        <f t="shared" si="41"/>
        <v>1.5823240024166403</v>
      </c>
      <c r="O291" s="28">
        <f t="shared" si="42"/>
        <v>1.3794988348341437</v>
      </c>
      <c r="P291" s="28">
        <f t="shared" si="43"/>
        <v>2.438972778981582</v>
      </c>
      <c r="Q291" s="28">
        <f t="shared" si="44"/>
        <v>3.3501489707475622</v>
      </c>
      <c r="R291" s="28">
        <f t="shared" si="45"/>
        <v>4.833333333333333</v>
      </c>
      <c r="S291" s="28">
        <f t="shared" si="46"/>
        <v>1.2163920922570015</v>
      </c>
      <c r="T291" s="28">
        <f t="shared" si="47"/>
        <v>6.01004016064257</v>
      </c>
      <c r="U291" s="28">
        <f t="shared" si="48"/>
        <v>0</v>
      </c>
      <c r="V291" s="28">
        <f t="shared" si="49"/>
        <v>0</v>
      </c>
      <c r="W291" s="28"/>
      <c r="X291" s="28">
        <v>86.07</v>
      </c>
      <c r="Y291" s="28">
        <f>+M291*'Silver Conversions'!$F289</f>
        <v>0.8606927702177855</v>
      </c>
      <c r="Z291" s="28">
        <f>+N291*'Silver Conversions'!$F289</f>
        <v>1.0240800943640496</v>
      </c>
      <c r="AA291" s="28">
        <f>+O291*'Silver Conversions'!$F289</f>
        <v>0.8928116459046578</v>
      </c>
      <c r="AB291" s="28">
        <f>+P291*'Silver Conversions'!$F289</f>
        <v>1.5785031825568798</v>
      </c>
      <c r="AC291" s="28">
        <f>+Q291*'Silver Conversions'!$F289</f>
        <v>2.1682164138678224</v>
      </c>
      <c r="AD291" s="28">
        <f>+R291*'Silver Conversions'!$F289</f>
        <v>3.128133333333333</v>
      </c>
      <c r="AE291" s="28">
        <f>+S291*'Silver Conversions'!$F289</f>
        <v>0.7872489621087314</v>
      </c>
      <c r="AF291" s="28">
        <f>+T291*'Silver Conversions'!$F289</f>
        <v>3.8896979919678714</v>
      </c>
      <c r="AG291" s="28">
        <f>+U291*'Silver Conversions'!$F289</f>
        <v>0</v>
      </c>
      <c r="AH291" s="28">
        <f>+V291*'Silver Conversions'!$F289</f>
        <v>0</v>
      </c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</row>
    <row r="292" spans="1:65" ht="15.75">
      <c r="A292" s="5">
        <v>1775</v>
      </c>
      <c r="B292" s="28">
        <v>98</v>
      </c>
      <c r="C292" s="28">
        <v>102</v>
      </c>
      <c r="D292" s="28">
        <v>113.1</v>
      </c>
      <c r="E292" s="28">
        <v>99</v>
      </c>
      <c r="F292" s="28">
        <v>36.26</v>
      </c>
      <c r="G292" s="28">
        <v>6.16</v>
      </c>
      <c r="H292" s="28">
        <v>128.84</v>
      </c>
      <c r="I292" s="28">
        <v>768.16</v>
      </c>
      <c r="J292" s="28"/>
      <c r="K292" s="28"/>
      <c r="L292" s="28"/>
      <c r="M292" s="28">
        <f t="shared" si="40"/>
        <v>1.4097068385166431</v>
      </c>
      <c r="N292" s="28">
        <f t="shared" si="41"/>
        <v>1.4672458931499754</v>
      </c>
      <c r="O292" s="28">
        <f t="shared" si="42"/>
        <v>1.6269167697574727</v>
      </c>
      <c r="P292" s="28">
        <f t="shared" si="43"/>
        <v>2.0949011375947997</v>
      </c>
      <c r="Q292" s="28">
        <f t="shared" si="44"/>
        <v>3.069135969664139</v>
      </c>
      <c r="R292" s="28">
        <f t="shared" si="45"/>
        <v>5.133333333333334</v>
      </c>
      <c r="S292" s="28">
        <f t="shared" si="46"/>
        <v>1.0612850082372323</v>
      </c>
      <c r="T292" s="28">
        <f t="shared" si="47"/>
        <v>6.169959839357429</v>
      </c>
      <c r="U292" s="28">
        <f t="shared" si="48"/>
        <v>0</v>
      </c>
      <c r="V292" s="28">
        <f t="shared" si="49"/>
        <v>0</v>
      </c>
      <c r="W292" s="28"/>
      <c r="X292" s="28">
        <v>91.24</v>
      </c>
      <c r="Y292" s="28">
        <f>+M292*'Silver Conversions'!$F290</f>
        <v>0.9123622658879714</v>
      </c>
      <c r="Z292" s="28">
        <f>+N292*'Silver Conversions'!$F290</f>
        <v>0.9496015420466641</v>
      </c>
      <c r="AA292" s="28">
        <f>+O292*'Silver Conversions'!$F290</f>
        <v>1.0529405333870363</v>
      </c>
      <c r="AB292" s="28">
        <f>+P292*'Silver Conversions'!$F290</f>
        <v>1.3558200162513543</v>
      </c>
      <c r="AC292" s="28">
        <f>+Q292*'Silver Conversions'!$F290</f>
        <v>1.9863447995666308</v>
      </c>
      <c r="AD292" s="28">
        <f>+R292*'Silver Conversions'!$F290</f>
        <v>3.3222933333333335</v>
      </c>
      <c r="AE292" s="28">
        <f>+S292*'Silver Conversions'!$F290</f>
        <v>0.6868636573311367</v>
      </c>
      <c r="AF292" s="28">
        <f>+T292*'Silver Conversions'!$F290</f>
        <v>3.9931980080321283</v>
      </c>
      <c r="AG292" s="28">
        <f>+U292*'Silver Conversions'!$F290</f>
        <v>0</v>
      </c>
      <c r="AH292" s="28">
        <f>+V292*'Silver Conversions'!$F290</f>
        <v>0</v>
      </c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</row>
    <row r="293" spans="1:65" ht="15.75">
      <c r="A293" s="5">
        <v>1776</v>
      </c>
      <c r="B293" s="28">
        <v>101.08</v>
      </c>
      <c r="C293" s="28">
        <v>100</v>
      </c>
      <c r="D293" s="28">
        <v>94.4</v>
      </c>
      <c r="E293" s="28">
        <v>98.4</v>
      </c>
      <c r="F293" s="28">
        <v>34.68</v>
      </c>
      <c r="G293" s="28">
        <v>6.3</v>
      </c>
      <c r="H293" s="28">
        <v>119.21</v>
      </c>
      <c r="I293" s="28">
        <v>640</v>
      </c>
      <c r="J293" s="28">
        <v>104</v>
      </c>
      <c r="K293" s="28"/>
      <c r="L293" s="28"/>
      <c r="M293" s="28">
        <f t="shared" si="40"/>
        <v>1.454011910584309</v>
      </c>
      <c r="N293" s="28">
        <f t="shared" si="41"/>
        <v>1.4384763658333093</v>
      </c>
      <c r="O293" s="28">
        <f t="shared" si="42"/>
        <v>1.3579216893466441</v>
      </c>
      <c r="P293" s="28">
        <f t="shared" si="43"/>
        <v>2.082204767063922</v>
      </c>
      <c r="Q293" s="28">
        <f t="shared" si="44"/>
        <v>2.935400866738895</v>
      </c>
      <c r="R293" s="28">
        <f t="shared" si="45"/>
        <v>5.25</v>
      </c>
      <c r="S293" s="28">
        <f t="shared" si="46"/>
        <v>0.9819604612850081</v>
      </c>
      <c r="T293" s="28">
        <f t="shared" si="47"/>
        <v>5.140562248995984</v>
      </c>
      <c r="U293" s="28">
        <f t="shared" si="48"/>
        <v>8.802816901408452</v>
      </c>
      <c r="V293" s="28">
        <f t="shared" si="49"/>
        <v>0</v>
      </c>
      <c r="W293" s="28"/>
      <c r="X293" s="28">
        <v>94.1</v>
      </c>
      <c r="Y293" s="28">
        <f>+M293*'Silver Conversions'!$F291</f>
        <v>0.9410365085301647</v>
      </c>
      <c r="Z293" s="28">
        <f>+N293*'Silver Conversions'!$F291</f>
        <v>0.9309819039673177</v>
      </c>
      <c r="AA293" s="28">
        <f>+O293*'Silver Conversions'!$F291</f>
        <v>0.8788469173451481</v>
      </c>
      <c r="AB293" s="28">
        <f>+P293*'Silver Conversions'!$F291</f>
        <v>1.3476029252437705</v>
      </c>
      <c r="AC293" s="28">
        <f>+Q293*'Silver Conversions'!$F291</f>
        <v>1.8997914409534127</v>
      </c>
      <c r="AD293" s="28">
        <f>+R293*'Silver Conversions'!$F291</f>
        <v>3.3978</v>
      </c>
      <c r="AE293" s="28">
        <f>+S293*'Silver Conversions'!$F291</f>
        <v>0.6355248105436573</v>
      </c>
      <c r="AF293" s="28">
        <f>+T293*'Silver Conversions'!$F291</f>
        <v>3.326971887550201</v>
      </c>
      <c r="AG293" s="28">
        <f>+U293*'Silver Conversions'!$F291</f>
        <v>5.69718309859155</v>
      </c>
      <c r="AH293" s="28">
        <f>+V293*'Silver Conversions'!$F291</f>
        <v>0</v>
      </c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</row>
    <row r="294" spans="1:65" ht="15.75">
      <c r="A294" s="5">
        <v>1777</v>
      </c>
      <c r="B294" s="28">
        <v>122.25</v>
      </c>
      <c r="C294" s="28"/>
      <c r="D294" s="28">
        <v>66.6</v>
      </c>
      <c r="E294" s="28">
        <v>83.33</v>
      </c>
      <c r="F294" s="28">
        <v>36.87</v>
      </c>
      <c r="G294" s="28">
        <v>6.25</v>
      </c>
      <c r="H294" s="28">
        <v>125.72</v>
      </c>
      <c r="I294" s="28">
        <v>459.5</v>
      </c>
      <c r="J294" s="28">
        <v>104</v>
      </c>
      <c r="K294" s="28"/>
      <c r="L294" s="28"/>
      <c r="M294" s="28">
        <f t="shared" si="40"/>
        <v>1.7585373572312206</v>
      </c>
      <c r="N294" s="28">
        <f t="shared" si="41"/>
        <v>0</v>
      </c>
      <c r="O294" s="28">
        <f t="shared" si="42"/>
        <v>0.958025259644984</v>
      </c>
      <c r="P294" s="28">
        <f t="shared" si="43"/>
        <v>1.7633142605633805</v>
      </c>
      <c r="Q294" s="28">
        <f t="shared" si="44"/>
        <v>3.1207678764897073</v>
      </c>
      <c r="R294" s="28">
        <f t="shared" si="45"/>
        <v>5.208333333333334</v>
      </c>
      <c r="S294" s="28">
        <f t="shared" si="46"/>
        <v>1.0355848434925865</v>
      </c>
      <c r="T294" s="28">
        <f t="shared" si="47"/>
        <v>3.6907630522088355</v>
      </c>
      <c r="U294" s="28">
        <f t="shared" si="48"/>
        <v>8.802816901408452</v>
      </c>
      <c r="V294" s="28">
        <f t="shared" si="49"/>
        <v>0</v>
      </c>
      <c r="W294" s="28"/>
      <c r="X294" s="28">
        <v>113.81</v>
      </c>
      <c r="Y294" s="28">
        <f>+M294*'Silver Conversions'!$F292</f>
        <v>1.138125377600046</v>
      </c>
      <c r="Z294" s="28">
        <f>+N294*'Silver Conversions'!$F292</f>
        <v>0</v>
      </c>
      <c r="AA294" s="28">
        <f>+O294*'Silver Conversions'!$F292</f>
        <v>0.6200339480422337</v>
      </c>
      <c r="AB294" s="28">
        <f>+P294*'Silver Conversions'!$F292</f>
        <v>1.1412169894366198</v>
      </c>
      <c r="AC294" s="28">
        <f>+Q294*'Silver Conversions'!$F292</f>
        <v>2.0197609696641385</v>
      </c>
      <c r="AD294" s="28">
        <f>+R294*'Silver Conversions'!$F292</f>
        <v>3.3708333333333336</v>
      </c>
      <c r="AE294" s="28">
        <f>+S294*'Silver Conversions'!$F292</f>
        <v>0.670230510708402</v>
      </c>
      <c r="AF294" s="28">
        <f>+T294*'Silver Conversions'!$F292</f>
        <v>2.3886618473895584</v>
      </c>
      <c r="AG294" s="28">
        <f>+U294*'Silver Conversions'!$F292</f>
        <v>5.69718309859155</v>
      </c>
      <c r="AH294" s="28">
        <f>+V294*'Silver Conversions'!$F292</f>
        <v>0</v>
      </c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</row>
    <row r="295" spans="1:65" ht="15.75">
      <c r="A295" s="5">
        <v>1778</v>
      </c>
      <c r="B295" s="28">
        <v>115.16</v>
      </c>
      <c r="C295" s="28"/>
      <c r="D295" s="28">
        <v>76.6</v>
      </c>
      <c r="E295" s="28">
        <v>92.4</v>
      </c>
      <c r="F295" s="28">
        <v>34.55</v>
      </c>
      <c r="G295" s="28">
        <v>6.25</v>
      </c>
      <c r="H295" s="28"/>
      <c r="I295" s="28">
        <v>678.71</v>
      </c>
      <c r="J295" s="28"/>
      <c r="K295" s="28"/>
      <c r="L295" s="28"/>
      <c r="M295" s="28">
        <f t="shared" si="40"/>
        <v>1.656549382893639</v>
      </c>
      <c r="N295" s="28">
        <f t="shared" si="41"/>
        <v>0</v>
      </c>
      <c r="O295" s="28">
        <f t="shared" si="42"/>
        <v>1.1018728962283149</v>
      </c>
      <c r="P295" s="28">
        <f t="shared" si="43"/>
        <v>1.9552410617551466</v>
      </c>
      <c r="Q295" s="28">
        <f t="shared" si="44"/>
        <v>2.9243973456121344</v>
      </c>
      <c r="R295" s="28">
        <f t="shared" si="45"/>
        <v>5.208333333333334</v>
      </c>
      <c r="S295" s="28">
        <f t="shared" si="46"/>
        <v>0</v>
      </c>
      <c r="T295" s="28">
        <f t="shared" si="47"/>
        <v>5.451485943775101</v>
      </c>
      <c r="U295" s="28">
        <f t="shared" si="48"/>
        <v>0</v>
      </c>
      <c r="V295" s="28">
        <f t="shared" si="49"/>
        <v>0</v>
      </c>
      <c r="W295" s="28"/>
      <c r="X295" s="28">
        <v>107.21</v>
      </c>
      <c r="Y295" s="28">
        <f>+M295*'Silver Conversions'!$F293</f>
        <v>1.0721187606087632</v>
      </c>
      <c r="Z295" s="28">
        <f>+N295*'Silver Conversions'!$F293</f>
        <v>0</v>
      </c>
      <c r="AA295" s="28">
        <f>+O295*'Silver Conversions'!$F293</f>
        <v>0.7131321384389654</v>
      </c>
      <c r="AB295" s="28">
        <f>+P295*'Silver Conversions'!$F293</f>
        <v>1.2654320151679308</v>
      </c>
      <c r="AC295" s="28">
        <f>+Q295*'Silver Conversions'!$F293</f>
        <v>1.8926699620801735</v>
      </c>
      <c r="AD295" s="28">
        <f>+R295*'Silver Conversions'!$F293</f>
        <v>3.3708333333333336</v>
      </c>
      <c r="AE295" s="28">
        <f>+S295*'Silver Conversions'!$F293</f>
        <v>0</v>
      </c>
      <c r="AF295" s="28">
        <f>+T295*'Silver Conversions'!$F293</f>
        <v>3.5282017028112453</v>
      </c>
      <c r="AG295" s="28">
        <f>+U295*'Silver Conversions'!$F293</f>
        <v>0</v>
      </c>
      <c r="AH295" s="28">
        <f>+V295*'Silver Conversions'!$F293</f>
        <v>0</v>
      </c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</row>
    <row r="296" spans="1:65" ht="15.75">
      <c r="A296" s="5">
        <v>1779</v>
      </c>
      <c r="B296" s="28">
        <v>116</v>
      </c>
      <c r="C296" s="28"/>
      <c r="D296" s="28">
        <v>94.6</v>
      </c>
      <c r="E296" s="28">
        <v>96.5</v>
      </c>
      <c r="F296" s="28">
        <v>39.11</v>
      </c>
      <c r="G296" s="28">
        <v>6.45</v>
      </c>
      <c r="H296" s="28">
        <v>110</v>
      </c>
      <c r="I296" s="28">
        <v>696.11</v>
      </c>
      <c r="J296" s="28"/>
      <c r="K296" s="28"/>
      <c r="L296" s="28"/>
      <c r="M296" s="28">
        <f t="shared" si="40"/>
        <v>1.6686325843666387</v>
      </c>
      <c r="N296" s="28">
        <f t="shared" si="41"/>
        <v>0</v>
      </c>
      <c r="O296" s="28">
        <f t="shared" si="42"/>
        <v>1.3607986420783105</v>
      </c>
      <c r="P296" s="28">
        <f t="shared" si="43"/>
        <v>2.041999593716143</v>
      </c>
      <c r="Q296" s="28">
        <f t="shared" si="44"/>
        <v>3.310367009750813</v>
      </c>
      <c r="R296" s="28">
        <f t="shared" si="45"/>
        <v>5.375</v>
      </c>
      <c r="S296" s="28">
        <f t="shared" si="46"/>
        <v>0.9060955518945634</v>
      </c>
      <c r="T296" s="28">
        <f t="shared" si="47"/>
        <v>5.591244979919678</v>
      </c>
      <c r="U296" s="28">
        <f t="shared" si="48"/>
        <v>0</v>
      </c>
      <c r="V296" s="28">
        <f t="shared" si="49"/>
        <v>0</v>
      </c>
      <c r="W296" s="28"/>
      <c r="X296" s="28">
        <v>107.99</v>
      </c>
      <c r="Y296" s="28">
        <f>+M296*'Silver Conversions'!$F294</f>
        <v>1.0799390086020886</v>
      </c>
      <c r="Z296" s="28">
        <f>+N296*'Silver Conversions'!$F294</f>
        <v>0</v>
      </c>
      <c r="AA296" s="28">
        <f>+O296*'Silver Conversions'!$F294</f>
        <v>0.8807088811530825</v>
      </c>
      <c r="AB296" s="28">
        <f>+P296*'Silver Conversions'!$F294</f>
        <v>1.3215821370530878</v>
      </c>
      <c r="AC296" s="28">
        <f>+Q296*'Silver Conversions'!$F294</f>
        <v>2.142469528710726</v>
      </c>
      <c r="AD296" s="28">
        <f>+R296*'Silver Conversions'!$F294</f>
        <v>3.4787</v>
      </c>
      <c r="AE296" s="28">
        <f>+S296*'Silver Conversions'!$F294</f>
        <v>0.5864250411861615</v>
      </c>
      <c r="AF296" s="28">
        <f>+T296*'Silver Conversions'!$F294</f>
        <v>3.618653751004016</v>
      </c>
      <c r="AG296" s="28">
        <f>+U296*'Silver Conversions'!$F294</f>
        <v>0</v>
      </c>
      <c r="AH296" s="28">
        <f>+V296*'Silver Conversions'!$F294</f>
        <v>0</v>
      </c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</row>
    <row r="297" spans="1:65" ht="15.75">
      <c r="A297" s="5">
        <v>1780</v>
      </c>
      <c r="B297" s="28">
        <v>98.33</v>
      </c>
      <c r="C297" s="28"/>
      <c r="D297" s="28">
        <v>110.6</v>
      </c>
      <c r="E297" s="28">
        <v>96</v>
      </c>
      <c r="F297" s="28">
        <v>43.4</v>
      </c>
      <c r="G297" s="28">
        <v>6.5</v>
      </c>
      <c r="H297" s="28"/>
      <c r="I297" s="28">
        <v>738.59</v>
      </c>
      <c r="J297" s="28"/>
      <c r="K297" s="28"/>
      <c r="L297" s="28"/>
      <c r="M297" s="28">
        <f t="shared" si="40"/>
        <v>1.414453810523893</v>
      </c>
      <c r="N297" s="28">
        <f t="shared" si="41"/>
        <v>0</v>
      </c>
      <c r="O297" s="28">
        <f t="shared" si="42"/>
        <v>1.5909548606116402</v>
      </c>
      <c r="P297" s="28">
        <f t="shared" si="43"/>
        <v>2.031419284940412</v>
      </c>
      <c r="Q297" s="28">
        <f t="shared" si="44"/>
        <v>3.6734832069339114</v>
      </c>
      <c r="R297" s="28">
        <f t="shared" si="45"/>
        <v>5.416666666666667</v>
      </c>
      <c r="S297" s="28">
        <f t="shared" si="46"/>
        <v>0</v>
      </c>
      <c r="T297" s="28">
        <f t="shared" si="47"/>
        <v>5.932449799196787</v>
      </c>
      <c r="U297" s="28">
        <f t="shared" si="48"/>
        <v>0</v>
      </c>
      <c r="V297" s="28">
        <f t="shared" si="49"/>
        <v>0</v>
      </c>
      <c r="W297" s="28"/>
      <c r="X297" s="28">
        <v>91.54</v>
      </c>
      <c r="Y297" s="28">
        <f>+M297*'Silver Conversions'!$F295</f>
        <v>0.9154345061710636</v>
      </c>
      <c r="Z297" s="28">
        <f>+N297*'Silver Conversions'!$F295</f>
        <v>0</v>
      </c>
      <c r="AA297" s="28">
        <f>+O297*'Silver Conversions'!$F295</f>
        <v>1.0296659857878534</v>
      </c>
      <c r="AB297" s="28">
        <f>+P297*'Silver Conversions'!$F295</f>
        <v>1.3147345612134345</v>
      </c>
      <c r="AC297" s="28">
        <f>+Q297*'Silver Conversions'!$F295</f>
        <v>2.3774783315276276</v>
      </c>
      <c r="AD297" s="28">
        <f>+R297*'Silver Conversions'!$F295</f>
        <v>3.505666666666667</v>
      </c>
      <c r="AE297" s="28">
        <f>+S297*'Silver Conversions'!$F295</f>
        <v>0</v>
      </c>
      <c r="AF297" s="28">
        <f>+T297*'Silver Conversions'!$F295</f>
        <v>3.8394815100401605</v>
      </c>
      <c r="AG297" s="28">
        <f>+U297*'Silver Conversions'!$F295</f>
        <v>0</v>
      </c>
      <c r="AH297" s="28">
        <f>+V297*'Silver Conversions'!$F295</f>
        <v>0</v>
      </c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</row>
    <row r="298" spans="1:65" ht="15.75">
      <c r="A298" s="5">
        <v>1781</v>
      </c>
      <c r="B298" s="28">
        <v>90.66</v>
      </c>
      <c r="C298" s="28"/>
      <c r="D298" s="28">
        <v>109.5</v>
      </c>
      <c r="E298" s="28">
        <v>100</v>
      </c>
      <c r="F298" s="28">
        <v>39.59</v>
      </c>
      <c r="G298" s="28">
        <v>6.91</v>
      </c>
      <c r="H298" s="28">
        <v>100.94</v>
      </c>
      <c r="I298" s="28">
        <v>782.54</v>
      </c>
      <c r="J298" s="28">
        <v>140.92</v>
      </c>
      <c r="K298" s="28"/>
      <c r="L298" s="28"/>
      <c r="M298" s="28">
        <f t="shared" si="40"/>
        <v>1.3041226732644782</v>
      </c>
      <c r="N298" s="28">
        <f t="shared" si="41"/>
        <v>0</v>
      </c>
      <c r="O298" s="28">
        <f t="shared" si="42"/>
        <v>1.5751316205874737</v>
      </c>
      <c r="P298" s="28">
        <f t="shared" si="43"/>
        <v>2.116061755146262</v>
      </c>
      <c r="Q298" s="28">
        <f t="shared" si="44"/>
        <v>3.350995395449621</v>
      </c>
      <c r="R298" s="28">
        <f t="shared" si="45"/>
        <v>5.758333333333334</v>
      </c>
      <c r="S298" s="28">
        <f t="shared" si="46"/>
        <v>0.8314662273476111</v>
      </c>
      <c r="T298" s="28">
        <f t="shared" si="47"/>
        <v>6.285461847389558</v>
      </c>
      <c r="U298" s="28">
        <f t="shared" si="48"/>
        <v>11.92781690140845</v>
      </c>
      <c r="V298" s="28">
        <f t="shared" si="49"/>
        <v>0</v>
      </c>
      <c r="W298" s="28"/>
      <c r="X298" s="28">
        <v>84.4</v>
      </c>
      <c r="Y298" s="28">
        <f>+M298*'Silver Conversions'!$F296</f>
        <v>0.8440281941367702</v>
      </c>
      <c r="Z298" s="28">
        <f>+N298*'Silver Conversions'!$F296</f>
        <v>0</v>
      </c>
      <c r="AA298" s="28">
        <f>+O298*'Silver Conversions'!$F296</f>
        <v>1.019425184844213</v>
      </c>
      <c r="AB298" s="28">
        <f>+P298*'Silver Conversions'!$F296</f>
        <v>1.369515167930661</v>
      </c>
      <c r="AC298" s="28">
        <f>+Q298*'Silver Conversions'!$F296</f>
        <v>2.168764219934995</v>
      </c>
      <c r="AD298" s="28">
        <f>+R298*'Silver Conversions'!$F296</f>
        <v>3.7267933333333336</v>
      </c>
      <c r="AE298" s="28">
        <f>+S298*'Silver Conversions'!$F296</f>
        <v>0.5381249423393739</v>
      </c>
      <c r="AF298" s="28">
        <f>+T298*'Silver Conversions'!$F296</f>
        <v>4.0679509076305225</v>
      </c>
      <c r="AG298" s="28">
        <f>+U298*'Silver Conversions'!$F296</f>
        <v>7.719683098591549</v>
      </c>
      <c r="AH298" s="28">
        <f>+V298*'Silver Conversions'!$F296</f>
        <v>0</v>
      </c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</row>
    <row r="299" spans="1:65" ht="15.75">
      <c r="A299" s="5">
        <v>1782</v>
      </c>
      <c r="B299" s="28">
        <v>108.41</v>
      </c>
      <c r="C299" s="28"/>
      <c r="D299" s="28">
        <v>100</v>
      </c>
      <c r="E299" s="28">
        <v>102.67</v>
      </c>
      <c r="F299" s="28">
        <v>41.12</v>
      </c>
      <c r="G299" s="28">
        <v>7</v>
      </c>
      <c r="H299" s="28">
        <v>102.25</v>
      </c>
      <c r="I299" s="28">
        <v>805.25</v>
      </c>
      <c r="J299" s="28"/>
      <c r="K299" s="28"/>
      <c r="L299" s="28"/>
      <c r="M299" s="28">
        <f t="shared" si="40"/>
        <v>1.5594522281998906</v>
      </c>
      <c r="N299" s="28">
        <f t="shared" si="41"/>
        <v>0</v>
      </c>
      <c r="O299" s="28">
        <f t="shared" si="42"/>
        <v>1.4384763658333093</v>
      </c>
      <c r="P299" s="28">
        <f t="shared" si="43"/>
        <v>2.172560604008668</v>
      </c>
      <c r="Q299" s="28">
        <f t="shared" si="44"/>
        <v>3.480498374864572</v>
      </c>
      <c r="R299" s="28">
        <f t="shared" si="45"/>
        <v>5.833333333333334</v>
      </c>
      <c r="S299" s="28">
        <f t="shared" si="46"/>
        <v>0.8422570016474464</v>
      </c>
      <c r="T299" s="28">
        <f t="shared" si="47"/>
        <v>6.467871485943775</v>
      </c>
      <c r="U299" s="28">
        <f t="shared" si="48"/>
        <v>0</v>
      </c>
      <c r="V299" s="28">
        <f t="shared" si="49"/>
        <v>0</v>
      </c>
      <c r="W299" s="28"/>
      <c r="X299" s="28">
        <v>100.93</v>
      </c>
      <c r="Y299" s="28">
        <f>+M299*'Silver Conversions'!$F297</f>
        <v>1.0092774820909691</v>
      </c>
      <c r="Z299" s="28">
        <f>+N299*'Silver Conversions'!$F297</f>
        <v>0</v>
      </c>
      <c r="AA299" s="28">
        <f>+O299*'Silver Conversions'!$F297</f>
        <v>0.9309819039673177</v>
      </c>
      <c r="AB299" s="28">
        <f>+P299*'Silver Conversions'!$F297</f>
        <v>1.4060812229144097</v>
      </c>
      <c r="AC299" s="28">
        <f>+Q299*'Silver Conversions'!$F297</f>
        <v>2.2525785482123513</v>
      </c>
      <c r="AD299" s="28">
        <f>+R299*'Silver Conversions'!$F297</f>
        <v>3.7753333333333337</v>
      </c>
      <c r="AE299" s="28">
        <f>+S299*'Silver Conversions'!$F297</f>
        <v>0.5451087314662273</v>
      </c>
      <c r="AF299" s="28">
        <f>+T299*'Silver Conversions'!$F297</f>
        <v>4.186006425702811</v>
      </c>
      <c r="AG299" s="28">
        <f>+U299*'Silver Conversions'!$F297</f>
        <v>0</v>
      </c>
      <c r="AH299" s="28">
        <f>+V299*'Silver Conversions'!$F297</f>
        <v>0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</row>
    <row r="300" spans="1:65" ht="15.75">
      <c r="A300" s="5">
        <v>1783</v>
      </c>
      <c r="B300" s="28">
        <v>116.92</v>
      </c>
      <c r="C300" s="28"/>
      <c r="D300" s="28">
        <v>120.2</v>
      </c>
      <c r="E300" s="28">
        <v>102</v>
      </c>
      <c r="F300" s="28">
        <v>42.23</v>
      </c>
      <c r="G300" s="28">
        <v>7</v>
      </c>
      <c r="H300" s="28">
        <v>102.15</v>
      </c>
      <c r="I300" s="28">
        <v>811.15</v>
      </c>
      <c r="J300" s="28">
        <v>99.58</v>
      </c>
      <c r="K300" s="28"/>
      <c r="L300" s="28"/>
      <c r="M300" s="28">
        <f t="shared" si="40"/>
        <v>1.6818665669323054</v>
      </c>
      <c r="N300" s="28">
        <f t="shared" si="41"/>
        <v>0</v>
      </c>
      <c r="O300" s="28">
        <f t="shared" si="42"/>
        <v>1.7290485917316378</v>
      </c>
      <c r="P300" s="28">
        <f t="shared" si="43"/>
        <v>2.1583829902491876</v>
      </c>
      <c r="Q300" s="28">
        <f t="shared" si="44"/>
        <v>3.574451516793066</v>
      </c>
      <c r="R300" s="28">
        <f t="shared" si="45"/>
        <v>5.833333333333334</v>
      </c>
      <c r="S300" s="28">
        <f t="shared" si="46"/>
        <v>0.8414332784184514</v>
      </c>
      <c r="T300" s="28">
        <f t="shared" si="47"/>
        <v>6.5152610441767065</v>
      </c>
      <c r="U300" s="28">
        <f t="shared" si="48"/>
        <v>8.428697183098592</v>
      </c>
      <c r="V300" s="28">
        <f t="shared" si="49"/>
        <v>0</v>
      </c>
      <c r="W300" s="28"/>
      <c r="X300" s="28">
        <v>108.85</v>
      </c>
      <c r="Y300" s="28">
        <f>+M300*'Silver Conversions'!$F298</f>
        <v>1.088504042118588</v>
      </c>
      <c r="Z300" s="28">
        <f>+N300*'Silver Conversions'!$F298</f>
        <v>0</v>
      </c>
      <c r="AA300" s="28">
        <f>+O300*'Silver Conversions'!$F298</f>
        <v>1.119040248568716</v>
      </c>
      <c r="AB300" s="28">
        <f>+P300*'Silver Conversions'!$F298</f>
        <v>1.3969054712892741</v>
      </c>
      <c r="AC300" s="28">
        <f>+Q300*'Silver Conversions'!$F298</f>
        <v>2.313385021668472</v>
      </c>
      <c r="AD300" s="28">
        <f>+R300*'Silver Conversions'!$F298</f>
        <v>3.7753333333333337</v>
      </c>
      <c r="AE300" s="28">
        <f>+S300*'Silver Conversions'!$F298</f>
        <v>0.5445756177924217</v>
      </c>
      <c r="AF300" s="28">
        <f>+T300*'Silver Conversions'!$F298</f>
        <v>4.216676947791164</v>
      </c>
      <c r="AG300" s="28">
        <f>+U300*'Silver Conversions'!$F298</f>
        <v>5.455052816901409</v>
      </c>
      <c r="AH300" s="28">
        <f>+V300*'Silver Conversions'!$F298</f>
        <v>0</v>
      </c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</row>
    <row r="301" spans="1:65" ht="15.75">
      <c r="A301" s="5">
        <v>1784</v>
      </c>
      <c r="B301" s="28">
        <v>117.08</v>
      </c>
      <c r="C301" s="28"/>
      <c r="D301" s="28">
        <v>106.5</v>
      </c>
      <c r="E301" s="28">
        <v>103.6</v>
      </c>
      <c r="F301" s="28">
        <v>41.79</v>
      </c>
      <c r="G301" s="28">
        <v>6.82</v>
      </c>
      <c r="H301" s="28">
        <v>96.67</v>
      </c>
      <c r="I301" s="28">
        <v>814.18</v>
      </c>
      <c r="J301" s="28"/>
      <c r="K301" s="28"/>
      <c r="L301" s="28"/>
      <c r="M301" s="28">
        <f t="shared" si="40"/>
        <v>1.6841681291176385</v>
      </c>
      <c r="N301" s="28">
        <f t="shared" si="41"/>
        <v>0</v>
      </c>
      <c r="O301" s="28">
        <f t="shared" si="42"/>
        <v>1.5319773296124743</v>
      </c>
      <c r="P301" s="28">
        <f t="shared" si="43"/>
        <v>2.1922399783315276</v>
      </c>
      <c r="Q301" s="28">
        <f t="shared" si="44"/>
        <v>3.537208829902492</v>
      </c>
      <c r="R301" s="28">
        <f t="shared" si="45"/>
        <v>5.683333333333334</v>
      </c>
      <c r="S301" s="28">
        <f t="shared" si="46"/>
        <v>0.7962932454695222</v>
      </c>
      <c r="T301" s="28">
        <f t="shared" si="47"/>
        <v>6.5395983935742965</v>
      </c>
      <c r="U301" s="28">
        <f t="shared" si="48"/>
        <v>0</v>
      </c>
      <c r="V301" s="28">
        <f t="shared" si="49"/>
        <v>0</v>
      </c>
      <c r="W301" s="28"/>
      <c r="X301" s="28">
        <v>109</v>
      </c>
      <c r="Y301" s="28">
        <f>+M301*'Silver Conversions'!$F299</f>
        <v>1.0899936131649357</v>
      </c>
      <c r="Z301" s="28">
        <f>+N301*'Silver Conversions'!$F299</f>
        <v>0</v>
      </c>
      <c r="AA301" s="28">
        <f>+O301*'Silver Conversions'!$F299</f>
        <v>0.9914957277251933</v>
      </c>
      <c r="AB301" s="28">
        <f>+P301*'Silver Conversions'!$F299</f>
        <v>1.4188177139761646</v>
      </c>
      <c r="AC301" s="28">
        <f>+Q301*'Silver Conversions'!$F299</f>
        <v>2.289281554712893</v>
      </c>
      <c r="AD301" s="28">
        <f>+R301*'Silver Conversions'!$F299</f>
        <v>3.6782533333333336</v>
      </c>
      <c r="AE301" s="28">
        <f>+S301*'Silver Conversions'!$F299</f>
        <v>0.5153609884678747</v>
      </c>
      <c r="AF301" s="28">
        <f>+T301*'Silver Conversions'!$F299</f>
        <v>4.232428080321284</v>
      </c>
      <c r="AG301" s="28">
        <f>+U301*'Silver Conversions'!$F299</f>
        <v>0</v>
      </c>
      <c r="AH301" s="28">
        <f>+V301*'Silver Conversions'!$F299</f>
        <v>0</v>
      </c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</row>
    <row r="302" spans="1:65" ht="15.75">
      <c r="A302" s="5">
        <v>1785</v>
      </c>
      <c r="B302" s="28">
        <v>126.05</v>
      </c>
      <c r="C302" s="28"/>
      <c r="D302" s="28">
        <v>96.1</v>
      </c>
      <c r="E302" s="28">
        <v>112</v>
      </c>
      <c r="F302" s="28">
        <v>42.15</v>
      </c>
      <c r="G302" s="28">
        <v>6.55</v>
      </c>
      <c r="H302" s="28">
        <v>93.25</v>
      </c>
      <c r="I302" s="28">
        <v>784.24</v>
      </c>
      <c r="J302" s="28"/>
      <c r="K302" s="28"/>
      <c r="L302" s="28"/>
      <c r="M302" s="28">
        <f t="shared" si="40"/>
        <v>1.8131994591328864</v>
      </c>
      <c r="N302" s="28">
        <f t="shared" si="41"/>
        <v>0</v>
      </c>
      <c r="O302" s="28">
        <f t="shared" si="42"/>
        <v>1.3823757875658103</v>
      </c>
      <c r="P302" s="28">
        <f t="shared" si="43"/>
        <v>2.3699891657638137</v>
      </c>
      <c r="Q302" s="28">
        <f t="shared" si="44"/>
        <v>3.567680119176598</v>
      </c>
      <c r="R302" s="28">
        <f t="shared" si="45"/>
        <v>5.458333333333333</v>
      </c>
      <c r="S302" s="28">
        <f t="shared" si="46"/>
        <v>0.7681219110378912</v>
      </c>
      <c r="T302" s="28">
        <f t="shared" si="47"/>
        <v>6.299116465863454</v>
      </c>
      <c r="U302" s="28">
        <f t="shared" si="48"/>
        <v>0</v>
      </c>
      <c r="V302" s="28">
        <f t="shared" si="49"/>
        <v>0</v>
      </c>
      <c r="W302" s="28"/>
      <c r="X302" s="28">
        <v>117.35</v>
      </c>
      <c r="Y302" s="28">
        <f>+M302*'Silver Conversions'!$F300</f>
        <v>1.173502689950804</v>
      </c>
      <c r="Z302" s="28">
        <f>+N302*'Silver Conversions'!$F300</f>
        <v>0</v>
      </c>
      <c r="AA302" s="28">
        <f>+O302*'Silver Conversions'!$F300</f>
        <v>0.8946736097125924</v>
      </c>
      <c r="AB302" s="28">
        <f>+P302*'Silver Conversions'!$F300</f>
        <v>1.5338569880823403</v>
      </c>
      <c r="AC302" s="28">
        <f>+Q302*'Silver Conversions'!$F300</f>
        <v>2.309002573131094</v>
      </c>
      <c r="AD302" s="28">
        <f>+R302*'Silver Conversions'!$F300</f>
        <v>3.532633333333333</v>
      </c>
      <c r="AE302" s="28">
        <f>+S302*'Silver Conversions'!$F300</f>
        <v>0.4971285008237232</v>
      </c>
      <c r="AF302" s="28">
        <f>+T302*'Silver Conversions'!$F300</f>
        <v>4.0767881767068275</v>
      </c>
      <c r="AG302" s="28">
        <f>+U302*'Silver Conversions'!$F300</f>
        <v>0</v>
      </c>
      <c r="AH302" s="28">
        <f>+V302*'Silver Conversions'!$F300</f>
        <v>0</v>
      </c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</row>
    <row r="303" spans="1:65" ht="15.75">
      <c r="A303" s="5">
        <v>1786</v>
      </c>
      <c r="B303" s="28">
        <v>118.65</v>
      </c>
      <c r="C303" s="28"/>
      <c r="D303" s="28">
        <v>103.9</v>
      </c>
      <c r="E303" s="28">
        <v>100</v>
      </c>
      <c r="F303" s="28">
        <v>42.56</v>
      </c>
      <c r="G303" s="28">
        <v>6.77</v>
      </c>
      <c r="H303" s="28"/>
      <c r="I303" s="28">
        <v>841.31</v>
      </c>
      <c r="J303" s="28"/>
      <c r="K303" s="28"/>
      <c r="L303" s="28"/>
      <c r="M303" s="28">
        <f t="shared" si="40"/>
        <v>1.7067522080612216</v>
      </c>
      <c r="N303" s="28">
        <f t="shared" si="41"/>
        <v>0</v>
      </c>
      <c r="O303" s="28">
        <f t="shared" si="42"/>
        <v>1.4945769441008085</v>
      </c>
      <c r="P303" s="28">
        <f t="shared" si="43"/>
        <v>2.116061755146262</v>
      </c>
      <c r="Q303" s="28">
        <f t="shared" si="44"/>
        <v>3.602383531960997</v>
      </c>
      <c r="R303" s="28">
        <f t="shared" si="45"/>
        <v>5.641666666666667</v>
      </c>
      <c r="S303" s="28">
        <f t="shared" si="46"/>
        <v>0</v>
      </c>
      <c r="T303" s="28">
        <f t="shared" si="47"/>
        <v>6.757510040160642</v>
      </c>
      <c r="U303" s="28">
        <f t="shared" si="48"/>
        <v>0</v>
      </c>
      <c r="V303" s="28">
        <f t="shared" si="49"/>
        <v>0</v>
      </c>
      <c r="W303" s="28"/>
      <c r="X303" s="28">
        <v>110.46</v>
      </c>
      <c r="Y303" s="28">
        <f>+M303*'Silver Conversions'!$F301</f>
        <v>1.1046100290572227</v>
      </c>
      <c r="Z303" s="28">
        <f>+N303*'Silver Conversions'!$F301</f>
        <v>0</v>
      </c>
      <c r="AA303" s="28">
        <f>+O303*'Silver Conversions'!$F301</f>
        <v>0.9672901982220433</v>
      </c>
      <c r="AB303" s="28">
        <f>+P303*'Silver Conversions'!$F301</f>
        <v>1.369515167930661</v>
      </c>
      <c r="AC303" s="28">
        <f>+Q303*'Silver Conversions'!$F301</f>
        <v>2.3314626218851573</v>
      </c>
      <c r="AD303" s="28">
        <f>+R303*'Silver Conversions'!$F301</f>
        <v>3.6512866666666666</v>
      </c>
      <c r="AE303" s="28">
        <f>+S303*'Silver Conversions'!$F301</f>
        <v>0</v>
      </c>
      <c r="AF303" s="28">
        <f>+T303*'Silver Conversions'!$F301</f>
        <v>4.373460497991967</v>
      </c>
      <c r="AG303" s="28">
        <f>+U303*'Silver Conversions'!$F301</f>
        <v>0</v>
      </c>
      <c r="AH303" s="28">
        <f>+V303*'Silver Conversions'!$F301</f>
        <v>0</v>
      </c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</row>
    <row r="304" spans="1:65" ht="15.75">
      <c r="A304" s="5">
        <v>1787</v>
      </c>
      <c r="B304" s="28">
        <v>104.45</v>
      </c>
      <c r="C304" s="28"/>
      <c r="D304" s="28">
        <v>96.2</v>
      </c>
      <c r="E304" s="28">
        <v>98.67</v>
      </c>
      <c r="F304" s="28">
        <v>40.68</v>
      </c>
      <c r="G304" s="28">
        <v>8.82</v>
      </c>
      <c r="H304" s="28">
        <v>88</v>
      </c>
      <c r="I304" s="28">
        <v>836.89</v>
      </c>
      <c r="J304" s="28"/>
      <c r="K304" s="28"/>
      <c r="L304" s="28"/>
      <c r="M304" s="28">
        <f t="shared" si="40"/>
        <v>1.5024885641128916</v>
      </c>
      <c r="N304" s="28">
        <f t="shared" si="41"/>
        <v>0</v>
      </c>
      <c r="O304" s="28">
        <f t="shared" si="42"/>
        <v>1.3838142639316435</v>
      </c>
      <c r="P304" s="28">
        <f t="shared" si="43"/>
        <v>2.087918133802817</v>
      </c>
      <c r="Q304" s="28">
        <f t="shared" si="44"/>
        <v>3.443255687973998</v>
      </c>
      <c r="R304" s="28">
        <f t="shared" si="45"/>
        <v>7.3500000000000005</v>
      </c>
      <c r="S304" s="28">
        <f t="shared" si="46"/>
        <v>0.7248764415156507</v>
      </c>
      <c r="T304" s="28">
        <f t="shared" si="47"/>
        <v>6.722008032128514</v>
      </c>
      <c r="U304" s="28">
        <f t="shared" si="48"/>
        <v>0</v>
      </c>
      <c r="V304" s="28">
        <f t="shared" si="49"/>
        <v>0</v>
      </c>
      <c r="W304" s="28"/>
      <c r="X304" s="28">
        <v>95.99</v>
      </c>
      <c r="Y304" s="28">
        <f>+M304*'Silver Conversions'!$F302</f>
        <v>0.9599399436117264</v>
      </c>
      <c r="Z304" s="28">
        <f>+N304*'Silver Conversions'!$F302</f>
        <v>0</v>
      </c>
      <c r="AA304" s="28">
        <f>+O304*'Silver Conversions'!$F302</f>
        <v>0.884118933225927</v>
      </c>
      <c r="AB304" s="28">
        <f>+P304*'Silver Conversions'!$F302</f>
        <v>1.3339708956866199</v>
      </c>
      <c r="AC304" s="28">
        <f>+Q304*'Silver Conversions'!$F302</f>
        <v>2.1998960590465875</v>
      </c>
      <c r="AD304" s="28">
        <f>+R304*'Silver Conversions'!$F302</f>
        <v>4.695915</v>
      </c>
      <c r="AE304" s="28">
        <f>+S304*'Silver Conversions'!$F302</f>
        <v>0.4631235584843492</v>
      </c>
      <c r="AF304" s="28">
        <f>+T304*'Silver Conversions'!$F302</f>
        <v>4.294690931726907</v>
      </c>
      <c r="AG304" s="28">
        <f>+U304*'Silver Conversions'!$F302</f>
        <v>0</v>
      </c>
      <c r="AH304" s="28">
        <f>+V304*'Silver Conversions'!$F302</f>
        <v>0</v>
      </c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</row>
    <row r="305" spans="1:65" ht="15.75">
      <c r="A305" s="5">
        <v>1788</v>
      </c>
      <c r="B305" s="28">
        <v>115.38</v>
      </c>
      <c r="C305" s="28"/>
      <c r="D305" s="28">
        <v>89.5</v>
      </c>
      <c r="E305" s="28">
        <v>96</v>
      </c>
      <c r="F305" s="28">
        <v>435</v>
      </c>
      <c r="G305" s="28">
        <v>8.06</v>
      </c>
      <c r="H305" s="28">
        <v>93.75</v>
      </c>
      <c r="I305" s="28">
        <v>740.95</v>
      </c>
      <c r="J305" s="28"/>
      <c r="K305" s="28"/>
      <c r="L305" s="28"/>
      <c r="M305" s="28">
        <f t="shared" si="40"/>
        <v>1.6597140308984724</v>
      </c>
      <c r="N305" s="28">
        <f t="shared" si="41"/>
        <v>0</v>
      </c>
      <c r="O305" s="28">
        <f t="shared" si="42"/>
        <v>1.287436347420812</v>
      </c>
      <c r="P305" s="28">
        <f t="shared" si="43"/>
        <v>2.031419284940412</v>
      </c>
      <c r="Q305" s="28">
        <f t="shared" si="44"/>
        <v>36.81947453954496</v>
      </c>
      <c r="R305" s="28">
        <f t="shared" si="45"/>
        <v>6.716666666666668</v>
      </c>
      <c r="S305" s="28">
        <f t="shared" si="46"/>
        <v>0.7722405271828665</v>
      </c>
      <c r="T305" s="28">
        <f t="shared" si="47"/>
        <v>5.95140562248996</v>
      </c>
      <c r="U305" s="28">
        <f t="shared" si="48"/>
        <v>0</v>
      </c>
      <c r="V305" s="28">
        <f t="shared" si="49"/>
        <v>0</v>
      </c>
      <c r="W305" s="28"/>
      <c r="X305" s="28">
        <v>106.04</v>
      </c>
      <c r="Y305" s="28">
        <f>+M305*'Silver Conversions'!$F303</f>
        <v>1.060391294341034</v>
      </c>
      <c r="Z305" s="28">
        <f>+N305*'Silver Conversions'!$F303</f>
        <v>0</v>
      </c>
      <c r="AA305" s="28">
        <f>+O305*'Silver Conversions'!$F303</f>
        <v>0.8225430823671568</v>
      </c>
      <c r="AB305" s="28">
        <f>+P305*'Silver Conversions'!$F303</f>
        <v>1.297873781148429</v>
      </c>
      <c r="AC305" s="28">
        <f>+Q305*'Silver Conversions'!$F303</f>
        <v>23.523962283315278</v>
      </c>
      <c r="AD305" s="28">
        <f>+R305*'Silver Conversions'!$F303</f>
        <v>4.291278333333334</v>
      </c>
      <c r="AE305" s="28">
        <f>+S305*'Silver Conversions'!$F303</f>
        <v>0.49338447281713343</v>
      </c>
      <c r="AF305" s="28">
        <f>+T305*'Silver Conversions'!$F303</f>
        <v>3.8023530522088356</v>
      </c>
      <c r="AG305" s="28">
        <f>+U305*'Silver Conversions'!$F303</f>
        <v>0</v>
      </c>
      <c r="AH305" s="28">
        <f>+V305*'Silver Conversions'!$F303</f>
        <v>0</v>
      </c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</row>
    <row r="306" spans="1:65" ht="15.75">
      <c r="A306" s="5">
        <v>1789</v>
      </c>
      <c r="B306" s="28">
        <v>138.01</v>
      </c>
      <c r="C306" s="28"/>
      <c r="D306" s="28">
        <v>150.6</v>
      </c>
      <c r="E306" s="28">
        <v>120</v>
      </c>
      <c r="F306" s="28">
        <v>44.3</v>
      </c>
      <c r="G306" s="28">
        <v>7.74</v>
      </c>
      <c r="H306" s="28">
        <v>104</v>
      </c>
      <c r="I306" s="28">
        <v>785.19</v>
      </c>
      <c r="J306" s="28"/>
      <c r="K306" s="28"/>
      <c r="L306" s="28"/>
      <c r="M306" s="28">
        <f t="shared" si="40"/>
        <v>1.98524123248655</v>
      </c>
      <c r="N306" s="28">
        <f t="shared" si="41"/>
        <v>0</v>
      </c>
      <c r="O306" s="28">
        <f t="shared" si="42"/>
        <v>2.1663454069449637</v>
      </c>
      <c r="P306" s="28">
        <f t="shared" si="43"/>
        <v>2.539274106175515</v>
      </c>
      <c r="Q306" s="28">
        <f t="shared" si="44"/>
        <v>3.749661430119177</v>
      </c>
      <c r="R306" s="28">
        <f t="shared" si="45"/>
        <v>6.45</v>
      </c>
      <c r="S306" s="28">
        <f t="shared" si="46"/>
        <v>0.85667215815486</v>
      </c>
      <c r="T306" s="28">
        <f t="shared" si="47"/>
        <v>6.306746987951808</v>
      </c>
      <c r="U306" s="28">
        <f t="shared" si="48"/>
        <v>0</v>
      </c>
      <c r="V306" s="28">
        <f t="shared" si="49"/>
        <v>0</v>
      </c>
      <c r="W306" s="28"/>
      <c r="X306" s="28">
        <v>126.84</v>
      </c>
      <c r="Y306" s="28">
        <f>+M306*'Silver Conversions'!$F304</f>
        <v>1.2683706234356569</v>
      </c>
      <c r="Z306" s="28">
        <f>+N306*'Silver Conversions'!$F304</f>
        <v>0</v>
      </c>
      <c r="AA306" s="28">
        <f>+O306*'Silver Conversions'!$F304</f>
        <v>1.3840780804971373</v>
      </c>
      <c r="AB306" s="28">
        <f>+P306*'Silver Conversions'!$F304</f>
        <v>1.6223422264355365</v>
      </c>
      <c r="AC306" s="28">
        <f>+Q306*'Silver Conversions'!$F304</f>
        <v>2.395658687703142</v>
      </c>
      <c r="AD306" s="28">
        <f>+R306*'Silver Conversions'!$F304</f>
        <v>4.1209050000000005</v>
      </c>
      <c r="AE306" s="28">
        <f>+S306*'Silver Conversions'!$F304</f>
        <v>0.54732784184514</v>
      </c>
      <c r="AF306" s="28">
        <f>+T306*'Silver Conversions'!$F304</f>
        <v>4.02938065060241</v>
      </c>
      <c r="AG306" s="28">
        <f>+U306*'Silver Conversions'!$F304</f>
        <v>0</v>
      </c>
      <c r="AH306" s="28">
        <f>+V306*'Silver Conversions'!$F304</f>
        <v>0</v>
      </c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</row>
    <row r="307" spans="1:65" ht="15.75">
      <c r="A307" s="5">
        <v>1790</v>
      </c>
      <c r="B307" s="28">
        <v>138.29</v>
      </c>
      <c r="C307" s="28"/>
      <c r="D307" s="28">
        <v>110.5</v>
      </c>
      <c r="E307" s="28">
        <v>118.86</v>
      </c>
      <c r="F307" s="28">
        <v>46.78</v>
      </c>
      <c r="G307" s="28">
        <v>8.25</v>
      </c>
      <c r="H307" s="28"/>
      <c r="I307" s="28">
        <v>792.57</v>
      </c>
      <c r="J307" s="28"/>
      <c r="K307" s="28"/>
      <c r="L307" s="28"/>
      <c r="M307" s="28">
        <f t="shared" si="40"/>
        <v>1.9892689663108833</v>
      </c>
      <c r="N307" s="28">
        <f t="shared" si="41"/>
        <v>0</v>
      </c>
      <c r="O307" s="28">
        <f t="shared" si="42"/>
        <v>1.5895163842458069</v>
      </c>
      <c r="P307" s="28">
        <f t="shared" si="43"/>
        <v>2.5151510021668475</v>
      </c>
      <c r="Q307" s="28">
        <f t="shared" si="44"/>
        <v>3.9595747562296864</v>
      </c>
      <c r="R307" s="28">
        <f t="shared" si="45"/>
        <v>6.875</v>
      </c>
      <c r="S307" s="28">
        <f t="shared" si="46"/>
        <v>0</v>
      </c>
      <c r="T307" s="28">
        <f t="shared" si="47"/>
        <v>6.366024096385543</v>
      </c>
      <c r="U307" s="28">
        <f t="shared" si="48"/>
        <v>0</v>
      </c>
      <c r="V307" s="28">
        <f t="shared" si="49"/>
        <v>0</v>
      </c>
      <c r="W307" s="28"/>
      <c r="X307" s="28">
        <v>127.09</v>
      </c>
      <c r="Y307" s="28">
        <f>+M307*'Silver Conversions'!$F305</f>
        <v>1.2709439425760234</v>
      </c>
      <c r="Z307" s="28">
        <f>+N307*'Silver Conversions'!$F305</f>
        <v>0</v>
      </c>
      <c r="AA307" s="28">
        <f>+O307*'Silver Conversions'!$F305</f>
        <v>1.0155420178946462</v>
      </c>
      <c r="AB307" s="28">
        <f>+P307*'Silver Conversions'!$F305</f>
        <v>1.6069299752843988</v>
      </c>
      <c r="AC307" s="28">
        <f>+Q307*'Silver Conversions'!$F305</f>
        <v>2.5297723117551465</v>
      </c>
      <c r="AD307" s="28">
        <f>+R307*'Silver Conversions'!$F305</f>
        <v>4.3924375</v>
      </c>
      <c r="AE307" s="28">
        <f>+S307*'Silver Conversions'!$F305</f>
        <v>0</v>
      </c>
      <c r="AF307" s="28">
        <f>+T307*'Silver Conversions'!$F305</f>
        <v>4.067252795180723</v>
      </c>
      <c r="AG307" s="28">
        <f>+U307*'Silver Conversions'!$F305</f>
        <v>0</v>
      </c>
      <c r="AH307" s="28">
        <f>+V307*'Silver Conversions'!$F305</f>
        <v>0</v>
      </c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</row>
    <row r="308" spans="1:65" ht="15.75">
      <c r="A308" s="5">
        <v>1791</v>
      </c>
      <c r="B308" s="28">
        <v>112.14</v>
      </c>
      <c r="C308" s="28"/>
      <c r="D308" s="28">
        <v>107.1</v>
      </c>
      <c r="E308" s="28">
        <v>115.88</v>
      </c>
      <c r="F308" s="28">
        <v>45.29</v>
      </c>
      <c r="G308" s="28">
        <v>8.25</v>
      </c>
      <c r="H308" s="28"/>
      <c r="I308" s="28">
        <v>817.7</v>
      </c>
      <c r="J308" s="28"/>
      <c r="K308" s="28"/>
      <c r="L308" s="28"/>
      <c r="M308" s="28">
        <f t="shared" si="40"/>
        <v>1.6131073966454732</v>
      </c>
      <c r="N308" s="28">
        <f t="shared" si="41"/>
        <v>0</v>
      </c>
      <c r="O308" s="28">
        <f t="shared" si="42"/>
        <v>1.5406081878074742</v>
      </c>
      <c r="P308" s="28">
        <f t="shared" si="43"/>
        <v>2.452092361863489</v>
      </c>
      <c r="Q308" s="28">
        <f t="shared" si="44"/>
        <v>3.8334574756229687</v>
      </c>
      <c r="R308" s="28">
        <f t="shared" si="45"/>
        <v>6.875</v>
      </c>
      <c r="S308" s="28">
        <f t="shared" si="46"/>
        <v>0</v>
      </c>
      <c r="T308" s="28">
        <f t="shared" si="47"/>
        <v>6.567871485943775</v>
      </c>
      <c r="U308" s="28">
        <f t="shared" si="48"/>
        <v>0</v>
      </c>
      <c r="V308" s="28">
        <f t="shared" si="49"/>
        <v>0</v>
      </c>
      <c r="W308" s="28"/>
      <c r="X308" s="28">
        <v>103.06</v>
      </c>
      <c r="Y308" s="28">
        <f>+M308*'Silver Conversions'!$F306</f>
        <v>1.0306143157167929</v>
      </c>
      <c r="Z308" s="28">
        <f>+N308*'Silver Conversions'!$F306</f>
        <v>0</v>
      </c>
      <c r="AA308" s="28">
        <f>+O308*'Silver Conversions'!$F306</f>
        <v>0.9842945711901954</v>
      </c>
      <c r="AB308" s="28">
        <f>+P308*'Silver Conversions'!$F306</f>
        <v>1.5666418099945831</v>
      </c>
      <c r="AC308" s="28">
        <f>+Q308*'Silver Conversions'!$F306</f>
        <v>2.4491959811755146</v>
      </c>
      <c r="AD308" s="28">
        <f>+R308*'Silver Conversions'!$F306</f>
        <v>4.3924375</v>
      </c>
      <c r="AE308" s="28">
        <f>+S308*'Silver Conversions'!$F306</f>
        <v>0</v>
      </c>
      <c r="AF308" s="28">
        <f>+T308*'Silver Conversions'!$F306</f>
        <v>4.1962130923694785</v>
      </c>
      <c r="AG308" s="28">
        <f>+U308*'Silver Conversions'!$F306</f>
        <v>0</v>
      </c>
      <c r="AH308" s="28">
        <f>+V308*'Silver Conversions'!$F306</f>
        <v>0</v>
      </c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</row>
    <row r="309" spans="1:65" ht="15.75">
      <c r="A309" s="5">
        <v>1792</v>
      </c>
      <c r="B309" s="28">
        <v>118.95</v>
      </c>
      <c r="C309" s="28"/>
      <c r="D309" s="28">
        <v>113.5</v>
      </c>
      <c r="E309" s="28">
        <v>172.74</v>
      </c>
      <c r="F309" s="28">
        <v>41.57</v>
      </c>
      <c r="G309" s="28">
        <v>8.25</v>
      </c>
      <c r="H309" s="28"/>
      <c r="I309" s="28">
        <v>889.02</v>
      </c>
      <c r="J309" s="28"/>
      <c r="K309" s="28"/>
      <c r="L309" s="28"/>
      <c r="M309" s="28">
        <f t="shared" si="40"/>
        <v>1.7110676371587215</v>
      </c>
      <c r="N309" s="28">
        <f t="shared" si="41"/>
        <v>0</v>
      </c>
      <c r="O309" s="28">
        <f t="shared" si="42"/>
        <v>1.632670675220806</v>
      </c>
      <c r="P309" s="28">
        <f t="shared" si="43"/>
        <v>3.655285075839654</v>
      </c>
      <c r="Q309" s="28">
        <f t="shared" si="44"/>
        <v>3.518587486457205</v>
      </c>
      <c r="R309" s="28">
        <f t="shared" si="45"/>
        <v>6.875</v>
      </c>
      <c r="S309" s="28">
        <f t="shared" si="46"/>
        <v>0</v>
      </c>
      <c r="T309" s="28">
        <f t="shared" si="47"/>
        <v>7.140722891566265</v>
      </c>
      <c r="U309" s="28">
        <f t="shared" si="48"/>
        <v>0</v>
      </c>
      <c r="V309" s="28">
        <f t="shared" si="49"/>
        <v>0</v>
      </c>
      <c r="W309" s="28"/>
      <c r="X309" s="28">
        <v>109.32</v>
      </c>
      <c r="Y309" s="28">
        <f>+M309*'Silver Conversions'!$F307</f>
        <v>1.0932011133807071</v>
      </c>
      <c r="Z309" s="28">
        <f>+N309*'Silver Conversions'!$F307</f>
        <v>0</v>
      </c>
      <c r="AA309" s="28">
        <f>+O309*'Silver Conversions'!$F307</f>
        <v>1.043113294398573</v>
      </c>
      <c r="AB309" s="28">
        <f>+P309*'Silver Conversions'!$F307</f>
        <v>2.335361634953955</v>
      </c>
      <c r="AC309" s="28">
        <f>+Q309*'Silver Conversions'!$F307</f>
        <v>2.248025545097508</v>
      </c>
      <c r="AD309" s="28">
        <f>+R309*'Silver Conversions'!$F307</f>
        <v>4.3924375</v>
      </c>
      <c r="AE309" s="28">
        <f>+S309*'Silver Conversions'!$F307</f>
        <v>0</v>
      </c>
      <c r="AF309" s="28">
        <f>+T309*'Silver Conversions'!$F307</f>
        <v>4.562207855421686</v>
      </c>
      <c r="AG309" s="28">
        <f>+U309*'Silver Conversions'!$F307</f>
        <v>0</v>
      </c>
      <c r="AH309" s="28">
        <f>+V309*'Silver Conversions'!$F307</f>
        <v>0</v>
      </c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</row>
    <row r="310" spans="1:65" ht="15.75">
      <c r="A310" s="5">
        <v>1793</v>
      </c>
      <c r="B310" s="28">
        <v>181.09</v>
      </c>
      <c r="C310" s="28"/>
      <c r="D310" s="28">
        <v>181.1</v>
      </c>
      <c r="E310" s="28">
        <v>220</v>
      </c>
      <c r="F310" s="28">
        <v>47.25</v>
      </c>
      <c r="G310" s="28">
        <v>9.07</v>
      </c>
      <c r="H310" s="28"/>
      <c r="I310" s="28">
        <v>1152.72</v>
      </c>
      <c r="J310" s="28"/>
      <c r="K310" s="28"/>
      <c r="L310" s="28"/>
      <c r="M310" s="28">
        <f t="shared" si="40"/>
        <v>2.60493685088754</v>
      </c>
      <c r="N310" s="28">
        <f t="shared" si="41"/>
        <v>0</v>
      </c>
      <c r="O310" s="28">
        <f t="shared" si="42"/>
        <v>2.605080698524123</v>
      </c>
      <c r="P310" s="28">
        <f t="shared" si="43"/>
        <v>4.6553358613217775</v>
      </c>
      <c r="Q310" s="28">
        <f t="shared" si="44"/>
        <v>3.9993567172264357</v>
      </c>
      <c r="R310" s="28">
        <f t="shared" si="45"/>
        <v>7.558333333333334</v>
      </c>
      <c r="S310" s="28">
        <f t="shared" si="46"/>
        <v>0</v>
      </c>
      <c r="T310" s="28">
        <f t="shared" si="47"/>
        <v>9.258795180722892</v>
      </c>
      <c r="U310" s="28">
        <f t="shared" si="48"/>
        <v>0</v>
      </c>
      <c r="V310" s="28">
        <f t="shared" si="49"/>
        <v>0</v>
      </c>
      <c r="W310" s="28"/>
      <c r="X310" s="28">
        <v>166.43</v>
      </c>
      <c r="Y310" s="28">
        <f>+M310*'Silver Conversions'!$F308</f>
        <v>1.6642941540320493</v>
      </c>
      <c r="Z310" s="28">
        <f>+N310*'Silver Conversions'!$F308</f>
        <v>0</v>
      </c>
      <c r="AA310" s="28">
        <f>+O310*'Silver Conversions'!$F308</f>
        <v>1.6643860582870622</v>
      </c>
      <c r="AB310" s="28">
        <f>+P310*'Silver Conversions'!$F308</f>
        <v>2.9742940817984835</v>
      </c>
      <c r="AC310" s="28">
        <f>+Q310*'Silver Conversions'!$F308</f>
        <v>2.55518900663597</v>
      </c>
      <c r="AD310" s="28">
        <f>+R310*'Silver Conversions'!$F308</f>
        <v>4.829019166666667</v>
      </c>
      <c r="AE310" s="28">
        <f>+S310*'Silver Conversions'!$F308</f>
        <v>0</v>
      </c>
      <c r="AF310" s="28">
        <f>+T310*'Silver Conversions'!$F308</f>
        <v>5.915444240963856</v>
      </c>
      <c r="AG310" s="28">
        <f>+U310*'Silver Conversions'!$F308</f>
        <v>0</v>
      </c>
      <c r="AH310" s="28">
        <f>+V310*'Silver Conversions'!$F308</f>
        <v>0</v>
      </c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</row>
    <row r="311" spans="1:65" ht="15.75">
      <c r="A311" s="5">
        <v>1794</v>
      </c>
      <c r="B311" s="28">
        <v>190.41</v>
      </c>
      <c r="C311" s="28"/>
      <c r="D311" s="28">
        <v>159.8</v>
      </c>
      <c r="E311" s="28">
        <v>285</v>
      </c>
      <c r="F311" s="28">
        <v>66.42</v>
      </c>
      <c r="G311" s="28">
        <v>15.23</v>
      </c>
      <c r="H311" s="28"/>
      <c r="I311" s="28">
        <v>1032.37</v>
      </c>
      <c r="J311" s="28"/>
      <c r="K311" s="28"/>
      <c r="L311" s="28"/>
      <c r="M311" s="28">
        <f t="shared" si="40"/>
        <v>2.7390028481832043</v>
      </c>
      <c r="N311" s="28">
        <f t="shared" si="41"/>
        <v>0</v>
      </c>
      <c r="O311" s="28">
        <f t="shared" si="42"/>
        <v>2.2986852326016285</v>
      </c>
      <c r="P311" s="28">
        <f t="shared" si="43"/>
        <v>6.0307760021668475</v>
      </c>
      <c r="Q311" s="28">
        <f t="shared" si="44"/>
        <v>5.62195287107259</v>
      </c>
      <c r="R311" s="28">
        <f t="shared" si="45"/>
        <v>12.691666666666668</v>
      </c>
      <c r="S311" s="28">
        <f t="shared" si="46"/>
        <v>0</v>
      </c>
      <c r="T311" s="28">
        <f t="shared" si="47"/>
        <v>8.292128514056223</v>
      </c>
      <c r="U311" s="28">
        <f t="shared" si="48"/>
        <v>0</v>
      </c>
      <c r="V311" s="28">
        <f t="shared" si="49"/>
        <v>0</v>
      </c>
      <c r="W311" s="28"/>
      <c r="X311" s="28">
        <v>174.99</v>
      </c>
      <c r="Y311" s="28">
        <f>+M311*'Silver Conversions'!$F309</f>
        <v>1.7499489197042493</v>
      </c>
      <c r="Z311" s="28">
        <f>+N311*'Silver Conversions'!$F309</f>
        <v>0</v>
      </c>
      <c r="AA311" s="28">
        <f>+O311*'Silver Conversions'!$F309</f>
        <v>1.4686299951091806</v>
      </c>
      <c r="AB311" s="28">
        <f>+P311*'Silver Conversions'!$F309</f>
        <v>3.853062787784399</v>
      </c>
      <c r="AC311" s="28">
        <f>+Q311*'Silver Conversions'!$F309</f>
        <v>3.5918656893282783</v>
      </c>
      <c r="AD311" s="28">
        <f>+R311*'Silver Conversions'!$F309</f>
        <v>8.108705833333335</v>
      </c>
      <c r="AE311" s="28">
        <f>+S311*'Silver Conversions'!$F309</f>
        <v>0</v>
      </c>
      <c r="AF311" s="28">
        <f>+T311*'Silver Conversions'!$F309</f>
        <v>5.297840907630521</v>
      </c>
      <c r="AG311" s="28">
        <f>+U311*'Silver Conversions'!$F309</f>
        <v>0</v>
      </c>
      <c r="AH311" s="28">
        <f>+V311*'Silver Conversions'!$F309</f>
        <v>0</v>
      </c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</row>
    <row r="312" spans="1:65" ht="15.75">
      <c r="A312" s="5">
        <v>1795</v>
      </c>
      <c r="B312" s="28">
        <v>222.31</v>
      </c>
      <c r="C312" s="28"/>
      <c r="D312" s="28">
        <v>217.7</v>
      </c>
      <c r="E312" s="28"/>
      <c r="F312" s="28">
        <v>60.94</v>
      </c>
      <c r="G312" s="28">
        <v>14.73</v>
      </c>
      <c r="H312" s="28"/>
      <c r="I312" s="28">
        <v>1043.28</v>
      </c>
      <c r="J312" s="28">
        <v>180.57</v>
      </c>
      <c r="K312" s="28"/>
      <c r="L312" s="28"/>
      <c r="M312" s="28">
        <f t="shared" si="40"/>
        <v>3.19787680888403</v>
      </c>
      <c r="N312" s="28">
        <f t="shared" si="41"/>
        <v>0</v>
      </c>
      <c r="O312" s="28">
        <f t="shared" si="42"/>
        <v>3.1315630484191144</v>
      </c>
      <c r="P312" s="28">
        <f t="shared" si="43"/>
        <v>0</v>
      </c>
      <c r="Q312" s="28">
        <f t="shared" si="44"/>
        <v>5.158112134344529</v>
      </c>
      <c r="R312" s="28">
        <f t="shared" si="45"/>
        <v>12.275</v>
      </c>
      <c r="S312" s="28">
        <f t="shared" si="46"/>
        <v>0</v>
      </c>
      <c r="T312" s="28">
        <f t="shared" si="47"/>
        <v>8.379759036144579</v>
      </c>
      <c r="U312" s="28">
        <f t="shared" si="48"/>
        <v>15.283890845070424</v>
      </c>
      <c r="V312" s="28">
        <f t="shared" si="49"/>
        <v>0</v>
      </c>
      <c r="W312" s="28"/>
      <c r="X312" s="28">
        <v>204.34</v>
      </c>
      <c r="Y312" s="28">
        <f>+M312*'Silver Conversions'!$F310</f>
        <v>2.0431234931960067</v>
      </c>
      <c r="Z312" s="28">
        <f>+N312*'Silver Conversions'!$F310</f>
        <v>0</v>
      </c>
      <c r="AA312" s="28">
        <f>+O312*'Silver Conversions'!$F310</f>
        <v>2.000755631634972</v>
      </c>
      <c r="AB312" s="28">
        <f>+P312*'Silver Conversions'!$F310</f>
        <v>0</v>
      </c>
      <c r="AC312" s="28">
        <f>+Q312*'Silver Conversions'!$F310</f>
        <v>3.29551784263272</v>
      </c>
      <c r="AD312" s="28">
        <f>+R312*'Silver Conversions'!$F310</f>
        <v>7.8424975</v>
      </c>
      <c r="AE312" s="28">
        <f>+S312*'Silver Conversions'!$F310</f>
        <v>0</v>
      </c>
      <c r="AF312" s="28">
        <f>+T312*'Silver Conversions'!$F310</f>
        <v>5.353828048192772</v>
      </c>
      <c r="AG312" s="28">
        <f>+U312*'Silver Conversions'!$F310</f>
        <v>9.764877860915494</v>
      </c>
      <c r="AH312" s="28">
        <f>+V312*'Silver Conversions'!$F310</f>
        <v>0</v>
      </c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</row>
    <row r="313" spans="1:65" ht="15.75">
      <c r="A313" s="5">
        <v>1796</v>
      </c>
      <c r="B313" s="28">
        <v>221.97</v>
      </c>
      <c r="C313" s="28"/>
      <c r="D313" s="28">
        <v>189.9</v>
      </c>
      <c r="E313" s="28">
        <v>281.56</v>
      </c>
      <c r="F313" s="28">
        <v>55.02</v>
      </c>
      <c r="G313" s="28">
        <v>11.43</v>
      </c>
      <c r="H313" s="28"/>
      <c r="I313" s="28">
        <v>1133.84</v>
      </c>
      <c r="J313" s="28"/>
      <c r="K313" s="28"/>
      <c r="L313" s="28"/>
      <c r="M313" s="28">
        <f t="shared" si="40"/>
        <v>3.1929859892401966</v>
      </c>
      <c r="N313" s="28">
        <f t="shared" si="41"/>
        <v>0</v>
      </c>
      <c r="O313" s="28">
        <f t="shared" si="42"/>
        <v>2.7316666187174543</v>
      </c>
      <c r="P313" s="28">
        <f t="shared" si="43"/>
        <v>5.957983477789816</v>
      </c>
      <c r="Q313" s="28">
        <f t="shared" si="44"/>
        <v>4.6570287107258945</v>
      </c>
      <c r="R313" s="28">
        <f t="shared" si="45"/>
        <v>9.525</v>
      </c>
      <c r="S313" s="28">
        <f t="shared" si="46"/>
        <v>0</v>
      </c>
      <c r="T313" s="28">
        <f t="shared" si="47"/>
        <v>9.10714859437751</v>
      </c>
      <c r="U313" s="28">
        <f t="shared" si="48"/>
        <v>0</v>
      </c>
      <c r="V313" s="28">
        <f t="shared" si="49"/>
        <v>0</v>
      </c>
      <c r="W313" s="28"/>
      <c r="X313" s="28">
        <v>204</v>
      </c>
      <c r="Y313" s="28">
        <f>+M313*'Silver Conversions'!$F311</f>
        <v>2.0399987485255617</v>
      </c>
      <c r="Z313" s="28">
        <f>+N313*'Silver Conversions'!$F311</f>
        <v>0</v>
      </c>
      <c r="AA313" s="28">
        <f>+O313*'Silver Conversions'!$F311</f>
        <v>1.7452618026985816</v>
      </c>
      <c r="AB313" s="28">
        <f>+P313*'Silver Conversions'!$F311</f>
        <v>3.8065556439599137</v>
      </c>
      <c r="AC313" s="28">
        <f>+Q313*'Silver Conversions'!$F311</f>
        <v>2.9753756432827743</v>
      </c>
      <c r="AD313" s="28">
        <f>+R313*'Silver Conversions'!$F311</f>
        <v>6.085522500000001</v>
      </c>
      <c r="AE313" s="28">
        <f>+S313*'Silver Conversions'!$F311</f>
        <v>0</v>
      </c>
      <c r="AF313" s="28">
        <f>+T313*'Silver Conversions'!$F311</f>
        <v>5.818557236947791</v>
      </c>
      <c r="AG313" s="28">
        <f>+U313*'Silver Conversions'!$F311</f>
        <v>0</v>
      </c>
      <c r="AH313" s="28">
        <f>+V313*'Silver Conversions'!$F311</f>
        <v>0</v>
      </c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</row>
    <row r="314" spans="1:65" ht="15.75">
      <c r="A314" s="5">
        <v>1797</v>
      </c>
      <c r="B314" s="28">
        <v>187.18</v>
      </c>
      <c r="C314" s="28"/>
      <c r="D314" s="28">
        <v>150.3</v>
      </c>
      <c r="E314" s="28">
        <v>122.64</v>
      </c>
      <c r="F314" s="28">
        <v>50.76</v>
      </c>
      <c r="G314" s="28">
        <v>9.41</v>
      </c>
      <c r="H314" s="28"/>
      <c r="I314" s="28">
        <v>1324.68</v>
      </c>
      <c r="J314" s="28"/>
      <c r="K314" s="28"/>
      <c r="L314" s="28"/>
      <c r="M314" s="28">
        <f t="shared" si="40"/>
        <v>2.6925400615667887</v>
      </c>
      <c r="N314" s="28">
        <f t="shared" si="41"/>
        <v>0</v>
      </c>
      <c r="O314" s="28">
        <f t="shared" si="42"/>
        <v>2.1620299778474643</v>
      </c>
      <c r="P314" s="28">
        <f t="shared" si="43"/>
        <v>2.5951381365113764</v>
      </c>
      <c r="Q314" s="28">
        <f t="shared" si="44"/>
        <v>4.296451787648971</v>
      </c>
      <c r="R314" s="28">
        <f t="shared" si="45"/>
        <v>7.841666666666667</v>
      </c>
      <c r="S314" s="28">
        <f t="shared" si="46"/>
        <v>0</v>
      </c>
      <c r="T314" s="28">
        <f t="shared" si="47"/>
        <v>10.64</v>
      </c>
      <c r="U314" s="28">
        <f t="shared" si="48"/>
        <v>0</v>
      </c>
      <c r="V314" s="28">
        <f t="shared" si="49"/>
        <v>0</v>
      </c>
      <c r="W314" s="28"/>
      <c r="X314" s="28">
        <v>172.03</v>
      </c>
      <c r="Y314" s="28">
        <f>+M314*'Silver Conversions'!$F312</f>
        <v>1.7202638453350214</v>
      </c>
      <c r="Z314" s="28">
        <f>+N314*'Silver Conversions'!$F312</f>
        <v>0</v>
      </c>
      <c r="AA314" s="28">
        <f>+O314*'Silver Conversions'!$F312</f>
        <v>1.381320952846745</v>
      </c>
      <c r="AB314" s="28">
        <f>+P314*'Silver Conversions'!$F312</f>
        <v>1.6580337554171185</v>
      </c>
      <c r="AC314" s="28">
        <f>+Q314*'Silver Conversions'!$F312</f>
        <v>2.745003047128928</v>
      </c>
      <c r="AD314" s="28">
        <f>+R314*'Silver Conversions'!$F312</f>
        <v>5.010040833333334</v>
      </c>
      <c r="AE314" s="28">
        <f>+S314*'Silver Conversions'!$F312</f>
        <v>0</v>
      </c>
      <c r="AF314" s="28">
        <f>+T314*'Silver Conversions'!$F312</f>
        <v>6.797896000000001</v>
      </c>
      <c r="AG314" s="28">
        <f>+U314*'Silver Conversions'!$F312</f>
        <v>0</v>
      </c>
      <c r="AH314" s="28">
        <f>+V314*'Silver Conversions'!$F312</f>
        <v>0</v>
      </c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</row>
    <row r="315" spans="1:65" ht="15.75">
      <c r="A315" s="5">
        <v>1798</v>
      </c>
      <c r="B315" s="28">
        <v>168.02</v>
      </c>
      <c r="C315" s="28"/>
      <c r="D315" s="28">
        <v>148.5</v>
      </c>
      <c r="E315" s="28">
        <v>150.96</v>
      </c>
      <c r="F315" s="28">
        <v>57.22</v>
      </c>
      <c r="G315" s="28">
        <v>9.2</v>
      </c>
      <c r="H315" s="28">
        <v>135</v>
      </c>
      <c r="I315" s="28">
        <v>1326.74</v>
      </c>
      <c r="J315" s="28">
        <v>292.5</v>
      </c>
      <c r="K315" s="28"/>
      <c r="L315" s="28"/>
      <c r="M315" s="28">
        <f t="shared" si="40"/>
        <v>2.4169279898731264</v>
      </c>
      <c r="N315" s="28">
        <f t="shared" si="41"/>
        <v>0</v>
      </c>
      <c r="O315" s="28">
        <f t="shared" si="42"/>
        <v>2.1361374032624645</v>
      </c>
      <c r="P315" s="28">
        <f t="shared" si="43"/>
        <v>3.1944068255687976</v>
      </c>
      <c r="Q315" s="28">
        <f t="shared" si="44"/>
        <v>4.843242145178765</v>
      </c>
      <c r="R315" s="28">
        <f t="shared" si="45"/>
        <v>7.666666666666666</v>
      </c>
      <c r="S315" s="28">
        <f t="shared" si="46"/>
        <v>1.1120263591433277</v>
      </c>
      <c r="T315" s="28">
        <f t="shared" si="47"/>
        <v>10.656546184738955</v>
      </c>
      <c r="U315" s="28">
        <f t="shared" si="48"/>
        <v>24.757922535211268</v>
      </c>
      <c r="V315" s="28">
        <f t="shared" si="49"/>
        <v>0</v>
      </c>
      <c r="W315" s="28"/>
      <c r="X315" s="28">
        <v>154.42</v>
      </c>
      <c r="Y315" s="28">
        <f>+M315*'Silver Conversions'!$F313</f>
        <v>1.5441752927299406</v>
      </c>
      <c r="Z315" s="28">
        <f>+N315*'Silver Conversions'!$F313</f>
        <v>0</v>
      </c>
      <c r="AA315" s="28">
        <f>+O315*'Silver Conversions'!$F313</f>
        <v>1.3647781869443887</v>
      </c>
      <c r="AB315" s="28">
        <f>+P315*'Silver Conversions'!$F313</f>
        <v>2.0409065208559047</v>
      </c>
      <c r="AC315" s="28">
        <f>+Q315*'Silver Conversions'!$F313</f>
        <v>3.094347406554713</v>
      </c>
      <c r="AD315" s="28">
        <f>+R315*'Silver Conversions'!$F313</f>
        <v>4.898233333333333</v>
      </c>
      <c r="AE315" s="28">
        <f>+S315*'Silver Conversions'!$F313</f>
        <v>0.7104736408566721</v>
      </c>
      <c r="AF315" s="28">
        <f>+T315*'Silver Conversions'!$F313</f>
        <v>6.808467357429719</v>
      </c>
      <c r="AG315" s="28">
        <f>+U315*'Silver Conversions'!$F313</f>
        <v>15.81783670774648</v>
      </c>
      <c r="AH315" s="28">
        <f>+V315*'Silver Conversions'!$F313</f>
        <v>0</v>
      </c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</row>
    <row r="316" spans="1:65" ht="15.75">
      <c r="A316" s="5">
        <v>1799</v>
      </c>
      <c r="B316" s="28">
        <v>205.62</v>
      </c>
      <c r="C316" s="28"/>
      <c r="D316" s="28">
        <v>171.5</v>
      </c>
      <c r="E316" s="28"/>
      <c r="F316" s="28">
        <v>68.37</v>
      </c>
      <c r="G316" s="28">
        <v>9.25</v>
      </c>
      <c r="H316" s="28">
        <v>126</v>
      </c>
      <c r="I316" s="28">
        <v>1305.8</v>
      </c>
      <c r="J316" s="28">
        <v>292.5</v>
      </c>
      <c r="K316" s="28"/>
      <c r="L316" s="28"/>
      <c r="M316" s="28">
        <f t="shared" si="40"/>
        <v>2.957795103426451</v>
      </c>
      <c r="N316" s="28">
        <f t="shared" si="41"/>
        <v>0</v>
      </c>
      <c r="O316" s="28">
        <f t="shared" si="42"/>
        <v>2.4669869674041256</v>
      </c>
      <c r="P316" s="28">
        <f t="shared" si="43"/>
        <v>0</v>
      </c>
      <c r="Q316" s="28">
        <f t="shared" si="44"/>
        <v>5.787005687973998</v>
      </c>
      <c r="R316" s="28">
        <f t="shared" si="45"/>
        <v>7.708333333333334</v>
      </c>
      <c r="S316" s="28">
        <f t="shared" si="46"/>
        <v>1.0378912685337727</v>
      </c>
      <c r="T316" s="28">
        <f t="shared" si="47"/>
        <v>10.488353413654618</v>
      </c>
      <c r="U316" s="28">
        <f t="shared" si="48"/>
        <v>24.757922535211268</v>
      </c>
      <c r="V316" s="28">
        <f t="shared" si="49"/>
        <v>0</v>
      </c>
      <c r="W316" s="28"/>
      <c r="X316" s="28">
        <v>188.97</v>
      </c>
      <c r="Y316" s="28">
        <f>+M316*'Silver Conversions'!$F314</f>
        <v>1.8897352915791596</v>
      </c>
      <c r="Z316" s="28">
        <f>+N316*'Silver Conversions'!$F314</f>
        <v>0</v>
      </c>
      <c r="AA316" s="28">
        <f>+O316*'Silver Conversions'!$F314</f>
        <v>1.576157973474496</v>
      </c>
      <c r="AB316" s="28">
        <f>+P316*'Silver Conversions'!$F314</f>
        <v>0</v>
      </c>
      <c r="AC316" s="28">
        <f>+Q316*'Silver Conversions'!$F314</f>
        <v>3.6973179340465876</v>
      </c>
      <c r="AD316" s="28">
        <f>+R316*'Silver Conversions'!$F314</f>
        <v>4.924854166666667</v>
      </c>
      <c r="AE316" s="28">
        <f>+S316*'Silver Conversions'!$F314</f>
        <v>0.6631087314662274</v>
      </c>
      <c r="AF316" s="28">
        <f>+T316*'Silver Conversions'!$F314</f>
        <v>6.701008995983936</v>
      </c>
      <c r="AG316" s="28">
        <f>+U316*'Silver Conversions'!$F314</f>
        <v>15.81783670774648</v>
      </c>
      <c r="AH316" s="28">
        <f>+V316*'Silver Conversions'!$F314</f>
        <v>0</v>
      </c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</row>
    <row r="317" spans="1:65" ht="15.75">
      <c r="A317" s="5">
        <v>1800</v>
      </c>
      <c r="B317" s="28">
        <v>179.42</v>
      </c>
      <c r="C317" s="28"/>
      <c r="D317" s="28">
        <v>121.32</v>
      </c>
      <c r="E317" s="28">
        <v>156.72</v>
      </c>
      <c r="F317" s="28"/>
      <c r="G317" s="28">
        <v>9.25</v>
      </c>
      <c r="H317" s="28"/>
      <c r="I317" s="28">
        <v>1194.6</v>
      </c>
      <c r="J317" s="28">
        <v>199.55</v>
      </c>
      <c r="K317" s="28"/>
      <c r="L317" s="28"/>
      <c r="M317" s="28">
        <f t="shared" si="40"/>
        <v>2.5809142955781232</v>
      </c>
      <c r="N317" s="28">
        <f t="shared" si="41"/>
        <v>0</v>
      </c>
      <c r="O317" s="28">
        <f t="shared" si="42"/>
        <v>1.7451595270289708</v>
      </c>
      <c r="P317" s="28">
        <f t="shared" si="43"/>
        <v>3.316291982665222</v>
      </c>
      <c r="Q317" s="28">
        <f t="shared" si="44"/>
        <v>0</v>
      </c>
      <c r="R317" s="28">
        <f t="shared" si="45"/>
        <v>7.708333333333334</v>
      </c>
      <c r="S317" s="28">
        <f t="shared" si="46"/>
        <v>0</v>
      </c>
      <c r="T317" s="28">
        <f t="shared" si="47"/>
        <v>9.595180722891566</v>
      </c>
      <c r="U317" s="28">
        <f t="shared" si="48"/>
        <v>16.890404929577468</v>
      </c>
      <c r="V317" s="28">
        <f t="shared" si="49"/>
        <v>0</v>
      </c>
      <c r="W317" s="28"/>
      <c r="X317" s="28">
        <v>164.89</v>
      </c>
      <c r="Y317" s="28">
        <f>+M317*'Silver Conversions'!$F315</f>
        <v>1.648946143444863</v>
      </c>
      <c r="Z317" s="28">
        <f>+N317*'Silver Conversions'!$F315</f>
        <v>0</v>
      </c>
      <c r="AA317" s="28">
        <f>+O317*'Silver Conversions'!$F315</f>
        <v>1.1149824218188096</v>
      </c>
      <c r="AB317" s="28">
        <f>+P317*'Silver Conversions'!$F315</f>
        <v>2.1187789477248105</v>
      </c>
      <c r="AC317" s="28">
        <f>+Q317*'Silver Conversions'!$F315</f>
        <v>0</v>
      </c>
      <c r="AD317" s="28">
        <f>+R317*'Silver Conversions'!$F315</f>
        <v>4.924854166666667</v>
      </c>
      <c r="AE317" s="28">
        <f>+S317*'Silver Conversions'!$F315</f>
        <v>0</v>
      </c>
      <c r="AF317" s="28">
        <f>+T317*'Silver Conversions'!$F315</f>
        <v>6.130360963855422</v>
      </c>
      <c r="AG317" s="28">
        <f>+U317*'Silver Conversions'!$F315</f>
        <v>10.791279709507045</v>
      </c>
      <c r="AH317" s="28">
        <f>+V317*'Silver Conversions'!$F315</f>
        <v>0</v>
      </c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</row>
    <row r="318" spans="1:65" ht="15.75">
      <c r="A318" s="5">
        <v>1801</v>
      </c>
      <c r="B318" s="28">
        <v>168.47</v>
      </c>
      <c r="C318" s="28"/>
      <c r="D318" s="28">
        <v>125.38</v>
      </c>
      <c r="E318" s="28"/>
      <c r="F318" s="28"/>
      <c r="G318" s="28">
        <v>9.86</v>
      </c>
      <c r="H318" s="28">
        <v>139.78</v>
      </c>
      <c r="I318" s="28">
        <v>935.62</v>
      </c>
      <c r="J318" s="28">
        <v>175.89</v>
      </c>
      <c r="K318" s="28"/>
      <c r="L318" s="28"/>
      <c r="M318" s="28">
        <f t="shared" si="40"/>
        <v>2.423401133519376</v>
      </c>
      <c r="N318" s="28">
        <f t="shared" si="41"/>
        <v>0</v>
      </c>
      <c r="O318" s="28">
        <f t="shared" si="42"/>
        <v>1.8035616674818031</v>
      </c>
      <c r="P318" s="28">
        <f t="shared" si="43"/>
        <v>0</v>
      </c>
      <c r="Q318" s="28">
        <f t="shared" si="44"/>
        <v>0</v>
      </c>
      <c r="R318" s="28">
        <f t="shared" si="45"/>
        <v>8.216666666666667</v>
      </c>
      <c r="S318" s="28">
        <f t="shared" si="46"/>
        <v>1.1514003294892916</v>
      </c>
      <c r="T318" s="28">
        <f t="shared" si="47"/>
        <v>7.515020080321285</v>
      </c>
      <c r="U318" s="28">
        <f t="shared" si="48"/>
        <v>14.887764084507042</v>
      </c>
      <c r="V318" s="28">
        <f t="shared" si="49"/>
        <v>0</v>
      </c>
      <c r="W318" s="28"/>
      <c r="X318" s="28">
        <v>154.83</v>
      </c>
      <c r="Y318" s="28">
        <f>+M318*'Silver Conversions'!$F316</f>
        <v>1.5483</v>
      </c>
      <c r="Z318" s="28">
        <f>+N318*'Silver Conversions'!$F316</f>
        <v>0</v>
      </c>
      <c r="AA318" s="28">
        <f>+O318*'Silver Conversions'!$F316</f>
        <v>1.152287374606755</v>
      </c>
      <c r="AB318" s="28">
        <f>+P318*'Silver Conversions'!$F316</f>
        <v>0</v>
      </c>
      <c r="AC318" s="28">
        <f>+Q318*'Silver Conversions'!$F316</f>
        <v>0</v>
      </c>
      <c r="AD318" s="28">
        <f>+R318*'Silver Conversions'!$F316</f>
        <v>5.249591090817357</v>
      </c>
      <c r="AE318" s="28">
        <f>+S318*'Silver Conversions'!$F316</f>
        <v>0.73562445172225</v>
      </c>
      <c r="AF318" s="28">
        <f>+T318*'Silver Conversions'!$F316</f>
        <v>4.801312267054948</v>
      </c>
      <c r="AG318" s="28">
        <f>+U318*'Silver Conversions'!$F316</f>
        <v>9.511724993941435</v>
      </c>
      <c r="AH318" s="28">
        <f>+V318*'Silver Conversions'!$F316</f>
        <v>0</v>
      </c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</row>
    <row r="319" spans="1:65" ht="15.75">
      <c r="A319" s="5">
        <v>1802</v>
      </c>
      <c r="B319" s="28">
        <v>215.14</v>
      </c>
      <c r="C319" s="28"/>
      <c r="D319" s="28">
        <v>219.53</v>
      </c>
      <c r="E319" s="28"/>
      <c r="F319" s="28">
        <v>53.36</v>
      </c>
      <c r="G319" s="28">
        <v>9.59</v>
      </c>
      <c r="H319" s="28">
        <v>135</v>
      </c>
      <c r="I319" s="28">
        <v>1161.86</v>
      </c>
      <c r="J319" s="28">
        <v>155.74</v>
      </c>
      <c r="K319" s="28"/>
      <c r="L319" s="28"/>
      <c r="M319" s="28">
        <f t="shared" si="40"/>
        <v>3.0947380534537814</v>
      </c>
      <c r="N319" s="28">
        <f t="shared" si="41"/>
        <v>0</v>
      </c>
      <c r="O319" s="28">
        <f t="shared" si="42"/>
        <v>3.157887165913864</v>
      </c>
      <c r="P319" s="28">
        <f t="shared" si="43"/>
        <v>0</v>
      </c>
      <c r="Q319" s="28">
        <f t="shared" si="44"/>
        <v>4.516522210184182</v>
      </c>
      <c r="R319" s="28">
        <f t="shared" si="45"/>
        <v>7.991666666666667</v>
      </c>
      <c r="S319" s="28">
        <f t="shared" si="46"/>
        <v>1.1120263591433277</v>
      </c>
      <c r="T319" s="28">
        <f t="shared" si="47"/>
        <v>9.332208835341365</v>
      </c>
      <c r="U319" s="28">
        <f t="shared" si="48"/>
        <v>13.182218309859156</v>
      </c>
      <c r="V319" s="28">
        <f t="shared" si="49"/>
        <v>0</v>
      </c>
      <c r="W319" s="28"/>
      <c r="X319" s="28">
        <v>197.72</v>
      </c>
      <c r="Y319" s="28">
        <f>+M319*'Silver Conversions'!$F317</f>
        <v>1.9772</v>
      </c>
      <c r="Z319" s="28">
        <f>+N319*'Silver Conversions'!$F317</f>
        <v>0</v>
      </c>
      <c r="AA319" s="28">
        <f>+O319*'Silver Conversions'!$F317</f>
        <v>2.017545393697128</v>
      </c>
      <c r="AB319" s="28">
        <f>+P319*'Silver Conversions'!$F317</f>
        <v>0</v>
      </c>
      <c r="AC319" s="28">
        <f>+Q319*'Silver Conversions'!$F317</f>
        <v>2.8855649685795073</v>
      </c>
      <c r="AD319" s="28">
        <f>+R319*'Silver Conversions'!$F317</f>
        <v>5.105803160205759</v>
      </c>
      <c r="AE319" s="28">
        <f>+S319*'Silver Conversions'!$F317</f>
        <v>0.7104635285188037</v>
      </c>
      <c r="AF319" s="28">
        <f>+T319*'Silver Conversions'!$F317</f>
        <v>5.962263361399714</v>
      </c>
      <c r="AG319" s="28">
        <f>+U319*'Silver Conversions'!$F317</f>
        <v>8.421999404171148</v>
      </c>
      <c r="AH319" s="28">
        <f>+V319*'Silver Conversions'!$F317</f>
        <v>0</v>
      </c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</row>
    <row r="320" spans="1:65" ht="15.75">
      <c r="A320" s="5">
        <v>1803</v>
      </c>
      <c r="B320" s="28">
        <v>192.85</v>
      </c>
      <c r="C320" s="28"/>
      <c r="D320" s="28">
        <v>191.59</v>
      </c>
      <c r="E320" s="28">
        <v>173.4</v>
      </c>
      <c r="F320" s="28">
        <v>48.75</v>
      </c>
      <c r="G320" s="28">
        <v>10.52</v>
      </c>
      <c r="H320" s="28">
        <v>155.36</v>
      </c>
      <c r="I320" s="28">
        <v>991.67</v>
      </c>
      <c r="J320" s="28"/>
      <c r="K320" s="28"/>
      <c r="L320" s="28"/>
      <c r="M320" s="28">
        <f t="shared" si="40"/>
        <v>2.774101671509537</v>
      </c>
      <c r="N320" s="28">
        <f t="shared" si="41"/>
        <v>0</v>
      </c>
      <c r="O320" s="28">
        <f t="shared" si="42"/>
        <v>2.7559768693000373</v>
      </c>
      <c r="P320" s="28">
        <f t="shared" si="43"/>
        <v>3.669251083423619</v>
      </c>
      <c r="Q320" s="28">
        <f t="shared" si="44"/>
        <v>4.126320422535212</v>
      </c>
      <c r="R320" s="28">
        <f t="shared" si="45"/>
        <v>8.766666666666667</v>
      </c>
      <c r="S320" s="28">
        <f t="shared" si="46"/>
        <v>1.2797364085667216</v>
      </c>
      <c r="T320" s="28">
        <f t="shared" si="47"/>
        <v>7.965220883534136</v>
      </c>
      <c r="U320" s="28">
        <f t="shared" si="48"/>
        <v>0</v>
      </c>
      <c r="V320" s="28">
        <f t="shared" si="49"/>
        <v>0</v>
      </c>
      <c r="W320" s="28"/>
      <c r="X320" s="28">
        <v>177.24</v>
      </c>
      <c r="Y320" s="28">
        <f>+M320*'Silver Conversions'!$F318</f>
        <v>1.7724000000000002</v>
      </c>
      <c r="Z320" s="28">
        <f>+N320*'Silver Conversions'!$F318</f>
        <v>0</v>
      </c>
      <c r="AA320" s="28">
        <f>+O320*'Silver Conversions'!$F318</f>
        <v>1.7608198911070785</v>
      </c>
      <c r="AB320" s="28">
        <f>+P320*'Silver Conversions'!$F318</f>
        <v>2.344319491621656</v>
      </c>
      <c r="AC320" s="28">
        <f>+Q320*'Silver Conversions'!$F318</f>
        <v>2.636345449055496</v>
      </c>
      <c r="AD320" s="28">
        <f>+R320*'Silver Conversions'!$F318</f>
        <v>5.601106895099821</v>
      </c>
      <c r="AE320" s="28">
        <f>+S320*'Silver Conversions'!$F318</f>
        <v>0.8176357895741457</v>
      </c>
      <c r="AF320" s="28">
        <f>+T320*'Silver Conversions'!$F318</f>
        <v>5.0890555450672394</v>
      </c>
      <c r="AG320" s="28">
        <f>+U320*'Silver Conversions'!$F318</f>
        <v>0</v>
      </c>
      <c r="AH320" s="28">
        <f>+V320*'Silver Conversions'!$F318</f>
        <v>0</v>
      </c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</row>
    <row r="321" spans="1:65" ht="15.75">
      <c r="A321" s="5">
        <v>1804</v>
      </c>
      <c r="B321" s="28">
        <v>176.84</v>
      </c>
      <c r="C321" s="28"/>
      <c r="D321" s="28">
        <v>163.5</v>
      </c>
      <c r="E321" s="28"/>
      <c r="F321" s="28">
        <v>56.47</v>
      </c>
      <c r="G321" s="28">
        <v>12.18</v>
      </c>
      <c r="H321" s="28">
        <v>96</v>
      </c>
      <c r="I321" s="28">
        <v>1242.09</v>
      </c>
      <c r="J321" s="28"/>
      <c r="K321" s="28"/>
      <c r="L321" s="28"/>
      <c r="M321" s="28">
        <f t="shared" si="40"/>
        <v>2.5438016053396244</v>
      </c>
      <c r="N321" s="28">
        <f t="shared" si="41"/>
        <v>0</v>
      </c>
      <c r="O321" s="28">
        <f t="shared" si="42"/>
        <v>2.351908858137461</v>
      </c>
      <c r="P321" s="28">
        <f t="shared" si="43"/>
        <v>0</v>
      </c>
      <c r="Q321" s="28">
        <f t="shared" si="44"/>
        <v>4.779760292524378</v>
      </c>
      <c r="R321" s="28">
        <f t="shared" si="45"/>
        <v>10.15</v>
      </c>
      <c r="S321" s="28">
        <f t="shared" si="46"/>
        <v>0.7907742998352553</v>
      </c>
      <c r="T321" s="28">
        <f t="shared" si="47"/>
        <v>9.976626506024095</v>
      </c>
      <c r="U321" s="28">
        <f t="shared" si="48"/>
        <v>0</v>
      </c>
      <c r="V321" s="28">
        <f t="shared" si="49"/>
        <v>0</v>
      </c>
      <c r="W321" s="28"/>
      <c r="X321" s="28">
        <v>162.52</v>
      </c>
      <c r="Y321" s="28">
        <f>+M321*'Silver Conversions'!$F319</f>
        <v>1.6252</v>
      </c>
      <c r="Z321" s="28">
        <f>+N321*'Silver Conversions'!$F319</f>
        <v>0</v>
      </c>
      <c r="AA321" s="28">
        <f>+O321*'Silver Conversions'!$F319</f>
        <v>1.5026023524089573</v>
      </c>
      <c r="AB321" s="28">
        <f>+P321*'Silver Conversions'!$F319</f>
        <v>0</v>
      </c>
      <c r="AC321" s="28">
        <f>+Q321*'Silver Conversions'!$F319</f>
        <v>3.0537233765026652</v>
      </c>
      <c r="AD321" s="28">
        <f>+R321*'Silver Conversions'!$F319</f>
        <v>6.484695962678127</v>
      </c>
      <c r="AE321" s="28">
        <f>+S321*'Silver Conversions'!$F319</f>
        <v>0.5052148679341184</v>
      </c>
      <c r="AF321" s="28">
        <f>+T321*'Silver Conversions'!$F319</f>
        <v>6.373930012291826</v>
      </c>
      <c r="AG321" s="28">
        <f>+U321*'Silver Conversions'!$F319</f>
        <v>0</v>
      </c>
      <c r="AH321" s="28">
        <f>+V321*'Silver Conversions'!$F319</f>
        <v>0</v>
      </c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</row>
    <row r="322" spans="1:65" ht="15.75">
      <c r="A322" s="5">
        <v>1805</v>
      </c>
      <c r="B322" s="28">
        <v>204.88</v>
      </c>
      <c r="C322" s="28"/>
      <c r="D322" s="28">
        <v>176.5</v>
      </c>
      <c r="E322" s="28">
        <v>201.96</v>
      </c>
      <c r="F322" s="28">
        <v>54.3</v>
      </c>
      <c r="G322" s="28">
        <v>13.85</v>
      </c>
      <c r="H322" s="28">
        <v>90</v>
      </c>
      <c r="I322" s="28">
        <v>1731.43</v>
      </c>
      <c r="J322" s="28">
        <v>184.95</v>
      </c>
      <c r="K322" s="28"/>
      <c r="L322" s="28"/>
      <c r="M322" s="28">
        <f t="shared" si="40"/>
        <v>2.947150378319284</v>
      </c>
      <c r="N322" s="28">
        <f t="shared" si="41"/>
        <v>0</v>
      </c>
      <c r="O322" s="28">
        <f t="shared" si="42"/>
        <v>2.538910785695791</v>
      </c>
      <c r="P322" s="28">
        <f t="shared" si="43"/>
        <v>4.273598320693392</v>
      </c>
      <c r="Q322" s="28">
        <f t="shared" si="44"/>
        <v>4.596086132177682</v>
      </c>
      <c r="R322" s="28">
        <f t="shared" si="45"/>
        <v>11.541666666666666</v>
      </c>
      <c r="S322" s="28">
        <f t="shared" si="46"/>
        <v>0.7413509060955519</v>
      </c>
      <c r="T322" s="28">
        <f t="shared" si="47"/>
        <v>13.90706827309237</v>
      </c>
      <c r="U322" s="28">
        <f t="shared" si="48"/>
        <v>15.654624864572048</v>
      </c>
      <c r="V322" s="28">
        <f t="shared" si="49"/>
        <v>0</v>
      </c>
      <c r="W322" s="28"/>
      <c r="X322" s="28">
        <v>188.29</v>
      </c>
      <c r="Y322" s="28">
        <f>+M322*'Silver Conversions'!$F320</f>
        <v>1.8829</v>
      </c>
      <c r="Z322" s="28">
        <f>+N322*'Silver Conversions'!$F320</f>
        <v>0</v>
      </c>
      <c r="AA322" s="28">
        <f>+O322*'Silver Conversions'!$F320</f>
        <v>1.6220804861382274</v>
      </c>
      <c r="AB322" s="28">
        <f>+P322*'Silver Conversions'!$F320</f>
        <v>2.730352118178148</v>
      </c>
      <c r="AC322" s="28">
        <f>+Q322*'Silver Conversions'!$F320</f>
        <v>2.9363858193122088</v>
      </c>
      <c r="AD322" s="28">
        <f>+R322*'Silver Conversions'!$F320</f>
        <v>7.373836206844658</v>
      </c>
      <c r="AE322" s="28">
        <f>+S322*'Silver Conversions'!$F320</f>
        <v>0.4736404464991602</v>
      </c>
      <c r="AF322" s="28">
        <f>+T322*'Silver Conversions'!$F320</f>
        <v>8.885063702225773</v>
      </c>
      <c r="AG322" s="28">
        <f>+U322*'Silver Conversions'!$F320</f>
        <v>10.001557224342413</v>
      </c>
      <c r="AH322" s="28">
        <f>+V322*'Silver Conversions'!$F320</f>
        <v>0</v>
      </c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</row>
    <row r="323" spans="1:65" ht="15.75">
      <c r="A323" s="5">
        <v>1806</v>
      </c>
      <c r="B323" s="28">
        <v>188.93</v>
      </c>
      <c r="C323" s="28"/>
      <c r="D323" s="28">
        <v>141.04</v>
      </c>
      <c r="E323" s="28"/>
      <c r="F323" s="28"/>
      <c r="G323" s="28">
        <v>12.82</v>
      </c>
      <c r="H323" s="28"/>
      <c r="I323" s="28">
        <v>1284.27</v>
      </c>
      <c r="J323" s="28">
        <v>181.65</v>
      </c>
      <c r="K323" s="28"/>
      <c r="L323" s="28"/>
      <c r="M323" s="28">
        <f t="shared" si="40"/>
        <v>2.7177133979688715</v>
      </c>
      <c r="N323" s="28">
        <f t="shared" si="41"/>
        <v>0</v>
      </c>
      <c r="O323" s="28">
        <f t="shared" si="42"/>
        <v>2.0288270663712993</v>
      </c>
      <c r="P323" s="28">
        <f t="shared" si="43"/>
        <v>0</v>
      </c>
      <c r="Q323" s="28">
        <f t="shared" si="44"/>
        <v>0</v>
      </c>
      <c r="R323" s="28">
        <f t="shared" si="45"/>
        <v>10.683333333333334</v>
      </c>
      <c r="S323" s="28">
        <f t="shared" si="46"/>
        <v>0</v>
      </c>
      <c r="T323" s="28">
        <f t="shared" si="47"/>
        <v>10.315421686746987</v>
      </c>
      <c r="U323" s="28">
        <f t="shared" si="48"/>
        <v>15.375304712892742</v>
      </c>
      <c r="V323" s="28">
        <f t="shared" si="49"/>
        <v>0</v>
      </c>
      <c r="W323" s="28"/>
      <c r="X323" s="28">
        <v>173.63</v>
      </c>
      <c r="Y323" s="28">
        <f>+M323*'Silver Conversions'!$F321</f>
        <v>1.7362999999999997</v>
      </c>
      <c r="Z323" s="28">
        <f>+N323*'Silver Conversions'!$F321</f>
        <v>0</v>
      </c>
      <c r="AA323" s="28">
        <f>+O323*'Silver Conversions'!$F321</f>
        <v>1.29618245911184</v>
      </c>
      <c r="AB323" s="28">
        <f>+P323*'Silver Conversions'!$F321</f>
        <v>0</v>
      </c>
      <c r="AC323" s="28">
        <f>+Q323*'Silver Conversions'!$F321</f>
        <v>0</v>
      </c>
      <c r="AD323" s="28">
        <f>+R323*'Silver Conversions'!$F321</f>
        <v>6.8253965559907535</v>
      </c>
      <c r="AE323" s="28">
        <f>+S323*'Silver Conversions'!$F321</f>
        <v>0</v>
      </c>
      <c r="AF323" s="28">
        <f>+T323*'Silver Conversions'!$F321</f>
        <v>6.590344179811097</v>
      </c>
      <c r="AG323" s="28">
        <f>+U323*'Silver Conversions'!$F321</f>
        <v>9.823015772357554</v>
      </c>
      <c r="AH323" s="28">
        <f>+V323*'Silver Conversions'!$F321</f>
        <v>0</v>
      </c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</row>
    <row r="324" spans="1:65" ht="15.75">
      <c r="A324" s="5">
        <v>1807</v>
      </c>
      <c r="B324" s="28">
        <v>167.69</v>
      </c>
      <c r="C324" s="28"/>
      <c r="D324" s="28">
        <v>127.08</v>
      </c>
      <c r="E324" s="28">
        <v>201.66</v>
      </c>
      <c r="F324" s="28">
        <v>47.5</v>
      </c>
      <c r="G324" s="28">
        <v>11.23</v>
      </c>
      <c r="H324" s="28">
        <v>75</v>
      </c>
      <c r="I324" s="28"/>
      <c r="J324" s="28">
        <v>169</v>
      </c>
      <c r="K324" s="28"/>
      <c r="L324" s="28"/>
      <c r="M324" s="28">
        <f t="shared" si="40"/>
        <v>2.4121810178658762</v>
      </c>
      <c r="N324" s="28">
        <f t="shared" si="41"/>
        <v>0</v>
      </c>
      <c r="O324" s="28">
        <f t="shared" si="42"/>
        <v>1.8280157657009695</v>
      </c>
      <c r="P324" s="28">
        <f t="shared" si="43"/>
        <v>4.267250135427952</v>
      </c>
      <c r="Q324" s="28">
        <f t="shared" si="44"/>
        <v>4.020517334777899</v>
      </c>
      <c r="R324" s="28">
        <f t="shared" si="45"/>
        <v>9.358333333333334</v>
      </c>
      <c r="S324" s="28">
        <f t="shared" si="46"/>
        <v>0.6177924217462932</v>
      </c>
      <c r="T324" s="28">
        <f t="shared" si="47"/>
        <v>0</v>
      </c>
      <c r="U324" s="28">
        <f t="shared" si="48"/>
        <v>14.304577464788734</v>
      </c>
      <c r="V324" s="28">
        <f t="shared" si="49"/>
        <v>0</v>
      </c>
      <c r="W324" s="28"/>
      <c r="X324" s="28">
        <v>154.11</v>
      </c>
      <c r="Y324" s="28">
        <f>+M324*'Silver Conversions'!$F322</f>
        <v>1.5411000000000001</v>
      </c>
      <c r="Z324" s="28">
        <f>+N324*'Silver Conversions'!$F322</f>
        <v>0</v>
      </c>
      <c r="AA324" s="28">
        <f>+O324*'Silver Conversions'!$F322</f>
        <v>1.1678871011986405</v>
      </c>
      <c r="AB324" s="28">
        <f>+P324*'Silver Conversions'!$F322</f>
        <v>2.72627101158694</v>
      </c>
      <c r="AC324" s="28">
        <f>+Q324*'Silver Conversions'!$F322</f>
        <v>2.568637767537036</v>
      </c>
      <c r="AD324" s="28">
        <f>+R324*'Silver Conversions'!$F322</f>
        <v>5.978874468036259</v>
      </c>
      <c r="AE324" s="28">
        <f>+S324*'Silver Conversions'!$F322</f>
        <v>0.39469670563759934</v>
      </c>
      <c r="AF324" s="28">
        <f>+T324*'Silver Conversions'!$F322</f>
        <v>0</v>
      </c>
      <c r="AG324" s="28">
        <f>+U324*'Silver Conversions'!$F322</f>
        <v>9.138942793973875</v>
      </c>
      <c r="AH324" s="28">
        <f>+V324*'Silver Conversions'!$F322</f>
        <v>0</v>
      </c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</row>
    <row r="325" spans="1:65" ht="15.75">
      <c r="A325" s="5">
        <v>1808</v>
      </c>
      <c r="B325" s="28">
        <v>172.85</v>
      </c>
      <c r="C325" s="28"/>
      <c r="D325" s="28">
        <v>136.79</v>
      </c>
      <c r="E325" s="28">
        <v>197</v>
      </c>
      <c r="F325" s="28">
        <v>48.81</v>
      </c>
      <c r="G325" s="28"/>
      <c r="H325" s="28"/>
      <c r="I325" s="28"/>
      <c r="J325" s="28">
        <v>182</v>
      </c>
      <c r="K325" s="28"/>
      <c r="L325" s="28"/>
      <c r="M325" s="28">
        <f t="shared" si="40"/>
        <v>2.4864063983428752</v>
      </c>
      <c r="N325" s="28">
        <f t="shared" si="41"/>
        <v>0</v>
      </c>
      <c r="O325" s="28">
        <f t="shared" si="42"/>
        <v>1.9676918208233838</v>
      </c>
      <c r="P325" s="28">
        <f t="shared" si="43"/>
        <v>4.168641657638137</v>
      </c>
      <c r="Q325" s="28">
        <f t="shared" si="44"/>
        <v>4.131398970747563</v>
      </c>
      <c r="R325" s="28">
        <f t="shared" si="45"/>
        <v>0</v>
      </c>
      <c r="S325" s="28">
        <f t="shared" si="46"/>
        <v>0</v>
      </c>
      <c r="T325" s="28">
        <f t="shared" si="47"/>
        <v>0</v>
      </c>
      <c r="U325" s="28">
        <f t="shared" si="48"/>
        <v>15.40492957746479</v>
      </c>
      <c r="V325" s="28">
        <f t="shared" si="49"/>
        <v>0</v>
      </c>
      <c r="W325" s="28"/>
      <c r="X325" s="28">
        <v>158.86</v>
      </c>
      <c r="Y325" s="28">
        <f>+M325*'Silver Conversions'!$F323</f>
        <v>1.5886000000000002</v>
      </c>
      <c r="Z325" s="28">
        <f>+N325*'Silver Conversions'!$F323</f>
        <v>0</v>
      </c>
      <c r="AA325" s="28">
        <f>+O325*'Silver Conversions'!$F323</f>
        <v>1.2571859647092856</v>
      </c>
      <c r="AB325" s="28">
        <f>+P325*'Silver Conversions'!$F323</f>
        <v>2.6634037548075558</v>
      </c>
      <c r="AC325" s="28">
        <f>+Q325*'Silver Conversions'!$F323</f>
        <v>2.6396088786224734</v>
      </c>
      <c r="AD325" s="28">
        <f>+R325*'Silver Conversions'!$F323</f>
        <v>0</v>
      </c>
      <c r="AE325" s="28">
        <f>+S325*'Silver Conversions'!$F323</f>
        <v>0</v>
      </c>
      <c r="AF325" s="28">
        <f>+T325*'Silver Conversions'!$F323</f>
        <v>0</v>
      </c>
      <c r="AG325" s="28">
        <f>+U325*'Silver Conversions'!$F323</f>
        <v>9.84242605837513</v>
      </c>
      <c r="AH325" s="28">
        <f>+V325*'Silver Conversions'!$F323</f>
        <v>0</v>
      </c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4"/>
  <sheetViews>
    <sheetView showZeros="0" workbookViewId="0" topLeftCell="A1">
      <pane xSplit="6135" ySplit="3090" topLeftCell="E10" activePane="bottomRight" state="split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/>
  <cols>
    <col min="1" max="1" width="16.57421875" style="5" customWidth="1"/>
    <col min="2" max="19" width="12.7109375" style="5" customWidth="1"/>
    <col min="20" max="16384" width="9.140625" style="5" customWidth="1"/>
  </cols>
  <sheetData>
    <row r="1" spans="1:3" ht="15.75">
      <c r="A1" s="15" t="s">
        <v>19</v>
      </c>
      <c r="B1" s="16"/>
      <c r="C1" s="17" t="s">
        <v>90</v>
      </c>
    </row>
    <row r="2" ht="15.75">
      <c r="A2" s="5" t="s">
        <v>63</v>
      </c>
    </row>
    <row r="5" spans="1:14" ht="15.75">
      <c r="A5" s="25"/>
      <c r="B5" s="26" t="s">
        <v>74</v>
      </c>
      <c r="F5" s="26" t="s">
        <v>75</v>
      </c>
      <c r="J5" s="24" t="s">
        <v>73</v>
      </c>
      <c r="N5" s="27"/>
    </row>
    <row r="6" spans="1:12" ht="15.75">
      <c r="A6" s="23" t="s">
        <v>30</v>
      </c>
      <c r="B6" s="19" t="s">
        <v>59</v>
      </c>
      <c r="C6" s="19" t="s">
        <v>60</v>
      </c>
      <c r="D6" s="19" t="s">
        <v>62</v>
      </c>
      <c r="F6" s="19" t="s">
        <v>59</v>
      </c>
      <c r="G6" s="19" t="s">
        <v>60</v>
      </c>
      <c r="H6" s="19" t="s">
        <v>62</v>
      </c>
      <c r="J6" s="19" t="s">
        <v>59</v>
      </c>
      <c r="K6" s="19" t="s">
        <v>60</v>
      </c>
      <c r="L6" s="19" t="s">
        <v>62</v>
      </c>
    </row>
    <row r="7" spans="1:12" ht="15.75">
      <c r="A7" s="23" t="s">
        <v>36</v>
      </c>
      <c r="B7" s="19" t="s">
        <v>37</v>
      </c>
      <c r="C7" s="19" t="s">
        <v>37</v>
      </c>
      <c r="D7" s="19" t="s">
        <v>37</v>
      </c>
      <c r="F7" s="19" t="s">
        <v>37</v>
      </c>
      <c r="G7" s="19" t="s">
        <v>37</v>
      </c>
      <c r="H7" s="19" t="s">
        <v>37</v>
      </c>
      <c r="J7" s="19" t="s">
        <v>37</v>
      </c>
      <c r="K7" s="19" t="s">
        <v>37</v>
      </c>
      <c r="L7" s="19" t="s">
        <v>37</v>
      </c>
    </row>
    <row r="8" spans="1:12" ht="15.75">
      <c r="A8" s="23" t="s">
        <v>31</v>
      </c>
      <c r="B8" s="19" t="s">
        <v>42</v>
      </c>
      <c r="C8" s="19" t="s">
        <v>61</v>
      </c>
      <c r="D8" s="19" t="s">
        <v>44</v>
      </c>
      <c r="F8" s="19" t="s">
        <v>78</v>
      </c>
      <c r="G8" s="19" t="s">
        <v>86</v>
      </c>
      <c r="H8" s="19" t="s">
        <v>78</v>
      </c>
      <c r="J8" s="19" t="s">
        <v>78</v>
      </c>
      <c r="K8" s="19" t="s">
        <v>86</v>
      </c>
      <c r="L8" s="19" t="s">
        <v>78</v>
      </c>
    </row>
    <row r="9" spans="1:12" ht="15.75">
      <c r="A9" s="23" t="s">
        <v>32</v>
      </c>
      <c r="B9" s="19" t="s">
        <v>34</v>
      </c>
      <c r="C9" s="19" t="s">
        <v>34</v>
      </c>
      <c r="D9" s="19" t="s">
        <v>34</v>
      </c>
      <c r="F9" s="19" t="s">
        <v>34</v>
      </c>
      <c r="G9" s="19" t="s">
        <v>34</v>
      </c>
      <c r="H9" s="19" t="s">
        <v>34</v>
      </c>
      <c r="J9" s="19" t="s">
        <v>35</v>
      </c>
      <c r="K9" s="19" t="s">
        <v>35</v>
      </c>
      <c r="L9" s="19" t="s">
        <v>35</v>
      </c>
    </row>
    <row r="10" spans="1:12" ht="15.75">
      <c r="A10" s="5">
        <v>1494</v>
      </c>
      <c r="F10" s="28">
        <f>+B10/47.2576</f>
        <v>0</v>
      </c>
      <c r="G10" s="28">
        <f>+C10</f>
        <v>0</v>
      </c>
      <c r="H10" s="28">
        <f>+D10/11.8144</f>
        <v>0</v>
      </c>
      <c r="J10" s="28">
        <f>+F10*'Silver Conversions'!$F9</f>
        <v>0</v>
      </c>
      <c r="K10" s="28">
        <f>+G10*'Silver Conversions'!$F9</f>
        <v>0</v>
      </c>
      <c r="L10" s="28">
        <f>+H10*'Silver Conversions'!$F9</f>
        <v>0</v>
      </c>
    </row>
    <row r="11" spans="1:12" ht="15.75">
      <c r="A11" s="5">
        <v>1495</v>
      </c>
      <c r="F11" s="28">
        <f aca="true" t="shared" si="0" ref="F11:F74">+B11/47.2576</f>
        <v>0</v>
      </c>
      <c r="G11" s="28">
        <f aca="true" t="shared" si="1" ref="G11:G74">+C11</f>
        <v>0</v>
      </c>
      <c r="H11" s="28">
        <f aca="true" t="shared" si="2" ref="H11:H74">+D11/11.8144</f>
        <v>0</v>
      </c>
      <c r="J11" s="28">
        <f>+F11*'Silver Conversions'!$F10</f>
        <v>0</v>
      </c>
      <c r="K11" s="28">
        <f>+G11*'Silver Conversions'!$F10</f>
        <v>0</v>
      </c>
      <c r="L11" s="28">
        <f>+H11*'Silver Conversions'!$F10</f>
        <v>0</v>
      </c>
    </row>
    <row r="12" spans="1:12" ht="15.75">
      <c r="A12" s="5">
        <v>1496</v>
      </c>
      <c r="F12" s="28">
        <f t="shared" si="0"/>
        <v>0</v>
      </c>
      <c r="G12" s="28">
        <f t="shared" si="1"/>
        <v>0</v>
      </c>
      <c r="H12" s="28">
        <f t="shared" si="2"/>
        <v>0</v>
      </c>
      <c r="J12" s="28">
        <f>+F12*'Silver Conversions'!$F11</f>
        <v>0</v>
      </c>
      <c r="K12" s="28">
        <f>+G12*'Silver Conversions'!$F11</f>
        <v>0</v>
      </c>
      <c r="L12" s="28">
        <f>+H12*'Silver Conversions'!$F11</f>
        <v>0</v>
      </c>
    </row>
    <row r="13" spans="1:12" ht="15.75">
      <c r="A13" s="5">
        <v>1497</v>
      </c>
      <c r="F13" s="28">
        <f t="shared" si="0"/>
        <v>0</v>
      </c>
      <c r="G13" s="28">
        <f t="shared" si="1"/>
        <v>0</v>
      </c>
      <c r="H13" s="28">
        <f t="shared" si="2"/>
        <v>0</v>
      </c>
      <c r="J13" s="28">
        <f>+F13*'Silver Conversions'!$F12</f>
        <v>0</v>
      </c>
      <c r="K13" s="28">
        <f>+G13*'Silver Conversions'!$F12</f>
        <v>0</v>
      </c>
      <c r="L13" s="28">
        <f>+H13*'Silver Conversions'!$F12</f>
        <v>0</v>
      </c>
    </row>
    <row r="14" spans="1:12" ht="15.75">
      <c r="A14" s="5">
        <v>1498</v>
      </c>
      <c r="F14" s="28">
        <f t="shared" si="0"/>
        <v>0</v>
      </c>
      <c r="G14" s="28">
        <f t="shared" si="1"/>
        <v>0</v>
      </c>
      <c r="H14" s="28">
        <f t="shared" si="2"/>
        <v>0</v>
      </c>
      <c r="J14" s="28">
        <f>+F14*'Silver Conversions'!$F13</f>
        <v>0</v>
      </c>
      <c r="K14" s="28">
        <f>+G14*'Silver Conversions'!$F13</f>
        <v>0</v>
      </c>
      <c r="L14" s="28">
        <f>+H14*'Silver Conversions'!$F13</f>
        <v>0</v>
      </c>
    </row>
    <row r="15" spans="1:12" ht="15.75">
      <c r="A15" s="5">
        <v>1499</v>
      </c>
      <c r="F15" s="28">
        <f t="shared" si="0"/>
        <v>0</v>
      </c>
      <c r="G15" s="28">
        <f t="shared" si="1"/>
        <v>0</v>
      </c>
      <c r="H15" s="28">
        <f t="shared" si="2"/>
        <v>0</v>
      </c>
      <c r="J15" s="28">
        <f>+F15*'Silver Conversions'!$F14</f>
        <v>0</v>
      </c>
      <c r="K15" s="28">
        <f>+G15*'Silver Conversions'!$F14</f>
        <v>0</v>
      </c>
      <c r="L15" s="28">
        <f>+H15*'Silver Conversions'!$F14</f>
        <v>0</v>
      </c>
    </row>
    <row r="16" spans="1:12" ht="15.75">
      <c r="A16" s="5">
        <v>1500</v>
      </c>
      <c r="F16" s="28">
        <f t="shared" si="0"/>
        <v>0</v>
      </c>
      <c r="G16" s="28">
        <f t="shared" si="1"/>
        <v>0</v>
      </c>
      <c r="H16" s="28">
        <f t="shared" si="2"/>
        <v>0</v>
      </c>
      <c r="J16" s="28">
        <f>+F16*'Silver Conversions'!$F15</f>
        <v>0</v>
      </c>
      <c r="K16" s="28">
        <f>+G16*'Silver Conversions'!$F15</f>
        <v>0</v>
      </c>
      <c r="L16" s="28">
        <f>+H16*'Silver Conversions'!$F15</f>
        <v>0</v>
      </c>
    </row>
    <row r="17" spans="1:12" ht="15.75">
      <c r="A17" s="5">
        <v>1501</v>
      </c>
      <c r="F17" s="28">
        <f t="shared" si="0"/>
        <v>0</v>
      </c>
      <c r="G17" s="28">
        <f t="shared" si="1"/>
        <v>0</v>
      </c>
      <c r="H17" s="28">
        <f t="shared" si="2"/>
        <v>0</v>
      </c>
      <c r="J17" s="28">
        <f>+F17*'Silver Conversions'!$F16</f>
        <v>0</v>
      </c>
      <c r="K17" s="28">
        <f>+G17*'Silver Conversions'!$F16</f>
        <v>0</v>
      </c>
      <c r="L17" s="28">
        <f>+H17*'Silver Conversions'!$F16</f>
        <v>0</v>
      </c>
    </row>
    <row r="18" spans="1:12" ht="15.75">
      <c r="A18" s="5">
        <v>1502</v>
      </c>
      <c r="F18" s="28">
        <f t="shared" si="0"/>
        <v>0</v>
      </c>
      <c r="G18" s="28">
        <f t="shared" si="1"/>
        <v>0</v>
      </c>
      <c r="H18" s="28">
        <f t="shared" si="2"/>
        <v>0</v>
      </c>
      <c r="J18" s="28">
        <f>+F18*'Silver Conversions'!$F17</f>
        <v>0</v>
      </c>
      <c r="K18" s="28">
        <f>+G18*'Silver Conversions'!$F17</f>
        <v>0</v>
      </c>
      <c r="L18" s="28">
        <f>+H18*'Silver Conversions'!$F17</f>
        <v>0</v>
      </c>
    </row>
    <row r="19" spans="1:12" ht="15.75">
      <c r="A19" s="5">
        <v>1503</v>
      </c>
      <c r="F19" s="28">
        <f t="shared" si="0"/>
        <v>0</v>
      </c>
      <c r="G19" s="28">
        <f t="shared" si="1"/>
        <v>0</v>
      </c>
      <c r="H19" s="28">
        <f t="shared" si="2"/>
        <v>0</v>
      </c>
      <c r="J19" s="28">
        <f>+F19*'Silver Conversions'!$F18</f>
        <v>0</v>
      </c>
      <c r="K19" s="28">
        <f>+G19*'Silver Conversions'!$F18</f>
        <v>0</v>
      </c>
      <c r="L19" s="28">
        <f>+H19*'Silver Conversions'!$F18</f>
        <v>0</v>
      </c>
    </row>
    <row r="20" spans="1:12" ht="15.75">
      <c r="A20" s="5">
        <v>1504</v>
      </c>
      <c r="F20" s="28">
        <f t="shared" si="0"/>
        <v>0</v>
      </c>
      <c r="G20" s="28">
        <f t="shared" si="1"/>
        <v>0</v>
      </c>
      <c r="H20" s="28">
        <f t="shared" si="2"/>
        <v>0</v>
      </c>
      <c r="J20" s="28">
        <f>+F20*'Silver Conversions'!$F19</f>
        <v>0</v>
      </c>
      <c r="K20" s="28">
        <f>+G20*'Silver Conversions'!$F19</f>
        <v>0</v>
      </c>
      <c r="L20" s="28">
        <f>+H20*'Silver Conversions'!$F19</f>
        <v>0</v>
      </c>
    </row>
    <row r="21" spans="1:12" ht="15.75">
      <c r="A21" s="5">
        <v>1505</v>
      </c>
      <c r="F21" s="28">
        <f t="shared" si="0"/>
        <v>0</v>
      </c>
      <c r="G21" s="28">
        <f t="shared" si="1"/>
        <v>0</v>
      </c>
      <c r="H21" s="28">
        <f t="shared" si="2"/>
        <v>0</v>
      </c>
      <c r="J21" s="28">
        <f>+F21*'Silver Conversions'!$F20</f>
        <v>0</v>
      </c>
      <c r="K21" s="28">
        <f>+G21*'Silver Conversions'!$F20</f>
        <v>0</v>
      </c>
      <c r="L21" s="28">
        <f>+H21*'Silver Conversions'!$F20</f>
        <v>0</v>
      </c>
    </row>
    <row r="22" spans="1:12" ht="15.75">
      <c r="A22" s="5">
        <v>1506</v>
      </c>
      <c r="C22" s="5">
        <v>13.33</v>
      </c>
      <c r="F22" s="28">
        <f t="shared" si="0"/>
        <v>0</v>
      </c>
      <c r="G22" s="28">
        <f t="shared" si="1"/>
        <v>13.33</v>
      </c>
      <c r="H22" s="28">
        <f t="shared" si="2"/>
        <v>0</v>
      </c>
      <c r="J22" s="28">
        <f>+F22*'Silver Conversions'!$F21</f>
        <v>0</v>
      </c>
      <c r="K22" s="28">
        <f>+G22*'Silver Conversions'!$F21</f>
        <v>20.782802999999998</v>
      </c>
      <c r="L22" s="28">
        <f>+H22*'Silver Conversions'!$F21</f>
        <v>0</v>
      </c>
    </row>
    <row r="23" spans="1:12" ht="15.75">
      <c r="A23" s="5">
        <v>1507</v>
      </c>
      <c r="C23" s="5">
        <v>13.33</v>
      </c>
      <c r="F23" s="28">
        <f t="shared" si="0"/>
        <v>0</v>
      </c>
      <c r="G23" s="28">
        <f t="shared" si="1"/>
        <v>13.33</v>
      </c>
      <c r="H23" s="28">
        <f t="shared" si="2"/>
        <v>0</v>
      </c>
      <c r="J23" s="28">
        <f>+F23*'Silver Conversions'!$F22</f>
        <v>0</v>
      </c>
      <c r="K23" s="28">
        <f>+G23*'Silver Conversions'!$F22</f>
        <v>20.782802999999998</v>
      </c>
      <c r="L23" s="28">
        <f>+H23*'Silver Conversions'!$F22</f>
        <v>0</v>
      </c>
    </row>
    <row r="24" spans="1:12" ht="15.75">
      <c r="A24" s="5">
        <v>1508</v>
      </c>
      <c r="C24" s="5">
        <v>13.33</v>
      </c>
      <c r="F24" s="28">
        <f t="shared" si="0"/>
        <v>0</v>
      </c>
      <c r="G24" s="28">
        <f t="shared" si="1"/>
        <v>13.33</v>
      </c>
      <c r="H24" s="28">
        <f t="shared" si="2"/>
        <v>0</v>
      </c>
      <c r="J24" s="28">
        <f>+F24*'Silver Conversions'!$F23</f>
        <v>0</v>
      </c>
      <c r="K24" s="28">
        <f>+G24*'Silver Conversions'!$F23</f>
        <v>20.782802999999998</v>
      </c>
      <c r="L24" s="28">
        <f>+H24*'Silver Conversions'!$F23</f>
        <v>0</v>
      </c>
    </row>
    <row r="25" spans="1:12" ht="15.75">
      <c r="A25" s="5">
        <v>1509</v>
      </c>
      <c r="C25" s="5">
        <v>10</v>
      </c>
      <c r="F25" s="28">
        <f t="shared" si="0"/>
        <v>0</v>
      </c>
      <c r="G25" s="28">
        <f t="shared" si="1"/>
        <v>10</v>
      </c>
      <c r="H25" s="28">
        <f t="shared" si="2"/>
        <v>0</v>
      </c>
      <c r="J25" s="28">
        <f>+F25*'Silver Conversions'!$F24</f>
        <v>0</v>
      </c>
      <c r="K25" s="28">
        <f>+G25*'Silver Conversions'!$F24</f>
        <v>15.591</v>
      </c>
      <c r="L25" s="28">
        <f>+H25*'Silver Conversions'!$F24</f>
        <v>0</v>
      </c>
    </row>
    <row r="26" spans="1:12" ht="15.75">
      <c r="A26" s="5">
        <v>1510</v>
      </c>
      <c r="F26" s="28">
        <f t="shared" si="0"/>
        <v>0</v>
      </c>
      <c r="G26" s="28">
        <f t="shared" si="1"/>
        <v>0</v>
      </c>
      <c r="H26" s="28">
        <f t="shared" si="2"/>
        <v>0</v>
      </c>
      <c r="J26" s="28">
        <f>+F26*'Silver Conversions'!$F25</f>
        <v>0</v>
      </c>
      <c r="K26" s="28">
        <f>+G26*'Silver Conversions'!$F25</f>
        <v>0</v>
      </c>
      <c r="L26" s="28">
        <f>+H26*'Silver Conversions'!$F25</f>
        <v>0</v>
      </c>
    </row>
    <row r="27" spans="1:12" ht="15.75">
      <c r="A27" s="5">
        <v>1511</v>
      </c>
      <c r="C27" s="5">
        <v>10</v>
      </c>
      <c r="F27" s="28">
        <f t="shared" si="0"/>
        <v>0</v>
      </c>
      <c r="G27" s="28">
        <f t="shared" si="1"/>
        <v>10</v>
      </c>
      <c r="H27" s="28">
        <f t="shared" si="2"/>
        <v>0</v>
      </c>
      <c r="J27" s="28">
        <f>+F27*'Silver Conversions'!$F26</f>
        <v>0</v>
      </c>
      <c r="K27" s="28">
        <f>+G27*'Silver Conversions'!$F26</f>
        <v>15.591</v>
      </c>
      <c r="L27" s="28">
        <f>+H27*'Silver Conversions'!$F26</f>
        <v>0</v>
      </c>
    </row>
    <row r="28" spans="1:12" ht="15.75">
      <c r="A28" s="5">
        <v>1512</v>
      </c>
      <c r="F28" s="28">
        <f t="shared" si="0"/>
        <v>0</v>
      </c>
      <c r="G28" s="28">
        <f t="shared" si="1"/>
        <v>0</v>
      </c>
      <c r="H28" s="28">
        <f t="shared" si="2"/>
        <v>0</v>
      </c>
      <c r="J28" s="28">
        <f>+F28*'Silver Conversions'!$F27</f>
        <v>0</v>
      </c>
      <c r="K28" s="28">
        <f>+G28*'Silver Conversions'!$F27</f>
        <v>0</v>
      </c>
      <c r="L28" s="28">
        <f>+H28*'Silver Conversions'!$F27</f>
        <v>0</v>
      </c>
    </row>
    <row r="29" spans="1:12" ht="15.75">
      <c r="A29" s="5">
        <v>1513</v>
      </c>
      <c r="C29" s="5">
        <v>16.66</v>
      </c>
      <c r="F29" s="28">
        <f t="shared" si="0"/>
        <v>0</v>
      </c>
      <c r="G29" s="28">
        <f t="shared" si="1"/>
        <v>16.66</v>
      </c>
      <c r="H29" s="28">
        <f t="shared" si="2"/>
        <v>0</v>
      </c>
      <c r="J29" s="28">
        <f>+F29*'Silver Conversions'!$F28</f>
        <v>0</v>
      </c>
      <c r="K29" s="28">
        <f>+G29*'Silver Conversions'!$F28</f>
        <v>25.974605999999998</v>
      </c>
      <c r="L29" s="28">
        <f>+H29*'Silver Conversions'!$F28</f>
        <v>0</v>
      </c>
    </row>
    <row r="30" spans="1:12" ht="15.75">
      <c r="A30" s="5">
        <v>1514</v>
      </c>
      <c r="F30" s="28">
        <f t="shared" si="0"/>
        <v>0</v>
      </c>
      <c r="G30" s="28">
        <f t="shared" si="1"/>
        <v>0</v>
      </c>
      <c r="H30" s="28">
        <f t="shared" si="2"/>
        <v>0</v>
      </c>
      <c r="J30" s="28">
        <f>+F30*'Silver Conversions'!$F29</f>
        <v>0</v>
      </c>
      <c r="K30" s="28">
        <f>+G30*'Silver Conversions'!$F29</f>
        <v>0</v>
      </c>
      <c r="L30" s="28">
        <f>+H30*'Silver Conversions'!$F29</f>
        <v>0</v>
      </c>
    </row>
    <row r="31" spans="1:12" ht="15.75">
      <c r="A31" s="5">
        <v>1515</v>
      </c>
      <c r="F31" s="28">
        <f t="shared" si="0"/>
        <v>0</v>
      </c>
      <c r="G31" s="28">
        <f t="shared" si="1"/>
        <v>0</v>
      </c>
      <c r="H31" s="28">
        <f t="shared" si="2"/>
        <v>0</v>
      </c>
      <c r="J31" s="28">
        <f>+F31*'Silver Conversions'!$F30</f>
        <v>0</v>
      </c>
      <c r="K31" s="28">
        <f>+G31*'Silver Conversions'!$F30</f>
        <v>0</v>
      </c>
      <c r="L31" s="28">
        <f>+H31*'Silver Conversions'!$F30</f>
        <v>0</v>
      </c>
    </row>
    <row r="32" spans="1:12" ht="15.75">
      <c r="A32" s="5">
        <v>1516</v>
      </c>
      <c r="F32" s="28">
        <f t="shared" si="0"/>
        <v>0</v>
      </c>
      <c r="G32" s="28">
        <f t="shared" si="1"/>
        <v>0</v>
      </c>
      <c r="H32" s="28">
        <f t="shared" si="2"/>
        <v>0</v>
      </c>
      <c r="J32" s="28">
        <f>+F32*'Silver Conversions'!$F31</f>
        <v>0</v>
      </c>
      <c r="K32" s="28">
        <f>+G32*'Silver Conversions'!$F31</f>
        <v>0</v>
      </c>
      <c r="L32" s="28">
        <f>+H32*'Silver Conversions'!$F31</f>
        <v>0</v>
      </c>
    </row>
    <row r="33" spans="1:12" ht="15.75">
      <c r="A33" s="5">
        <v>1517</v>
      </c>
      <c r="B33" s="5">
        <v>3.95</v>
      </c>
      <c r="F33" s="28">
        <f t="shared" si="0"/>
        <v>0.08358443932827736</v>
      </c>
      <c r="G33" s="28">
        <f t="shared" si="1"/>
        <v>0</v>
      </c>
      <c r="H33" s="28">
        <f t="shared" si="2"/>
        <v>0</v>
      </c>
      <c r="J33" s="28">
        <f>+F33*'Silver Conversions'!$F32</f>
        <v>0.1303164993567172</v>
      </c>
      <c r="K33" s="28">
        <f>+G33*'Silver Conversions'!$F32</f>
        <v>0</v>
      </c>
      <c r="L33" s="28">
        <f>+H33*'Silver Conversions'!$F32</f>
        <v>0</v>
      </c>
    </row>
    <row r="34" spans="1:12" ht="15.75">
      <c r="A34" s="5">
        <v>1518</v>
      </c>
      <c r="B34" s="5">
        <v>3.95</v>
      </c>
      <c r="F34" s="28">
        <f t="shared" si="0"/>
        <v>0.08358443932827736</v>
      </c>
      <c r="G34" s="28">
        <f t="shared" si="1"/>
        <v>0</v>
      </c>
      <c r="H34" s="28">
        <f t="shared" si="2"/>
        <v>0</v>
      </c>
      <c r="J34" s="28">
        <f>+F34*'Silver Conversions'!$F33</f>
        <v>0.1303164993567172</v>
      </c>
      <c r="K34" s="28">
        <f>+G34*'Silver Conversions'!$F33</f>
        <v>0</v>
      </c>
      <c r="L34" s="28">
        <f>+H34*'Silver Conversions'!$F33</f>
        <v>0</v>
      </c>
    </row>
    <row r="35" spans="1:12" ht="15.75">
      <c r="A35" s="5">
        <v>1519</v>
      </c>
      <c r="B35" s="5">
        <v>3.95</v>
      </c>
      <c r="F35" s="28">
        <f t="shared" si="0"/>
        <v>0.08358443932827736</v>
      </c>
      <c r="G35" s="28">
        <f t="shared" si="1"/>
        <v>0</v>
      </c>
      <c r="H35" s="28">
        <f t="shared" si="2"/>
        <v>0</v>
      </c>
      <c r="J35" s="28">
        <f>+F35*'Silver Conversions'!$F34</f>
        <v>0.1303164993567172</v>
      </c>
      <c r="K35" s="28">
        <f>+G35*'Silver Conversions'!$F34</f>
        <v>0</v>
      </c>
      <c r="L35" s="28">
        <f>+H35*'Silver Conversions'!$F34</f>
        <v>0</v>
      </c>
    </row>
    <row r="36" spans="1:12" ht="15.75">
      <c r="A36" s="5">
        <v>1520</v>
      </c>
      <c r="F36" s="28">
        <f t="shared" si="0"/>
        <v>0</v>
      </c>
      <c r="G36" s="28">
        <f t="shared" si="1"/>
        <v>0</v>
      </c>
      <c r="H36" s="28">
        <f t="shared" si="2"/>
        <v>0</v>
      </c>
      <c r="J36" s="28">
        <f>+F36*'Silver Conversions'!$F35</f>
        <v>0</v>
      </c>
      <c r="K36" s="28">
        <f>+G36*'Silver Conversions'!$F35</f>
        <v>0</v>
      </c>
      <c r="L36" s="28">
        <f>+H36*'Silver Conversions'!$F35</f>
        <v>0</v>
      </c>
    </row>
    <row r="37" spans="1:12" ht="15.75">
      <c r="A37" s="5">
        <v>1521</v>
      </c>
      <c r="B37" s="5">
        <v>2.2</v>
      </c>
      <c r="F37" s="28">
        <f t="shared" si="0"/>
        <v>0.04655335861321778</v>
      </c>
      <c r="G37" s="28">
        <f t="shared" si="1"/>
        <v>0</v>
      </c>
      <c r="H37" s="28">
        <f t="shared" si="2"/>
        <v>0</v>
      </c>
      <c r="J37" s="28">
        <f>+F37*'Silver Conversions'!$F36</f>
        <v>0.07258134141386784</v>
      </c>
      <c r="K37" s="28">
        <f>+G37*'Silver Conversions'!$F36</f>
        <v>0</v>
      </c>
      <c r="L37" s="28">
        <f>+H37*'Silver Conversions'!$F36</f>
        <v>0</v>
      </c>
    </row>
    <row r="38" spans="1:12" ht="15.75">
      <c r="A38" s="5">
        <v>1522</v>
      </c>
      <c r="B38" s="5">
        <v>2.2</v>
      </c>
      <c r="F38" s="28">
        <f t="shared" si="0"/>
        <v>0.04655335861321778</v>
      </c>
      <c r="G38" s="28">
        <f t="shared" si="1"/>
        <v>0</v>
      </c>
      <c r="H38" s="28">
        <f t="shared" si="2"/>
        <v>0</v>
      </c>
      <c r="J38" s="28">
        <f>+F38*'Silver Conversions'!$F37</f>
        <v>0.07258134141386784</v>
      </c>
      <c r="K38" s="28">
        <f>+G38*'Silver Conversions'!$F37</f>
        <v>0</v>
      </c>
      <c r="L38" s="28">
        <f>+H38*'Silver Conversions'!$F37</f>
        <v>0</v>
      </c>
    </row>
    <row r="39" spans="1:12" ht="15.75">
      <c r="A39" s="5">
        <v>1523</v>
      </c>
      <c r="F39" s="28">
        <f t="shared" si="0"/>
        <v>0</v>
      </c>
      <c r="G39" s="28">
        <f t="shared" si="1"/>
        <v>0</v>
      </c>
      <c r="H39" s="28">
        <f t="shared" si="2"/>
        <v>0</v>
      </c>
      <c r="J39" s="28">
        <f>+F39*'Silver Conversions'!$F38</f>
        <v>0</v>
      </c>
      <c r="K39" s="28">
        <f>+G39*'Silver Conversions'!$F38</f>
        <v>0</v>
      </c>
      <c r="L39" s="28">
        <f>+H39*'Silver Conversions'!$F38</f>
        <v>0</v>
      </c>
    </row>
    <row r="40" spans="1:12" ht="15.75">
      <c r="A40" s="5">
        <v>1524</v>
      </c>
      <c r="F40" s="28">
        <f t="shared" si="0"/>
        <v>0</v>
      </c>
      <c r="G40" s="28">
        <f t="shared" si="1"/>
        <v>0</v>
      </c>
      <c r="H40" s="28">
        <f t="shared" si="2"/>
        <v>0</v>
      </c>
      <c r="J40" s="28">
        <f>+F40*'Silver Conversions'!$F39</f>
        <v>0</v>
      </c>
      <c r="K40" s="28">
        <f>+G40*'Silver Conversions'!$F39</f>
        <v>0</v>
      </c>
      <c r="L40" s="28">
        <f>+H40*'Silver Conversions'!$F39</f>
        <v>0</v>
      </c>
    </row>
    <row r="41" spans="1:12" ht="15.75">
      <c r="A41" s="5">
        <v>1525</v>
      </c>
      <c r="F41" s="28">
        <f t="shared" si="0"/>
        <v>0</v>
      </c>
      <c r="G41" s="28">
        <f t="shared" si="1"/>
        <v>0</v>
      </c>
      <c r="H41" s="28">
        <f t="shared" si="2"/>
        <v>0</v>
      </c>
      <c r="J41" s="28">
        <f>+F41*'Silver Conversions'!$F40</f>
        <v>0</v>
      </c>
      <c r="K41" s="28">
        <f>+G41*'Silver Conversions'!$F40</f>
        <v>0</v>
      </c>
      <c r="L41" s="28">
        <f>+H41*'Silver Conversions'!$F40</f>
        <v>0</v>
      </c>
    </row>
    <row r="42" spans="1:12" ht="15.75">
      <c r="A42" s="5">
        <v>1526</v>
      </c>
      <c r="F42" s="28">
        <f t="shared" si="0"/>
        <v>0</v>
      </c>
      <c r="G42" s="28">
        <f t="shared" si="1"/>
        <v>0</v>
      </c>
      <c r="H42" s="28">
        <f t="shared" si="2"/>
        <v>0</v>
      </c>
      <c r="J42" s="28">
        <f>+F42*'Silver Conversions'!$F41</f>
        <v>0</v>
      </c>
      <c r="K42" s="28">
        <f>+G42*'Silver Conversions'!$F41</f>
        <v>0</v>
      </c>
      <c r="L42" s="28">
        <f>+H42*'Silver Conversions'!$F41</f>
        <v>0</v>
      </c>
    </row>
    <row r="43" spans="1:12" ht="15.75">
      <c r="A43" s="5">
        <v>1527</v>
      </c>
      <c r="C43" s="5">
        <v>8.46</v>
      </c>
      <c r="F43" s="28">
        <f t="shared" si="0"/>
        <v>0</v>
      </c>
      <c r="G43" s="28">
        <f t="shared" si="1"/>
        <v>8.46</v>
      </c>
      <c r="H43" s="28">
        <f t="shared" si="2"/>
        <v>0</v>
      </c>
      <c r="J43" s="28">
        <f>+F43*'Silver Conversions'!$F42</f>
        <v>0</v>
      </c>
      <c r="K43" s="28">
        <f>+G43*'Silver Conversions'!$F42</f>
        <v>13.189986000000001</v>
      </c>
      <c r="L43" s="28">
        <f>+H43*'Silver Conversions'!$F42</f>
        <v>0</v>
      </c>
    </row>
    <row r="44" spans="1:12" ht="15.75">
      <c r="A44" s="5">
        <v>1528</v>
      </c>
      <c r="F44" s="28">
        <f t="shared" si="0"/>
        <v>0</v>
      </c>
      <c r="G44" s="28">
        <f t="shared" si="1"/>
        <v>0</v>
      </c>
      <c r="H44" s="28">
        <f t="shared" si="2"/>
        <v>0</v>
      </c>
      <c r="J44" s="28">
        <f>+F44*'Silver Conversions'!$F43</f>
        <v>0</v>
      </c>
      <c r="K44" s="28">
        <f>+G44*'Silver Conversions'!$F43</f>
        <v>0</v>
      </c>
      <c r="L44" s="28">
        <f>+H44*'Silver Conversions'!$F43</f>
        <v>0</v>
      </c>
    </row>
    <row r="45" spans="1:12" ht="15.75">
      <c r="A45" s="5">
        <v>1529</v>
      </c>
      <c r="C45" s="5">
        <v>15</v>
      </c>
      <c r="F45" s="28">
        <f t="shared" si="0"/>
        <v>0</v>
      </c>
      <c r="G45" s="28">
        <f t="shared" si="1"/>
        <v>15</v>
      </c>
      <c r="H45" s="28">
        <f t="shared" si="2"/>
        <v>0</v>
      </c>
      <c r="J45" s="28">
        <f>+F45*'Silver Conversions'!$F44</f>
        <v>0</v>
      </c>
      <c r="K45" s="28">
        <f>+G45*'Silver Conversions'!$F44</f>
        <v>23.386499999999998</v>
      </c>
      <c r="L45" s="28">
        <f>+H45*'Silver Conversions'!$F44</f>
        <v>0</v>
      </c>
    </row>
    <row r="46" spans="1:12" ht="15.75">
      <c r="A46" s="5">
        <v>1530</v>
      </c>
      <c r="F46" s="28">
        <f t="shared" si="0"/>
        <v>0</v>
      </c>
      <c r="G46" s="28">
        <f t="shared" si="1"/>
        <v>0</v>
      </c>
      <c r="H46" s="28">
        <f t="shared" si="2"/>
        <v>0</v>
      </c>
      <c r="J46" s="28">
        <f>+F46*'Silver Conversions'!$F45</f>
        <v>0</v>
      </c>
      <c r="K46" s="28">
        <f>+G46*'Silver Conversions'!$F45</f>
        <v>0</v>
      </c>
      <c r="L46" s="28">
        <f>+H46*'Silver Conversions'!$F45</f>
        <v>0</v>
      </c>
    </row>
    <row r="47" spans="1:12" ht="15.75">
      <c r="A47" s="5">
        <v>1531</v>
      </c>
      <c r="C47" s="5">
        <v>13</v>
      </c>
      <c r="F47" s="28">
        <f t="shared" si="0"/>
        <v>0</v>
      </c>
      <c r="G47" s="28">
        <f t="shared" si="1"/>
        <v>13</v>
      </c>
      <c r="H47" s="28">
        <f t="shared" si="2"/>
        <v>0</v>
      </c>
      <c r="J47" s="28">
        <f>+F47*'Silver Conversions'!$F46</f>
        <v>0</v>
      </c>
      <c r="K47" s="28">
        <f>+G47*'Silver Conversions'!$F46</f>
        <v>20.2683</v>
      </c>
      <c r="L47" s="28">
        <f>+H47*'Silver Conversions'!$F46</f>
        <v>0</v>
      </c>
    </row>
    <row r="48" spans="1:12" ht="15.75">
      <c r="A48" s="5">
        <v>1532</v>
      </c>
      <c r="C48" s="5">
        <v>13</v>
      </c>
      <c r="F48" s="28">
        <f t="shared" si="0"/>
        <v>0</v>
      </c>
      <c r="G48" s="28">
        <f t="shared" si="1"/>
        <v>13</v>
      </c>
      <c r="H48" s="28">
        <f t="shared" si="2"/>
        <v>0</v>
      </c>
      <c r="J48" s="28">
        <f>+F48*'Silver Conversions'!$F47</f>
        <v>0</v>
      </c>
      <c r="K48" s="28">
        <f>+G48*'Silver Conversions'!$F47</f>
        <v>20.2683</v>
      </c>
      <c r="L48" s="28">
        <f>+H48*'Silver Conversions'!$F47</f>
        <v>0</v>
      </c>
    </row>
    <row r="49" spans="1:12" ht="15.75">
      <c r="A49" s="5">
        <v>1533</v>
      </c>
      <c r="C49" s="5">
        <v>16.91</v>
      </c>
      <c r="F49" s="28">
        <f t="shared" si="0"/>
        <v>0</v>
      </c>
      <c r="G49" s="28">
        <f t="shared" si="1"/>
        <v>16.91</v>
      </c>
      <c r="H49" s="28">
        <f t="shared" si="2"/>
        <v>0</v>
      </c>
      <c r="J49" s="28">
        <f>+F49*'Silver Conversions'!$F48</f>
        <v>0</v>
      </c>
      <c r="K49" s="28">
        <f>+G49*'Silver Conversions'!$F48</f>
        <v>26.364380999999998</v>
      </c>
      <c r="L49" s="28">
        <f>+H49*'Silver Conversions'!$F48</f>
        <v>0</v>
      </c>
    </row>
    <row r="50" spans="1:12" ht="15.75">
      <c r="A50" s="5">
        <v>1534</v>
      </c>
      <c r="F50" s="28">
        <f t="shared" si="0"/>
        <v>0</v>
      </c>
      <c r="G50" s="28">
        <f t="shared" si="1"/>
        <v>0</v>
      </c>
      <c r="H50" s="28">
        <f t="shared" si="2"/>
        <v>0</v>
      </c>
      <c r="J50" s="28">
        <f>+F50*'Silver Conversions'!$F49</f>
        <v>0</v>
      </c>
      <c r="K50" s="28">
        <f>+G50*'Silver Conversions'!$F49</f>
        <v>0</v>
      </c>
      <c r="L50" s="28">
        <f>+H50*'Silver Conversions'!$F49</f>
        <v>0</v>
      </c>
    </row>
    <row r="51" spans="1:12" ht="15.75">
      <c r="A51" s="5">
        <v>1535</v>
      </c>
      <c r="F51" s="28">
        <f t="shared" si="0"/>
        <v>0</v>
      </c>
      <c r="G51" s="28">
        <f t="shared" si="1"/>
        <v>0</v>
      </c>
      <c r="H51" s="28">
        <f t="shared" si="2"/>
        <v>0</v>
      </c>
      <c r="J51" s="28">
        <f>+F51*'Silver Conversions'!$F50</f>
        <v>0</v>
      </c>
      <c r="K51" s="28">
        <f>+G51*'Silver Conversions'!$F50</f>
        <v>0</v>
      </c>
      <c r="L51" s="28">
        <f>+H51*'Silver Conversions'!$F50</f>
        <v>0</v>
      </c>
    </row>
    <row r="52" spans="1:12" ht="15.75">
      <c r="A52" s="5">
        <v>1536</v>
      </c>
      <c r="C52" s="5">
        <v>10.48</v>
      </c>
      <c r="F52" s="28">
        <f t="shared" si="0"/>
        <v>0</v>
      </c>
      <c r="G52" s="28">
        <f t="shared" si="1"/>
        <v>10.48</v>
      </c>
      <c r="H52" s="28">
        <f t="shared" si="2"/>
        <v>0</v>
      </c>
      <c r="J52" s="28">
        <f>+F52*'Silver Conversions'!$F51</f>
        <v>0</v>
      </c>
      <c r="K52" s="28">
        <f>+G52*'Silver Conversions'!$F51</f>
        <v>16.339368</v>
      </c>
      <c r="L52" s="28">
        <f>+H52*'Silver Conversions'!$F51</f>
        <v>0</v>
      </c>
    </row>
    <row r="53" spans="1:12" ht="15.75">
      <c r="A53" s="5">
        <v>1537</v>
      </c>
      <c r="C53" s="5">
        <v>11.33</v>
      </c>
      <c r="F53" s="28">
        <f t="shared" si="0"/>
        <v>0</v>
      </c>
      <c r="G53" s="28">
        <f t="shared" si="1"/>
        <v>11.33</v>
      </c>
      <c r="H53" s="28">
        <f t="shared" si="2"/>
        <v>0</v>
      </c>
      <c r="J53" s="28">
        <f>+F53*'Silver Conversions'!$F52</f>
        <v>0</v>
      </c>
      <c r="K53" s="28">
        <f>+G53*'Silver Conversions'!$F52</f>
        <v>17.664603</v>
      </c>
      <c r="L53" s="28">
        <f>+H53*'Silver Conversions'!$F52</f>
        <v>0</v>
      </c>
    </row>
    <row r="54" spans="1:12" ht="15.75">
      <c r="A54" s="5">
        <v>1538</v>
      </c>
      <c r="F54" s="28">
        <f t="shared" si="0"/>
        <v>0</v>
      </c>
      <c r="G54" s="28">
        <f t="shared" si="1"/>
        <v>0</v>
      </c>
      <c r="H54" s="28">
        <f t="shared" si="2"/>
        <v>0</v>
      </c>
      <c r="J54" s="28">
        <f>+F54*'Silver Conversions'!$F53</f>
        <v>0</v>
      </c>
      <c r="K54" s="28">
        <f>+G54*'Silver Conversions'!$F53</f>
        <v>0</v>
      </c>
      <c r="L54" s="28">
        <f>+H54*'Silver Conversions'!$F53</f>
        <v>0</v>
      </c>
    </row>
    <row r="55" spans="1:12" ht="15.75">
      <c r="A55" s="5">
        <v>1539</v>
      </c>
      <c r="C55" s="5">
        <v>12</v>
      </c>
      <c r="F55" s="28">
        <f t="shared" si="0"/>
        <v>0</v>
      </c>
      <c r="G55" s="28">
        <f t="shared" si="1"/>
        <v>12</v>
      </c>
      <c r="H55" s="28">
        <f t="shared" si="2"/>
        <v>0</v>
      </c>
      <c r="J55" s="28">
        <f>+F55*'Silver Conversions'!$F54</f>
        <v>0</v>
      </c>
      <c r="K55" s="28">
        <f>+G55*'Silver Conversions'!$F54</f>
        <v>18.7092</v>
      </c>
      <c r="L55" s="28">
        <f>+H55*'Silver Conversions'!$F54</f>
        <v>0</v>
      </c>
    </row>
    <row r="56" spans="1:12" ht="15.75">
      <c r="A56" s="5">
        <v>1540</v>
      </c>
      <c r="C56" s="5">
        <v>15</v>
      </c>
      <c r="F56" s="28">
        <f t="shared" si="0"/>
        <v>0</v>
      </c>
      <c r="G56" s="28">
        <f t="shared" si="1"/>
        <v>15</v>
      </c>
      <c r="H56" s="28">
        <f t="shared" si="2"/>
        <v>0</v>
      </c>
      <c r="J56" s="28">
        <f>+F56*'Silver Conversions'!$F55</f>
        <v>0</v>
      </c>
      <c r="K56" s="28">
        <f>+G56*'Silver Conversions'!$F55</f>
        <v>23.386499999999998</v>
      </c>
      <c r="L56" s="28">
        <f>+H56*'Silver Conversions'!$F55</f>
        <v>0</v>
      </c>
    </row>
    <row r="57" spans="1:12" ht="15.75">
      <c r="A57" s="5">
        <v>1541</v>
      </c>
      <c r="C57" s="5">
        <v>10.82</v>
      </c>
      <c r="F57" s="28">
        <f t="shared" si="0"/>
        <v>0</v>
      </c>
      <c r="G57" s="28">
        <f t="shared" si="1"/>
        <v>10.82</v>
      </c>
      <c r="H57" s="28">
        <f t="shared" si="2"/>
        <v>0</v>
      </c>
      <c r="J57" s="28">
        <f>+F57*'Silver Conversions'!$F56</f>
        <v>0</v>
      </c>
      <c r="K57" s="28">
        <f>+G57*'Silver Conversions'!$F56</f>
        <v>16.869462</v>
      </c>
      <c r="L57" s="28">
        <f>+H57*'Silver Conversions'!$F56</f>
        <v>0</v>
      </c>
    </row>
    <row r="58" spans="1:12" ht="15.75">
      <c r="A58" s="5">
        <v>1542</v>
      </c>
      <c r="F58" s="28">
        <f t="shared" si="0"/>
        <v>0</v>
      </c>
      <c r="G58" s="28">
        <f t="shared" si="1"/>
        <v>0</v>
      </c>
      <c r="H58" s="28">
        <f t="shared" si="2"/>
        <v>0</v>
      </c>
      <c r="J58" s="28">
        <f>+F58*'Silver Conversions'!$F57</f>
        <v>0</v>
      </c>
      <c r="K58" s="28">
        <f>+G58*'Silver Conversions'!$F57</f>
        <v>0</v>
      </c>
      <c r="L58" s="28">
        <f>+H58*'Silver Conversions'!$F57</f>
        <v>0</v>
      </c>
    </row>
    <row r="59" spans="1:12" ht="15.75">
      <c r="A59" s="5">
        <v>1543</v>
      </c>
      <c r="C59" s="5">
        <v>12</v>
      </c>
      <c r="F59" s="28">
        <f t="shared" si="0"/>
        <v>0</v>
      </c>
      <c r="G59" s="28">
        <f t="shared" si="1"/>
        <v>12</v>
      </c>
      <c r="H59" s="28">
        <f t="shared" si="2"/>
        <v>0</v>
      </c>
      <c r="J59" s="28">
        <f>+F59*'Silver Conversions'!$F58</f>
        <v>0</v>
      </c>
      <c r="K59" s="28">
        <f>+G59*'Silver Conversions'!$F58</f>
        <v>18.7092</v>
      </c>
      <c r="L59" s="28">
        <f>+H59*'Silver Conversions'!$F58</f>
        <v>0</v>
      </c>
    </row>
    <row r="60" spans="1:12" ht="15.75">
      <c r="A60" s="5">
        <v>1544</v>
      </c>
      <c r="F60" s="28">
        <f t="shared" si="0"/>
        <v>0</v>
      </c>
      <c r="G60" s="28">
        <f t="shared" si="1"/>
        <v>0</v>
      </c>
      <c r="H60" s="28">
        <f t="shared" si="2"/>
        <v>0</v>
      </c>
      <c r="J60" s="28">
        <f>+F60*'Silver Conversions'!$F59</f>
        <v>0</v>
      </c>
      <c r="K60" s="28">
        <f>+G60*'Silver Conversions'!$F59</f>
        <v>0</v>
      </c>
      <c r="L60" s="28">
        <f>+H60*'Silver Conversions'!$F59</f>
        <v>0</v>
      </c>
    </row>
    <row r="61" spans="1:12" ht="15.75">
      <c r="A61" s="5">
        <v>1545</v>
      </c>
      <c r="B61" s="5">
        <v>4</v>
      </c>
      <c r="C61" s="5">
        <v>12</v>
      </c>
      <c r="F61" s="28">
        <f t="shared" si="0"/>
        <v>0.0846424702058505</v>
      </c>
      <c r="G61" s="28">
        <f t="shared" si="1"/>
        <v>12</v>
      </c>
      <c r="H61" s="28">
        <f t="shared" si="2"/>
        <v>0</v>
      </c>
      <c r="J61" s="28">
        <f>+F61*'Silver Conversions'!$F60</f>
        <v>0.13196607529794152</v>
      </c>
      <c r="K61" s="28">
        <f>+G61*'Silver Conversions'!$F60</f>
        <v>18.7092</v>
      </c>
      <c r="L61" s="28">
        <f>+H61*'Silver Conversions'!$F60</f>
        <v>0</v>
      </c>
    </row>
    <row r="62" spans="1:12" ht="15.75">
      <c r="A62" s="5">
        <v>1546</v>
      </c>
      <c r="F62" s="28">
        <f t="shared" si="0"/>
        <v>0</v>
      </c>
      <c r="G62" s="28">
        <f t="shared" si="1"/>
        <v>0</v>
      </c>
      <c r="H62" s="28">
        <f t="shared" si="2"/>
        <v>0</v>
      </c>
      <c r="J62" s="28">
        <f>+F62*'Silver Conversions'!$F61</f>
        <v>0</v>
      </c>
      <c r="K62" s="28">
        <f>+G62*'Silver Conversions'!$F61</f>
        <v>0</v>
      </c>
      <c r="L62" s="28">
        <f>+H62*'Silver Conversions'!$F61</f>
        <v>0</v>
      </c>
    </row>
    <row r="63" spans="1:12" ht="15.75">
      <c r="A63" s="5">
        <v>1547</v>
      </c>
      <c r="B63" s="5">
        <v>3.39</v>
      </c>
      <c r="F63" s="28">
        <f t="shared" si="0"/>
        <v>0.07173449349945829</v>
      </c>
      <c r="G63" s="28">
        <f t="shared" si="1"/>
        <v>0</v>
      </c>
      <c r="H63" s="28">
        <f t="shared" si="2"/>
        <v>0</v>
      </c>
      <c r="J63" s="28">
        <f>+F63*'Silver Conversions'!$F62</f>
        <v>0.11184124881500541</v>
      </c>
      <c r="K63" s="28">
        <f>+G63*'Silver Conversions'!$F62</f>
        <v>0</v>
      </c>
      <c r="L63" s="28">
        <f>+H63*'Silver Conversions'!$F62</f>
        <v>0</v>
      </c>
    </row>
    <row r="64" spans="1:12" ht="15.75">
      <c r="A64" s="5">
        <v>1548</v>
      </c>
      <c r="F64" s="28">
        <f t="shared" si="0"/>
        <v>0</v>
      </c>
      <c r="G64" s="28">
        <f t="shared" si="1"/>
        <v>0</v>
      </c>
      <c r="H64" s="28">
        <f t="shared" si="2"/>
        <v>0</v>
      </c>
      <c r="J64" s="28">
        <f>+F64*'Silver Conversions'!$F63</f>
        <v>0</v>
      </c>
      <c r="K64" s="28">
        <f>+G64*'Silver Conversions'!$F63</f>
        <v>0</v>
      </c>
      <c r="L64" s="28">
        <f>+H64*'Silver Conversions'!$F63</f>
        <v>0</v>
      </c>
    </row>
    <row r="65" spans="1:12" ht="15.75">
      <c r="A65" s="5">
        <v>1549</v>
      </c>
      <c r="F65" s="28">
        <f t="shared" si="0"/>
        <v>0</v>
      </c>
      <c r="G65" s="28">
        <f t="shared" si="1"/>
        <v>0</v>
      </c>
      <c r="H65" s="28">
        <f t="shared" si="2"/>
        <v>0</v>
      </c>
      <c r="J65" s="28">
        <f>+F65*'Silver Conversions'!$F64</f>
        <v>0</v>
      </c>
      <c r="K65" s="28">
        <f>+G65*'Silver Conversions'!$F64</f>
        <v>0</v>
      </c>
      <c r="L65" s="28">
        <f>+H65*'Silver Conversions'!$F64</f>
        <v>0</v>
      </c>
    </row>
    <row r="66" spans="1:12" ht="15.75">
      <c r="A66" s="5">
        <v>1550</v>
      </c>
      <c r="C66" s="5">
        <v>11.5</v>
      </c>
      <c r="F66" s="28">
        <f t="shared" si="0"/>
        <v>0</v>
      </c>
      <c r="G66" s="28">
        <f t="shared" si="1"/>
        <v>11.5</v>
      </c>
      <c r="H66" s="28">
        <f t="shared" si="2"/>
        <v>0</v>
      </c>
      <c r="J66" s="28">
        <f>+F66*'Silver Conversions'!$F65</f>
        <v>0</v>
      </c>
      <c r="K66" s="28">
        <f>+G66*'Silver Conversions'!$F65</f>
        <v>17.92965</v>
      </c>
      <c r="L66" s="28">
        <f>+H66*'Silver Conversions'!$F65</f>
        <v>0</v>
      </c>
    </row>
    <row r="67" spans="1:12" ht="15.75">
      <c r="A67" s="5">
        <v>1551</v>
      </c>
      <c r="C67" s="5">
        <v>13</v>
      </c>
      <c r="F67" s="28">
        <f t="shared" si="0"/>
        <v>0</v>
      </c>
      <c r="G67" s="28">
        <f t="shared" si="1"/>
        <v>13</v>
      </c>
      <c r="H67" s="28">
        <f t="shared" si="2"/>
        <v>0</v>
      </c>
      <c r="J67" s="28">
        <f>+F67*'Silver Conversions'!$F66</f>
        <v>0</v>
      </c>
      <c r="K67" s="28">
        <f>+G67*'Silver Conversions'!$F66</f>
        <v>20.2683</v>
      </c>
      <c r="L67" s="28">
        <f>+H67*'Silver Conversions'!$F66</f>
        <v>0</v>
      </c>
    </row>
    <row r="68" spans="1:12" ht="15.75">
      <c r="A68" s="5">
        <v>1552</v>
      </c>
      <c r="F68" s="28">
        <f t="shared" si="0"/>
        <v>0</v>
      </c>
      <c r="G68" s="28">
        <f t="shared" si="1"/>
        <v>0</v>
      </c>
      <c r="H68" s="28">
        <f t="shared" si="2"/>
        <v>0</v>
      </c>
      <c r="J68" s="28">
        <f>+F68*'Silver Conversions'!$F67</f>
        <v>0</v>
      </c>
      <c r="K68" s="28">
        <f>+G68*'Silver Conversions'!$F67</f>
        <v>0</v>
      </c>
      <c r="L68" s="28">
        <f>+H68*'Silver Conversions'!$F67</f>
        <v>0</v>
      </c>
    </row>
    <row r="69" spans="1:12" ht="15.75">
      <c r="A69" s="5">
        <v>1553</v>
      </c>
      <c r="C69" s="5">
        <v>14.54</v>
      </c>
      <c r="F69" s="28">
        <f t="shared" si="0"/>
        <v>0</v>
      </c>
      <c r="G69" s="28">
        <f t="shared" si="1"/>
        <v>14.54</v>
      </c>
      <c r="H69" s="28">
        <f t="shared" si="2"/>
        <v>0</v>
      </c>
      <c r="J69" s="28">
        <f>+F69*'Silver Conversions'!$F68</f>
        <v>0</v>
      </c>
      <c r="K69" s="28">
        <f>+G69*'Silver Conversions'!$F68</f>
        <v>22.669313999999996</v>
      </c>
      <c r="L69" s="28">
        <f>+H69*'Silver Conversions'!$F68</f>
        <v>0</v>
      </c>
    </row>
    <row r="70" spans="1:12" ht="15.75">
      <c r="A70" s="5">
        <v>1554</v>
      </c>
      <c r="B70" s="5">
        <v>4.08</v>
      </c>
      <c r="C70" s="5">
        <v>21.14</v>
      </c>
      <c r="F70" s="28">
        <f t="shared" si="0"/>
        <v>0.0863353196099675</v>
      </c>
      <c r="G70" s="28">
        <f t="shared" si="1"/>
        <v>21.14</v>
      </c>
      <c r="H70" s="28">
        <f t="shared" si="2"/>
        <v>0</v>
      </c>
      <c r="J70" s="28">
        <f>+F70*'Silver Conversions'!$F69</f>
        <v>0.13460539680390032</v>
      </c>
      <c r="K70" s="28">
        <f>+G70*'Silver Conversions'!$F69</f>
        <v>32.959374</v>
      </c>
      <c r="L70" s="28">
        <f>+H70*'Silver Conversions'!$F69</f>
        <v>0</v>
      </c>
    </row>
    <row r="71" spans="1:12" ht="15.75">
      <c r="A71" s="5">
        <v>1555</v>
      </c>
      <c r="C71" s="5">
        <v>16.91</v>
      </c>
      <c r="F71" s="28">
        <f t="shared" si="0"/>
        <v>0</v>
      </c>
      <c r="G71" s="28">
        <f t="shared" si="1"/>
        <v>16.91</v>
      </c>
      <c r="H71" s="28">
        <f t="shared" si="2"/>
        <v>0</v>
      </c>
      <c r="J71" s="28">
        <f>+F71*'Silver Conversions'!$F70</f>
        <v>0</v>
      </c>
      <c r="K71" s="28">
        <f>+G71*'Silver Conversions'!$F70</f>
        <v>26.364380999999998</v>
      </c>
      <c r="L71" s="28">
        <f>+H71*'Silver Conversions'!$F70</f>
        <v>0</v>
      </c>
    </row>
    <row r="72" spans="1:12" ht="15.75">
      <c r="A72" s="5">
        <v>1556</v>
      </c>
      <c r="B72" s="5">
        <v>4.12</v>
      </c>
      <c r="C72" s="5">
        <v>18</v>
      </c>
      <c r="F72" s="28">
        <f t="shared" si="0"/>
        <v>0.08718174431202601</v>
      </c>
      <c r="G72" s="28">
        <f t="shared" si="1"/>
        <v>18</v>
      </c>
      <c r="H72" s="28">
        <f t="shared" si="2"/>
        <v>0</v>
      </c>
      <c r="J72" s="28">
        <f>+F72*'Silver Conversions'!$F71</f>
        <v>0.13592505755687975</v>
      </c>
      <c r="K72" s="28">
        <f>+G72*'Silver Conversions'!$F71</f>
        <v>28.0638</v>
      </c>
      <c r="L72" s="28">
        <f>+H72*'Silver Conversions'!$F71</f>
        <v>0</v>
      </c>
    </row>
    <row r="73" spans="1:12" ht="15.75">
      <c r="A73" s="5">
        <v>1557</v>
      </c>
      <c r="B73" s="5">
        <v>4.12</v>
      </c>
      <c r="C73" s="5">
        <v>14.5</v>
      </c>
      <c r="F73" s="28">
        <f t="shared" si="0"/>
        <v>0.08718174431202601</v>
      </c>
      <c r="G73" s="28">
        <f t="shared" si="1"/>
        <v>14.5</v>
      </c>
      <c r="H73" s="28">
        <f t="shared" si="2"/>
        <v>0</v>
      </c>
      <c r="J73" s="28">
        <f>+F73*'Silver Conversions'!$F72</f>
        <v>0.13592505755687975</v>
      </c>
      <c r="K73" s="28">
        <f>+G73*'Silver Conversions'!$F72</f>
        <v>22.606949999999998</v>
      </c>
      <c r="L73" s="28">
        <f>+H73*'Silver Conversions'!$F72</f>
        <v>0</v>
      </c>
    </row>
    <row r="74" spans="1:12" ht="15.75">
      <c r="A74" s="5">
        <v>1558</v>
      </c>
      <c r="B74" s="5">
        <v>4.12</v>
      </c>
      <c r="F74" s="28">
        <f t="shared" si="0"/>
        <v>0.08718174431202601</v>
      </c>
      <c r="G74" s="28">
        <f t="shared" si="1"/>
        <v>0</v>
      </c>
      <c r="H74" s="28">
        <f t="shared" si="2"/>
        <v>0</v>
      </c>
      <c r="J74" s="28">
        <f>+F74*'Silver Conversions'!$F73</f>
        <v>0.13592505755687975</v>
      </c>
      <c r="K74" s="28">
        <f>+G74*'Silver Conversions'!$F73</f>
        <v>0</v>
      </c>
      <c r="L74" s="28">
        <f>+H74*'Silver Conversions'!$F73</f>
        <v>0</v>
      </c>
    </row>
    <row r="75" spans="1:12" ht="15.75">
      <c r="A75" s="5">
        <v>1559</v>
      </c>
      <c r="B75" s="5">
        <v>4</v>
      </c>
      <c r="C75" s="5">
        <v>16.5</v>
      </c>
      <c r="F75" s="28">
        <f aca="true" t="shared" si="3" ref="F75:F138">+B75/47.2576</f>
        <v>0.0846424702058505</v>
      </c>
      <c r="G75" s="28">
        <f aca="true" t="shared" si="4" ref="G75:G138">+C75</f>
        <v>16.5</v>
      </c>
      <c r="H75" s="28">
        <f aca="true" t="shared" si="5" ref="H75:H138">+D75/11.8144</f>
        <v>0</v>
      </c>
      <c r="J75" s="28">
        <f>+F75*'Silver Conversions'!$F74</f>
        <v>0.13196607529794152</v>
      </c>
      <c r="K75" s="28">
        <f>+G75*'Silver Conversions'!$F74</f>
        <v>25.72515</v>
      </c>
      <c r="L75" s="28">
        <f>+H75*'Silver Conversions'!$F74</f>
        <v>0</v>
      </c>
    </row>
    <row r="76" spans="1:12" ht="15.75">
      <c r="A76" s="5">
        <v>1560</v>
      </c>
      <c r="B76" s="5">
        <v>4</v>
      </c>
      <c r="C76" s="5">
        <v>22.5</v>
      </c>
      <c r="F76" s="28">
        <f t="shared" si="3"/>
        <v>0.0846424702058505</v>
      </c>
      <c r="G76" s="28">
        <f t="shared" si="4"/>
        <v>22.5</v>
      </c>
      <c r="H76" s="28">
        <f t="shared" si="5"/>
        <v>0</v>
      </c>
      <c r="J76" s="28">
        <f>+F76*'Silver Conversions'!$F75</f>
        <v>0.13196607529794152</v>
      </c>
      <c r="K76" s="28">
        <f>+G76*'Silver Conversions'!$F75</f>
        <v>35.07975</v>
      </c>
      <c r="L76" s="28">
        <f>+H76*'Silver Conversions'!$F75</f>
        <v>0</v>
      </c>
    </row>
    <row r="77" spans="1:12" ht="15.75">
      <c r="A77" s="5">
        <v>1561</v>
      </c>
      <c r="C77" s="5">
        <v>16</v>
      </c>
      <c r="F77" s="28">
        <f t="shared" si="3"/>
        <v>0</v>
      </c>
      <c r="G77" s="28">
        <f t="shared" si="4"/>
        <v>16</v>
      </c>
      <c r="H77" s="28">
        <f t="shared" si="5"/>
        <v>0</v>
      </c>
      <c r="J77" s="28">
        <f>+F77*'Silver Conversions'!$F76</f>
        <v>0</v>
      </c>
      <c r="K77" s="28">
        <f>+G77*'Silver Conversions'!$F76</f>
        <v>24.9456</v>
      </c>
      <c r="L77" s="28">
        <f>+H77*'Silver Conversions'!$F76</f>
        <v>0</v>
      </c>
    </row>
    <row r="78" spans="1:12" ht="15.75">
      <c r="A78" s="5">
        <v>1562</v>
      </c>
      <c r="C78" s="5">
        <v>15</v>
      </c>
      <c r="F78" s="28">
        <f t="shared" si="3"/>
        <v>0</v>
      </c>
      <c r="G78" s="28">
        <f t="shared" si="4"/>
        <v>15</v>
      </c>
      <c r="H78" s="28">
        <f t="shared" si="5"/>
        <v>0</v>
      </c>
      <c r="J78" s="28">
        <f>+F78*'Silver Conversions'!$F77</f>
        <v>0</v>
      </c>
      <c r="K78" s="28">
        <f>+G78*'Silver Conversions'!$F77</f>
        <v>23.386499999999998</v>
      </c>
      <c r="L78" s="28">
        <f>+H78*'Silver Conversions'!$F77</f>
        <v>0</v>
      </c>
    </row>
    <row r="79" spans="1:12" ht="15.75">
      <c r="A79" s="5">
        <v>1563</v>
      </c>
      <c r="B79" s="5">
        <v>5</v>
      </c>
      <c r="C79" s="5">
        <v>14</v>
      </c>
      <c r="F79" s="28">
        <f t="shared" si="3"/>
        <v>0.10580308775731312</v>
      </c>
      <c r="G79" s="28">
        <f t="shared" si="4"/>
        <v>14</v>
      </c>
      <c r="H79" s="28">
        <f t="shared" si="5"/>
        <v>0</v>
      </c>
      <c r="J79" s="28">
        <f>+F79*'Silver Conversions'!$F78</f>
        <v>0.1649575941224269</v>
      </c>
      <c r="K79" s="28">
        <f>+G79*'Silver Conversions'!$F78</f>
        <v>21.827399999999997</v>
      </c>
      <c r="L79" s="28">
        <f>+H79*'Silver Conversions'!$F78</f>
        <v>0</v>
      </c>
    </row>
    <row r="80" spans="1:12" ht="15.75">
      <c r="A80" s="5">
        <v>1564</v>
      </c>
      <c r="B80" s="5">
        <v>5.08</v>
      </c>
      <c r="C80" s="5">
        <v>14</v>
      </c>
      <c r="F80" s="28">
        <f t="shared" si="3"/>
        <v>0.10749593716143013</v>
      </c>
      <c r="G80" s="28">
        <f t="shared" si="4"/>
        <v>14</v>
      </c>
      <c r="H80" s="28">
        <f t="shared" si="5"/>
        <v>0</v>
      </c>
      <c r="J80" s="28">
        <f>+F80*'Silver Conversions'!$F79</f>
        <v>0.16759691562838572</v>
      </c>
      <c r="K80" s="28">
        <f>+G80*'Silver Conversions'!$F79</f>
        <v>21.827399999999997</v>
      </c>
      <c r="L80" s="28">
        <f>+H80*'Silver Conversions'!$F79</f>
        <v>0</v>
      </c>
    </row>
    <row r="81" spans="1:12" ht="15.75">
      <c r="A81" s="5">
        <v>1565</v>
      </c>
      <c r="B81" s="5">
        <v>6</v>
      </c>
      <c r="C81" s="5">
        <v>15.5</v>
      </c>
      <c r="F81" s="28">
        <f t="shared" si="3"/>
        <v>0.12696370530877574</v>
      </c>
      <c r="G81" s="28">
        <f t="shared" si="4"/>
        <v>15.5</v>
      </c>
      <c r="H81" s="28">
        <f t="shared" si="5"/>
        <v>0</v>
      </c>
      <c r="J81" s="28">
        <f>+F81*'Silver Conversions'!$F80</f>
        <v>0.19794911294691225</v>
      </c>
      <c r="K81" s="28">
        <f>+G81*'Silver Conversions'!$F80</f>
        <v>24.16605</v>
      </c>
      <c r="L81" s="28">
        <f>+H81*'Silver Conversions'!$F80</f>
        <v>0</v>
      </c>
    </row>
    <row r="82" spans="1:12" ht="15.75">
      <c r="A82" s="5">
        <v>1566</v>
      </c>
      <c r="B82" s="5">
        <v>5.5</v>
      </c>
      <c r="C82" s="5">
        <v>16</v>
      </c>
      <c r="F82" s="28">
        <f t="shared" si="3"/>
        <v>0.11638339653304443</v>
      </c>
      <c r="G82" s="28">
        <f t="shared" si="4"/>
        <v>16</v>
      </c>
      <c r="H82" s="28">
        <f t="shared" si="5"/>
        <v>0</v>
      </c>
      <c r="J82" s="28">
        <f>+F82*'Silver Conversions'!$F81</f>
        <v>0.18145335353466957</v>
      </c>
      <c r="K82" s="28">
        <f>+G82*'Silver Conversions'!$F81</f>
        <v>24.9456</v>
      </c>
      <c r="L82" s="28">
        <f>+H82*'Silver Conversions'!$F81</f>
        <v>0</v>
      </c>
    </row>
    <row r="83" spans="1:12" ht="15.75">
      <c r="A83" s="5">
        <v>1567</v>
      </c>
      <c r="B83" s="5">
        <v>5</v>
      </c>
      <c r="C83" s="5">
        <v>16</v>
      </c>
      <c r="F83" s="28">
        <f t="shared" si="3"/>
        <v>0.10580308775731312</v>
      </c>
      <c r="G83" s="28">
        <f t="shared" si="4"/>
        <v>16</v>
      </c>
      <c r="H83" s="28">
        <f t="shared" si="5"/>
        <v>0</v>
      </c>
      <c r="J83" s="28">
        <f>+F83*'Silver Conversions'!$F82</f>
        <v>0.1649575941224269</v>
      </c>
      <c r="K83" s="28">
        <f>+G83*'Silver Conversions'!$F82</f>
        <v>24.9456</v>
      </c>
      <c r="L83" s="28">
        <f>+H83*'Silver Conversions'!$F82</f>
        <v>0</v>
      </c>
    </row>
    <row r="84" spans="1:12" ht="15.75">
      <c r="A84" s="5">
        <v>1568</v>
      </c>
      <c r="B84" s="5">
        <v>6</v>
      </c>
      <c r="C84" s="5">
        <v>18.5</v>
      </c>
      <c r="F84" s="28">
        <f t="shared" si="3"/>
        <v>0.12696370530877574</v>
      </c>
      <c r="G84" s="28">
        <f t="shared" si="4"/>
        <v>18.5</v>
      </c>
      <c r="H84" s="28">
        <f t="shared" si="5"/>
        <v>0</v>
      </c>
      <c r="J84" s="28">
        <f>+F84*'Silver Conversions'!$F83</f>
        <v>0.19794911294691225</v>
      </c>
      <c r="K84" s="28">
        <f>+G84*'Silver Conversions'!$F83</f>
        <v>28.843349999999997</v>
      </c>
      <c r="L84" s="28">
        <f>+H84*'Silver Conversions'!$F83</f>
        <v>0</v>
      </c>
    </row>
    <row r="85" spans="1:12" ht="15.75">
      <c r="A85" s="5">
        <v>1569</v>
      </c>
      <c r="C85" s="5">
        <v>15.47</v>
      </c>
      <c r="F85" s="28">
        <f t="shared" si="3"/>
        <v>0</v>
      </c>
      <c r="G85" s="28">
        <f t="shared" si="4"/>
        <v>15.47</v>
      </c>
      <c r="H85" s="28">
        <f t="shared" si="5"/>
        <v>0</v>
      </c>
      <c r="J85" s="28">
        <f>+F85*'Silver Conversions'!$F84</f>
        <v>0</v>
      </c>
      <c r="K85" s="28">
        <f>+G85*'Silver Conversions'!$F84</f>
        <v>24.119277</v>
      </c>
      <c r="L85" s="28">
        <f>+H85*'Silver Conversions'!$F84</f>
        <v>0</v>
      </c>
    </row>
    <row r="86" spans="1:12" ht="15.75">
      <c r="A86" s="5">
        <v>1570</v>
      </c>
      <c r="B86" s="5">
        <v>6</v>
      </c>
      <c r="C86" s="5">
        <v>14</v>
      </c>
      <c r="F86" s="28">
        <f t="shared" si="3"/>
        <v>0.12696370530877574</v>
      </c>
      <c r="G86" s="28">
        <f t="shared" si="4"/>
        <v>14</v>
      </c>
      <c r="H86" s="28">
        <f t="shared" si="5"/>
        <v>0</v>
      </c>
      <c r="J86" s="28">
        <f>+F86*'Silver Conversions'!$F85</f>
        <v>0.19794911294691225</v>
      </c>
      <c r="K86" s="28">
        <f>+G86*'Silver Conversions'!$F85</f>
        <v>21.827399999999997</v>
      </c>
      <c r="L86" s="28">
        <f>+H86*'Silver Conversions'!$F85</f>
        <v>0</v>
      </c>
    </row>
    <row r="87" spans="1:12" ht="15.75">
      <c r="A87" s="5">
        <v>1571</v>
      </c>
      <c r="B87" s="5">
        <v>6.02</v>
      </c>
      <c r="F87" s="28">
        <f t="shared" si="3"/>
        <v>0.12738691765980498</v>
      </c>
      <c r="G87" s="28">
        <f t="shared" si="4"/>
        <v>0</v>
      </c>
      <c r="H87" s="28">
        <f t="shared" si="5"/>
        <v>0</v>
      </c>
      <c r="J87" s="28">
        <f>+F87*'Silver Conversions'!$F86</f>
        <v>0.19860894332340193</v>
      </c>
      <c r="K87" s="28">
        <f>+G87*'Silver Conversions'!$F86</f>
        <v>0</v>
      </c>
      <c r="L87" s="28">
        <f>+H87*'Silver Conversions'!$F86</f>
        <v>0</v>
      </c>
    </row>
    <row r="88" spans="1:12" ht="15.75">
      <c r="A88" s="5">
        <v>1572</v>
      </c>
      <c r="B88" s="5">
        <v>5.12</v>
      </c>
      <c r="F88" s="28">
        <f t="shared" si="3"/>
        <v>0.10834236186348864</v>
      </c>
      <c r="G88" s="28">
        <f t="shared" si="4"/>
        <v>0</v>
      </c>
      <c r="H88" s="28">
        <f t="shared" si="5"/>
        <v>0</v>
      </c>
      <c r="J88" s="28">
        <f>+F88*'Silver Conversions'!$F87</f>
        <v>0.16891657638136512</v>
      </c>
      <c r="K88" s="28">
        <f>+G88*'Silver Conversions'!$F87</f>
        <v>0</v>
      </c>
      <c r="L88" s="28">
        <f>+H88*'Silver Conversions'!$F87</f>
        <v>0</v>
      </c>
    </row>
    <row r="89" spans="1:12" ht="15.75">
      <c r="A89" s="5">
        <v>1573</v>
      </c>
      <c r="B89" s="5">
        <v>5</v>
      </c>
      <c r="F89" s="28">
        <f t="shared" si="3"/>
        <v>0.10580308775731312</v>
      </c>
      <c r="G89" s="28">
        <f t="shared" si="4"/>
        <v>0</v>
      </c>
      <c r="H89" s="28">
        <f t="shared" si="5"/>
        <v>0</v>
      </c>
      <c r="J89" s="28">
        <f>+F89*'Silver Conversions'!$F88</f>
        <v>0.1649575941224269</v>
      </c>
      <c r="K89" s="28">
        <f>+G89*'Silver Conversions'!$F88</f>
        <v>0</v>
      </c>
      <c r="L89" s="28">
        <f>+H89*'Silver Conversions'!$F88</f>
        <v>0</v>
      </c>
    </row>
    <row r="90" spans="1:12" ht="15.75">
      <c r="A90" s="5">
        <v>1574</v>
      </c>
      <c r="D90" s="5">
        <v>17.79</v>
      </c>
      <c r="F90" s="28">
        <f t="shared" si="3"/>
        <v>0</v>
      </c>
      <c r="G90" s="28">
        <f t="shared" si="4"/>
        <v>0</v>
      </c>
      <c r="H90" s="28">
        <f t="shared" si="5"/>
        <v>1.5057895449620802</v>
      </c>
      <c r="J90" s="28">
        <f>+F90*'Silver Conversions'!$F89</f>
        <v>0</v>
      </c>
      <c r="K90" s="28">
        <f>+G90*'Silver Conversions'!$F89</f>
        <v>0</v>
      </c>
      <c r="L90" s="28">
        <f>+H90*'Silver Conversions'!$F89</f>
        <v>2.3476764795503793</v>
      </c>
    </row>
    <row r="91" spans="1:12" ht="15.75">
      <c r="A91" s="5">
        <v>1575</v>
      </c>
      <c r="B91" s="5">
        <v>6.67</v>
      </c>
      <c r="D91" s="5">
        <v>20.23</v>
      </c>
      <c r="F91" s="28">
        <f t="shared" si="3"/>
        <v>0.1411413190682557</v>
      </c>
      <c r="G91" s="28">
        <f t="shared" si="4"/>
        <v>0</v>
      </c>
      <c r="H91" s="28">
        <f t="shared" si="5"/>
        <v>1.7123171722643555</v>
      </c>
      <c r="J91" s="28">
        <f>+F91*'Silver Conversions'!$F90</f>
        <v>0.22005343055931745</v>
      </c>
      <c r="K91" s="28">
        <f>+G91*'Silver Conversions'!$F90</f>
        <v>0</v>
      </c>
      <c r="L91" s="28">
        <f>+H91*'Silver Conversions'!$F90</f>
        <v>2.6696737032773568</v>
      </c>
    </row>
    <row r="92" spans="1:12" ht="15.75">
      <c r="A92" s="5">
        <v>1576</v>
      </c>
      <c r="B92" s="5">
        <v>6.67</v>
      </c>
      <c r="F92" s="28">
        <f t="shared" si="3"/>
        <v>0.1411413190682557</v>
      </c>
      <c r="G92" s="28">
        <f t="shared" si="4"/>
        <v>0</v>
      </c>
      <c r="H92" s="28">
        <f t="shared" si="5"/>
        <v>0</v>
      </c>
      <c r="J92" s="28">
        <f>+F92*'Silver Conversions'!$F91</f>
        <v>0.22005343055931745</v>
      </c>
      <c r="K92" s="28">
        <f>+G92*'Silver Conversions'!$F91</f>
        <v>0</v>
      </c>
      <c r="L92" s="28">
        <f>+H92*'Silver Conversions'!$F91</f>
        <v>0</v>
      </c>
    </row>
    <row r="93" spans="1:12" ht="15.75">
      <c r="A93" s="5">
        <v>1577</v>
      </c>
      <c r="F93" s="28">
        <f t="shared" si="3"/>
        <v>0</v>
      </c>
      <c r="G93" s="28">
        <f t="shared" si="4"/>
        <v>0</v>
      </c>
      <c r="H93" s="28">
        <f t="shared" si="5"/>
        <v>0</v>
      </c>
      <c r="J93" s="28">
        <f>+F93*'Silver Conversions'!$F92</f>
        <v>0</v>
      </c>
      <c r="K93" s="28">
        <f>+G93*'Silver Conversions'!$F92</f>
        <v>0</v>
      </c>
      <c r="L93" s="28">
        <f>+H93*'Silver Conversions'!$F92</f>
        <v>0</v>
      </c>
    </row>
    <row r="94" spans="1:12" ht="15.75">
      <c r="A94" s="5">
        <v>1578</v>
      </c>
      <c r="F94" s="28">
        <f t="shared" si="3"/>
        <v>0</v>
      </c>
      <c r="G94" s="28">
        <f t="shared" si="4"/>
        <v>0</v>
      </c>
      <c r="H94" s="28">
        <f t="shared" si="5"/>
        <v>0</v>
      </c>
      <c r="J94" s="28">
        <f>+F94*'Silver Conversions'!$F93</f>
        <v>0</v>
      </c>
      <c r="K94" s="28">
        <f>+G94*'Silver Conversions'!$F93</f>
        <v>0</v>
      </c>
      <c r="L94" s="28">
        <f>+H94*'Silver Conversions'!$F93</f>
        <v>0</v>
      </c>
    </row>
    <row r="95" spans="1:12" ht="15.75">
      <c r="A95" s="5">
        <v>1579</v>
      </c>
      <c r="B95" s="5">
        <v>5.55</v>
      </c>
      <c r="F95" s="28">
        <f t="shared" si="3"/>
        <v>0.11744142741061755</v>
      </c>
      <c r="G95" s="28">
        <f t="shared" si="4"/>
        <v>0</v>
      </c>
      <c r="H95" s="28">
        <f t="shared" si="5"/>
        <v>0</v>
      </c>
      <c r="J95" s="28">
        <f>+F95*'Silver Conversions'!$F94</f>
        <v>0.18310292947589382</v>
      </c>
      <c r="K95" s="28">
        <f>+G95*'Silver Conversions'!$F94</f>
        <v>0</v>
      </c>
      <c r="L95" s="28">
        <f>+H95*'Silver Conversions'!$F94</f>
        <v>0</v>
      </c>
    </row>
    <row r="96" spans="1:12" ht="15.75">
      <c r="A96" s="5">
        <v>1580</v>
      </c>
      <c r="F96" s="28">
        <f t="shared" si="3"/>
        <v>0</v>
      </c>
      <c r="G96" s="28">
        <f t="shared" si="4"/>
        <v>0</v>
      </c>
      <c r="H96" s="28">
        <f t="shared" si="5"/>
        <v>0</v>
      </c>
      <c r="J96" s="28">
        <f>+F96*'Silver Conversions'!$F95</f>
        <v>0</v>
      </c>
      <c r="K96" s="28">
        <f>+G96*'Silver Conversions'!$F95</f>
        <v>0</v>
      </c>
      <c r="L96" s="28">
        <f>+H96*'Silver Conversions'!$F95</f>
        <v>0</v>
      </c>
    </row>
    <row r="97" spans="1:12" ht="15.75">
      <c r="A97" s="5">
        <v>1581</v>
      </c>
      <c r="B97" s="5">
        <v>5.56</v>
      </c>
      <c r="F97" s="28">
        <f t="shared" si="3"/>
        <v>0.11765303358613217</v>
      </c>
      <c r="G97" s="28">
        <f t="shared" si="4"/>
        <v>0</v>
      </c>
      <c r="H97" s="28">
        <f t="shared" si="5"/>
        <v>0</v>
      </c>
      <c r="J97" s="28">
        <f>+F97*'Silver Conversions'!$F96</f>
        <v>0.18343284466413867</v>
      </c>
      <c r="K97" s="28">
        <f>+G97*'Silver Conversions'!$F96</f>
        <v>0</v>
      </c>
      <c r="L97" s="28">
        <f>+H97*'Silver Conversions'!$F96</f>
        <v>0</v>
      </c>
    </row>
    <row r="98" spans="1:12" ht="15.75">
      <c r="A98" s="5">
        <v>1582</v>
      </c>
      <c r="B98" s="5">
        <v>5.88</v>
      </c>
      <c r="F98" s="28">
        <f t="shared" si="3"/>
        <v>0.12442443120260023</v>
      </c>
      <c r="G98" s="28">
        <f t="shared" si="4"/>
        <v>0</v>
      </c>
      <c r="H98" s="28">
        <f t="shared" si="5"/>
        <v>0</v>
      </c>
      <c r="J98" s="28">
        <f>+F98*'Silver Conversions'!$F97</f>
        <v>0.19399013068797402</v>
      </c>
      <c r="K98" s="28">
        <f>+G98*'Silver Conversions'!$F97</f>
        <v>0</v>
      </c>
      <c r="L98" s="28">
        <f>+H98*'Silver Conversions'!$F97</f>
        <v>0</v>
      </c>
    </row>
    <row r="99" spans="1:12" ht="15.75">
      <c r="A99" s="5">
        <v>1583</v>
      </c>
      <c r="B99" s="5">
        <v>6</v>
      </c>
      <c r="F99" s="28">
        <f t="shared" si="3"/>
        <v>0.12696370530877574</v>
      </c>
      <c r="G99" s="28">
        <f t="shared" si="4"/>
        <v>0</v>
      </c>
      <c r="H99" s="28">
        <f t="shared" si="5"/>
        <v>0</v>
      </c>
      <c r="J99" s="28">
        <f>+F99*'Silver Conversions'!$F98</f>
        <v>0.19794911294691225</v>
      </c>
      <c r="K99" s="28">
        <f>+G99*'Silver Conversions'!$F98</f>
        <v>0</v>
      </c>
      <c r="L99" s="28">
        <f>+H99*'Silver Conversions'!$F98</f>
        <v>0</v>
      </c>
    </row>
    <row r="100" spans="1:12" ht="15.75">
      <c r="A100" s="5">
        <v>1584</v>
      </c>
      <c r="B100" s="5">
        <v>6</v>
      </c>
      <c r="F100" s="28">
        <f t="shared" si="3"/>
        <v>0.12696370530877574</v>
      </c>
      <c r="G100" s="28">
        <f t="shared" si="4"/>
        <v>0</v>
      </c>
      <c r="H100" s="28">
        <f t="shared" si="5"/>
        <v>0</v>
      </c>
      <c r="J100" s="28">
        <f>+F100*'Silver Conversions'!$F99</f>
        <v>0.19794911294691225</v>
      </c>
      <c r="K100" s="28">
        <f>+G100*'Silver Conversions'!$F99</f>
        <v>0</v>
      </c>
      <c r="L100" s="28">
        <f>+H100*'Silver Conversions'!$F99</f>
        <v>0</v>
      </c>
    </row>
    <row r="101" spans="1:12" ht="15.75">
      <c r="A101" s="5">
        <v>1585</v>
      </c>
      <c r="B101" s="5">
        <v>5.94</v>
      </c>
      <c r="C101" s="5">
        <v>16</v>
      </c>
      <c r="F101" s="28">
        <f t="shared" si="3"/>
        <v>0.125694068255688</v>
      </c>
      <c r="G101" s="28">
        <f t="shared" si="4"/>
        <v>16</v>
      </c>
      <c r="H101" s="28">
        <f t="shared" si="5"/>
        <v>0</v>
      </c>
      <c r="J101" s="28">
        <f>+F101*'Silver Conversions'!$F100</f>
        <v>0.19596962181744312</v>
      </c>
      <c r="K101" s="28">
        <f>+G101*'Silver Conversions'!$F100</f>
        <v>24.9456</v>
      </c>
      <c r="L101" s="28">
        <f>+H101*'Silver Conversions'!$F100</f>
        <v>0</v>
      </c>
    </row>
    <row r="102" spans="1:12" ht="15.75">
      <c r="A102" s="5">
        <v>1586</v>
      </c>
      <c r="B102" s="5">
        <v>5.54</v>
      </c>
      <c r="C102" s="5">
        <v>18</v>
      </c>
      <c r="F102" s="28">
        <f t="shared" si="3"/>
        <v>0.11722982123510294</v>
      </c>
      <c r="G102" s="28">
        <f t="shared" si="4"/>
        <v>18</v>
      </c>
      <c r="H102" s="28">
        <f t="shared" si="5"/>
        <v>0</v>
      </c>
      <c r="J102" s="28">
        <f>+F102*'Silver Conversions'!$F101</f>
        <v>0.18277301428764897</v>
      </c>
      <c r="K102" s="28">
        <f>+G102*'Silver Conversions'!$F101</f>
        <v>28.0638</v>
      </c>
      <c r="L102" s="28">
        <f>+H102*'Silver Conversions'!$F101</f>
        <v>0</v>
      </c>
    </row>
    <row r="103" spans="1:12" ht="15.75">
      <c r="A103" s="5">
        <v>1587</v>
      </c>
      <c r="B103" s="5">
        <v>6.67</v>
      </c>
      <c r="C103" s="5">
        <v>16</v>
      </c>
      <c r="F103" s="28">
        <f t="shared" si="3"/>
        <v>0.1411413190682557</v>
      </c>
      <c r="G103" s="28">
        <f t="shared" si="4"/>
        <v>16</v>
      </c>
      <c r="H103" s="28">
        <f t="shared" si="5"/>
        <v>0</v>
      </c>
      <c r="J103" s="28">
        <f>+F103*'Silver Conversions'!$F102</f>
        <v>0.22005343055931745</v>
      </c>
      <c r="K103" s="28">
        <f>+G103*'Silver Conversions'!$F102</f>
        <v>24.9456</v>
      </c>
      <c r="L103" s="28">
        <f>+H103*'Silver Conversions'!$F102</f>
        <v>0</v>
      </c>
    </row>
    <row r="104" spans="1:12" ht="15.75">
      <c r="A104" s="5">
        <v>1588</v>
      </c>
      <c r="B104" s="5">
        <v>6.25</v>
      </c>
      <c r="C104" s="5">
        <v>20.5</v>
      </c>
      <c r="F104" s="28">
        <f t="shared" si="3"/>
        <v>0.13225385969664138</v>
      </c>
      <c r="G104" s="28">
        <f t="shared" si="4"/>
        <v>20.5</v>
      </c>
      <c r="H104" s="28">
        <f t="shared" si="5"/>
        <v>0</v>
      </c>
      <c r="J104" s="28">
        <f>+F104*'Silver Conversions'!$F103</f>
        <v>0.20619699265303357</v>
      </c>
      <c r="K104" s="28">
        <f>+G104*'Silver Conversions'!$F103</f>
        <v>31.96155</v>
      </c>
      <c r="L104" s="28">
        <f>+H104*'Silver Conversions'!$F103</f>
        <v>0</v>
      </c>
    </row>
    <row r="105" spans="1:12" ht="15.75">
      <c r="A105" s="5">
        <v>1589</v>
      </c>
      <c r="B105" s="5">
        <v>6.38</v>
      </c>
      <c r="C105" s="5">
        <v>18</v>
      </c>
      <c r="F105" s="28">
        <f t="shared" si="3"/>
        <v>0.13500473997833154</v>
      </c>
      <c r="G105" s="28">
        <f t="shared" si="4"/>
        <v>18</v>
      </c>
      <c r="H105" s="28">
        <f t="shared" si="5"/>
        <v>0</v>
      </c>
      <c r="J105" s="28">
        <f>+F105*'Silver Conversions'!$F104</f>
        <v>0.2104858901002167</v>
      </c>
      <c r="K105" s="28">
        <f>+G105*'Silver Conversions'!$F104</f>
        <v>28.0638</v>
      </c>
      <c r="L105" s="28">
        <f>+H105*'Silver Conversions'!$F104</f>
        <v>0</v>
      </c>
    </row>
    <row r="106" spans="1:12" ht="15.75">
      <c r="A106" s="5">
        <v>1590</v>
      </c>
      <c r="B106" s="5">
        <v>5.83</v>
      </c>
      <c r="C106" s="5">
        <v>18</v>
      </c>
      <c r="D106" s="5">
        <v>20.23</v>
      </c>
      <c r="F106" s="28">
        <f t="shared" si="3"/>
        <v>0.12336640032502709</v>
      </c>
      <c r="G106" s="28">
        <f t="shared" si="4"/>
        <v>18</v>
      </c>
      <c r="H106" s="28">
        <f t="shared" si="5"/>
        <v>1.7123171722643555</v>
      </c>
      <c r="J106" s="28">
        <f>+F106*'Silver Conversions'!$F105</f>
        <v>0.19234055474674971</v>
      </c>
      <c r="K106" s="28">
        <f>+G106*'Silver Conversions'!$F105</f>
        <v>28.0638</v>
      </c>
      <c r="L106" s="28">
        <f>+H106*'Silver Conversions'!$F105</f>
        <v>2.6696737032773568</v>
      </c>
    </row>
    <row r="107" spans="1:12" ht="15.75">
      <c r="A107" s="5">
        <v>1591</v>
      </c>
      <c r="B107" s="5">
        <v>6</v>
      </c>
      <c r="C107" s="5">
        <v>19.67</v>
      </c>
      <c r="D107" s="5">
        <v>20.23</v>
      </c>
      <c r="F107" s="28">
        <f t="shared" si="3"/>
        <v>0.12696370530877574</v>
      </c>
      <c r="G107" s="28">
        <f t="shared" si="4"/>
        <v>19.67</v>
      </c>
      <c r="H107" s="28">
        <f t="shared" si="5"/>
        <v>1.7123171722643555</v>
      </c>
      <c r="J107" s="28">
        <f>+F107*'Silver Conversions'!$F106</f>
        <v>0.19794911294691225</v>
      </c>
      <c r="K107" s="28">
        <f>+G107*'Silver Conversions'!$F106</f>
        <v>30.667497</v>
      </c>
      <c r="L107" s="28">
        <f>+H107*'Silver Conversions'!$F106</f>
        <v>2.6696737032773568</v>
      </c>
    </row>
    <row r="108" spans="1:12" ht="15.75">
      <c r="A108" s="5">
        <v>1592</v>
      </c>
      <c r="B108" s="5">
        <v>5.12</v>
      </c>
      <c r="C108" s="5">
        <v>22.67</v>
      </c>
      <c r="D108" s="5">
        <v>20.23</v>
      </c>
      <c r="F108" s="28">
        <f t="shared" si="3"/>
        <v>0.10834236186348864</v>
      </c>
      <c r="G108" s="28">
        <f t="shared" si="4"/>
        <v>22.67</v>
      </c>
      <c r="H108" s="28">
        <f t="shared" si="5"/>
        <v>1.7123171722643555</v>
      </c>
      <c r="J108" s="28">
        <f>+F108*'Silver Conversions'!$F107</f>
        <v>0.16891657638136512</v>
      </c>
      <c r="K108" s="28">
        <f>+G108*'Silver Conversions'!$F107</f>
        <v>35.344797</v>
      </c>
      <c r="L108" s="28">
        <f>+H108*'Silver Conversions'!$F107</f>
        <v>2.6696737032773568</v>
      </c>
    </row>
    <row r="109" spans="1:12" ht="15.75">
      <c r="A109" s="5">
        <v>1593</v>
      </c>
      <c r="B109" s="5">
        <v>5.67</v>
      </c>
      <c r="C109" s="5">
        <v>20.33</v>
      </c>
      <c r="D109" s="5">
        <v>20.23</v>
      </c>
      <c r="F109" s="28">
        <f t="shared" si="3"/>
        <v>0.11998070151679308</v>
      </c>
      <c r="G109" s="28">
        <f t="shared" si="4"/>
        <v>20.33</v>
      </c>
      <c r="H109" s="28">
        <f t="shared" si="5"/>
        <v>1.7123171722643555</v>
      </c>
      <c r="J109" s="28">
        <f>+F109*'Silver Conversions'!$F108</f>
        <v>0.18706191173483208</v>
      </c>
      <c r="K109" s="28">
        <f>+G109*'Silver Conversions'!$F108</f>
        <v>31.696502999999996</v>
      </c>
      <c r="L109" s="28">
        <f>+H109*'Silver Conversions'!$F108</f>
        <v>2.6696737032773568</v>
      </c>
    </row>
    <row r="110" spans="1:12" ht="15.75">
      <c r="A110" s="5">
        <v>1594</v>
      </c>
      <c r="B110" s="5">
        <v>6.45</v>
      </c>
      <c r="C110" s="5">
        <v>21</v>
      </c>
      <c r="D110" s="5">
        <v>20.23</v>
      </c>
      <c r="F110" s="28">
        <f t="shared" si="3"/>
        <v>0.13648598320693392</v>
      </c>
      <c r="G110" s="28">
        <f t="shared" si="4"/>
        <v>21</v>
      </c>
      <c r="H110" s="28">
        <f t="shared" si="5"/>
        <v>1.7123171722643555</v>
      </c>
      <c r="J110" s="28">
        <f>+F110*'Silver Conversions'!$F109</f>
        <v>0.21279529641793066</v>
      </c>
      <c r="K110" s="28">
        <f>+G110*'Silver Conversions'!$F109</f>
        <v>32.741099999999996</v>
      </c>
      <c r="L110" s="28">
        <f>+H110*'Silver Conversions'!$F109</f>
        <v>2.6696737032773568</v>
      </c>
    </row>
    <row r="111" spans="1:12" ht="15.75">
      <c r="A111" s="5">
        <v>1595</v>
      </c>
      <c r="B111" s="5">
        <v>7</v>
      </c>
      <c r="C111" s="5">
        <v>22.5</v>
      </c>
      <c r="D111" s="5">
        <v>20.23</v>
      </c>
      <c r="F111" s="28">
        <f t="shared" si="3"/>
        <v>0.14812432286023836</v>
      </c>
      <c r="G111" s="28">
        <f t="shared" si="4"/>
        <v>22.5</v>
      </c>
      <c r="H111" s="28">
        <f t="shared" si="5"/>
        <v>1.7123171722643555</v>
      </c>
      <c r="J111" s="28">
        <f>+F111*'Silver Conversions'!$F110</f>
        <v>0.23094063177139762</v>
      </c>
      <c r="K111" s="28">
        <f>+G111*'Silver Conversions'!$F110</f>
        <v>35.07975</v>
      </c>
      <c r="L111" s="28">
        <f>+H111*'Silver Conversions'!$F110</f>
        <v>2.6696737032773568</v>
      </c>
    </row>
    <row r="112" spans="1:12" ht="15.75">
      <c r="A112" s="5">
        <v>1596</v>
      </c>
      <c r="B112" s="5">
        <v>7.89</v>
      </c>
      <c r="C112" s="5">
        <v>23</v>
      </c>
      <c r="D112" s="5">
        <v>20.23</v>
      </c>
      <c r="F112" s="28">
        <f t="shared" si="3"/>
        <v>0.1669572724810401</v>
      </c>
      <c r="G112" s="28">
        <f t="shared" si="4"/>
        <v>23</v>
      </c>
      <c r="H112" s="28">
        <f t="shared" si="5"/>
        <v>1.7123171722643555</v>
      </c>
      <c r="J112" s="28">
        <f>+F112*'Silver Conversions'!$F111</f>
        <v>0.2603030835251896</v>
      </c>
      <c r="K112" s="28">
        <f>+G112*'Silver Conversions'!$F111</f>
        <v>35.8593</v>
      </c>
      <c r="L112" s="28">
        <f>+H112*'Silver Conversions'!$F111</f>
        <v>2.6696737032773568</v>
      </c>
    </row>
    <row r="113" spans="1:12" ht="15.75">
      <c r="A113" s="5">
        <v>1597</v>
      </c>
      <c r="B113" s="5">
        <v>6.67</v>
      </c>
      <c r="C113" s="5">
        <v>21.67</v>
      </c>
      <c r="D113" s="5">
        <v>20.23</v>
      </c>
      <c r="F113" s="28">
        <f t="shared" si="3"/>
        <v>0.1411413190682557</v>
      </c>
      <c r="G113" s="28">
        <f t="shared" si="4"/>
        <v>21.67</v>
      </c>
      <c r="H113" s="28">
        <f t="shared" si="5"/>
        <v>1.7123171722643555</v>
      </c>
      <c r="J113" s="28">
        <f>+F113*'Silver Conversions'!$F112</f>
        <v>0.22005343055931745</v>
      </c>
      <c r="K113" s="28">
        <f>+G113*'Silver Conversions'!$F112</f>
        <v>33.785697</v>
      </c>
      <c r="L113" s="28">
        <f>+H113*'Silver Conversions'!$F112</f>
        <v>2.6696737032773568</v>
      </c>
    </row>
    <row r="114" spans="1:12" ht="15.75">
      <c r="A114" s="5">
        <v>1598</v>
      </c>
      <c r="B114" s="5">
        <v>6.67</v>
      </c>
      <c r="F114" s="28">
        <f t="shared" si="3"/>
        <v>0.1411413190682557</v>
      </c>
      <c r="G114" s="28">
        <f t="shared" si="4"/>
        <v>0</v>
      </c>
      <c r="H114" s="28">
        <f t="shared" si="5"/>
        <v>0</v>
      </c>
      <c r="J114" s="28">
        <f>+F114*'Silver Conversions'!$F113</f>
        <v>0.22005343055931745</v>
      </c>
      <c r="K114" s="28">
        <f>+G114*'Silver Conversions'!$F113</f>
        <v>0</v>
      </c>
      <c r="L114" s="28">
        <f>+H114*'Silver Conversions'!$F113</f>
        <v>0</v>
      </c>
    </row>
    <row r="115" spans="1:12" ht="15.75">
      <c r="A115" s="5">
        <v>1599</v>
      </c>
      <c r="B115" s="5">
        <v>5.33</v>
      </c>
      <c r="C115" s="5">
        <v>22</v>
      </c>
      <c r="F115" s="28">
        <f t="shared" si="3"/>
        <v>0.11278609154929578</v>
      </c>
      <c r="G115" s="28">
        <f t="shared" si="4"/>
        <v>22</v>
      </c>
      <c r="H115" s="28">
        <f t="shared" si="5"/>
        <v>0</v>
      </c>
      <c r="J115" s="28">
        <f>+F115*'Silver Conversions'!$F114</f>
        <v>0.17584479533450703</v>
      </c>
      <c r="K115" s="28">
        <f>+G115*'Silver Conversions'!$F114</f>
        <v>34.3002</v>
      </c>
      <c r="L115" s="28">
        <f>+H115*'Silver Conversions'!$F114</f>
        <v>0</v>
      </c>
    </row>
    <row r="116" spans="1:12" ht="15.75">
      <c r="A116" s="5">
        <v>1600</v>
      </c>
      <c r="B116" s="5">
        <v>6.58</v>
      </c>
      <c r="C116" s="5">
        <v>22</v>
      </c>
      <c r="F116" s="28">
        <f t="shared" si="3"/>
        <v>0.13923686348862407</v>
      </c>
      <c r="G116" s="28">
        <f t="shared" si="4"/>
        <v>22</v>
      </c>
      <c r="H116" s="28">
        <f t="shared" si="5"/>
        <v>0</v>
      </c>
      <c r="J116" s="28">
        <f>+F116*'Silver Conversions'!$F115</f>
        <v>0.2170841938651138</v>
      </c>
      <c r="K116" s="28">
        <f>+G116*'Silver Conversions'!$F115</f>
        <v>34.3002</v>
      </c>
      <c r="L116" s="28">
        <f>+H116*'Silver Conversions'!$F115</f>
        <v>0</v>
      </c>
    </row>
    <row r="117" spans="1:12" ht="15.75">
      <c r="A117" s="5">
        <v>1601</v>
      </c>
      <c r="B117" s="5">
        <v>6.58</v>
      </c>
      <c r="C117" s="5">
        <v>22</v>
      </c>
      <c r="F117" s="28">
        <f t="shared" si="3"/>
        <v>0.13923686348862407</v>
      </c>
      <c r="G117" s="28">
        <f t="shared" si="4"/>
        <v>22</v>
      </c>
      <c r="H117" s="28">
        <f t="shared" si="5"/>
        <v>0</v>
      </c>
      <c r="J117" s="28">
        <f>+F117*'Silver Conversions'!$F116</f>
        <v>0.2170841938651138</v>
      </c>
      <c r="K117" s="28">
        <f>+G117*'Silver Conversions'!$F116</f>
        <v>34.3002</v>
      </c>
      <c r="L117" s="28">
        <f>+H117*'Silver Conversions'!$F116</f>
        <v>0</v>
      </c>
    </row>
    <row r="118" spans="1:12" ht="15.75">
      <c r="A118" s="5">
        <v>1602</v>
      </c>
      <c r="B118" s="5">
        <v>8</v>
      </c>
      <c r="C118" s="5">
        <v>21.33</v>
      </c>
      <c r="D118" s="5">
        <v>20.23</v>
      </c>
      <c r="F118" s="28">
        <f t="shared" si="3"/>
        <v>0.169284940411701</v>
      </c>
      <c r="G118" s="28">
        <f t="shared" si="4"/>
        <v>21.33</v>
      </c>
      <c r="H118" s="28">
        <f t="shared" si="5"/>
        <v>1.7123171722643555</v>
      </c>
      <c r="J118" s="28">
        <f>+F118*'Silver Conversions'!$F117</f>
        <v>0.26393215059588304</v>
      </c>
      <c r="K118" s="28">
        <f>+G118*'Silver Conversions'!$F117</f>
        <v>33.255602999999994</v>
      </c>
      <c r="L118" s="28">
        <f>+H118*'Silver Conversions'!$F117</f>
        <v>2.6696737032773568</v>
      </c>
    </row>
    <row r="119" spans="1:12" ht="15.75">
      <c r="A119" s="5">
        <v>1603</v>
      </c>
      <c r="B119" s="5">
        <v>8</v>
      </c>
      <c r="C119" s="5">
        <v>20.5</v>
      </c>
      <c r="D119" s="5">
        <v>20.72</v>
      </c>
      <c r="F119" s="28">
        <f t="shared" si="3"/>
        <v>0.169284940411701</v>
      </c>
      <c r="G119" s="28">
        <f t="shared" si="4"/>
        <v>20.5</v>
      </c>
      <c r="H119" s="28">
        <f t="shared" si="5"/>
        <v>1.7537919826652222</v>
      </c>
      <c r="J119" s="28">
        <f>+F119*'Silver Conversions'!$F118</f>
        <v>0.26393215059588304</v>
      </c>
      <c r="K119" s="28">
        <f>+G119*'Silver Conversions'!$F118</f>
        <v>31.96155</v>
      </c>
      <c r="L119" s="28">
        <f>+H119*'Silver Conversions'!$F118</f>
        <v>2.734337080173348</v>
      </c>
    </row>
    <row r="120" spans="1:12" ht="15.75">
      <c r="A120" s="5">
        <v>1604</v>
      </c>
      <c r="B120" s="5">
        <v>2.67</v>
      </c>
      <c r="C120" s="5">
        <v>21</v>
      </c>
      <c r="D120" s="5">
        <v>24.37</v>
      </c>
      <c r="F120" s="28">
        <f t="shared" si="3"/>
        <v>0.0564988488624052</v>
      </c>
      <c r="G120" s="28">
        <f t="shared" si="4"/>
        <v>21</v>
      </c>
      <c r="H120" s="28">
        <f t="shared" si="5"/>
        <v>2.0627369989165767</v>
      </c>
      <c r="J120" s="28">
        <f>+F120*'Silver Conversions'!$F119</f>
        <v>0.08808735526137594</v>
      </c>
      <c r="K120" s="28">
        <f>+G120*'Silver Conversions'!$F119</f>
        <v>32.741099999999996</v>
      </c>
      <c r="L120" s="28">
        <f>+H120*'Silver Conversions'!$F119</f>
        <v>3.2160132550108345</v>
      </c>
    </row>
    <row r="121" spans="1:12" ht="15.75">
      <c r="A121" s="5">
        <v>1605</v>
      </c>
      <c r="C121" s="5">
        <v>22.5</v>
      </c>
      <c r="F121" s="28">
        <f t="shared" si="3"/>
        <v>0</v>
      </c>
      <c r="G121" s="28">
        <f t="shared" si="4"/>
        <v>22.5</v>
      </c>
      <c r="H121" s="28">
        <f t="shared" si="5"/>
        <v>0</v>
      </c>
      <c r="J121" s="28">
        <f>+F121*'Silver Conversions'!$F120</f>
        <v>0</v>
      </c>
      <c r="K121" s="28">
        <f>+G121*'Silver Conversions'!$F120</f>
        <v>35.07975</v>
      </c>
      <c r="L121" s="28">
        <f>+H121*'Silver Conversions'!$F120</f>
        <v>0</v>
      </c>
    </row>
    <row r="122" spans="1:12" ht="15.75">
      <c r="A122" s="5">
        <v>1606</v>
      </c>
      <c r="B122" s="5">
        <v>4.17</v>
      </c>
      <c r="C122" s="5">
        <v>20</v>
      </c>
      <c r="D122" s="5">
        <v>20.23</v>
      </c>
      <c r="F122" s="28">
        <f t="shared" si="3"/>
        <v>0.08823977518959913</v>
      </c>
      <c r="G122" s="28">
        <f t="shared" si="4"/>
        <v>20</v>
      </c>
      <c r="H122" s="28">
        <f t="shared" si="5"/>
        <v>1.7123171722643555</v>
      </c>
      <c r="J122" s="28">
        <f>+F122*'Silver Conversions'!$F121</f>
        <v>0.137574633498104</v>
      </c>
      <c r="K122" s="28">
        <f>+G122*'Silver Conversions'!$F121</f>
        <v>31.182</v>
      </c>
      <c r="L122" s="28">
        <f>+H122*'Silver Conversions'!$F121</f>
        <v>2.6696737032773568</v>
      </c>
    </row>
    <row r="123" spans="1:12" ht="15.75">
      <c r="A123" s="5">
        <v>1607</v>
      </c>
      <c r="B123" s="5">
        <v>6.58</v>
      </c>
      <c r="C123" s="5">
        <v>19.5</v>
      </c>
      <c r="D123" s="5">
        <v>24.37</v>
      </c>
      <c r="F123" s="28">
        <f t="shared" si="3"/>
        <v>0.13923686348862407</v>
      </c>
      <c r="G123" s="28">
        <f t="shared" si="4"/>
        <v>19.5</v>
      </c>
      <c r="H123" s="28">
        <f t="shared" si="5"/>
        <v>2.0627369989165767</v>
      </c>
      <c r="J123" s="28">
        <f>+F123*'Silver Conversions'!$F122</f>
        <v>0.2170841938651138</v>
      </c>
      <c r="K123" s="28">
        <f>+G123*'Silver Conversions'!$F122</f>
        <v>30.402449999999998</v>
      </c>
      <c r="L123" s="28">
        <f>+H123*'Silver Conversions'!$F122</f>
        <v>3.2160132550108345</v>
      </c>
    </row>
    <row r="124" spans="1:12" ht="15.75">
      <c r="A124" s="5">
        <v>1608</v>
      </c>
      <c r="B124" s="5">
        <v>4.12</v>
      </c>
      <c r="C124" s="5">
        <v>16</v>
      </c>
      <c r="D124" s="5">
        <v>20.23</v>
      </c>
      <c r="F124" s="28">
        <f t="shared" si="3"/>
        <v>0.08718174431202601</v>
      </c>
      <c r="G124" s="28">
        <f t="shared" si="4"/>
        <v>16</v>
      </c>
      <c r="H124" s="28">
        <f t="shared" si="5"/>
        <v>1.7123171722643555</v>
      </c>
      <c r="J124" s="28">
        <f>+F124*'Silver Conversions'!$F123</f>
        <v>0.13592505755687975</v>
      </c>
      <c r="K124" s="28">
        <f>+G124*'Silver Conversions'!$F123</f>
        <v>24.9456</v>
      </c>
      <c r="L124" s="28">
        <f>+H124*'Silver Conversions'!$F123</f>
        <v>2.6696737032773568</v>
      </c>
    </row>
    <row r="125" spans="1:12" ht="15.75">
      <c r="A125" s="5">
        <v>1609</v>
      </c>
      <c r="B125" s="5">
        <v>4.67</v>
      </c>
      <c r="C125" s="5">
        <v>21.33</v>
      </c>
      <c r="F125" s="28">
        <f t="shared" si="3"/>
        <v>0.09882008396533044</v>
      </c>
      <c r="G125" s="28">
        <f t="shared" si="4"/>
        <v>21.33</v>
      </c>
      <c r="H125" s="28">
        <f t="shared" si="5"/>
        <v>0</v>
      </c>
      <c r="J125" s="28">
        <f>+F125*'Silver Conversions'!$F124</f>
        <v>0.1540703929103467</v>
      </c>
      <c r="K125" s="28">
        <f>+G125*'Silver Conversions'!$F124</f>
        <v>33.255602999999994</v>
      </c>
      <c r="L125" s="28">
        <f>+H125*'Silver Conversions'!$F124</f>
        <v>0</v>
      </c>
    </row>
    <row r="126" spans="1:12" ht="15.75">
      <c r="A126" s="5">
        <v>1610</v>
      </c>
      <c r="B126" s="5">
        <v>6</v>
      </c>
      <c r="C126" s="5">
        <v>19.79</v>
      </c>
      <c r="D126" s="5">
        <v>24.37</v>
      </c>
      <c r="F126" s="28">
        <f t="shared" si="3"/>
        <v>0.12696370530877574</v>
      </c>
      <c r="G126" s="28">
        <f t="shared" si="4"/>
        <v>19.79</v>
      </c>
      <c r="H126" s="28">
        <f t="shared" si="5"/>
        <v>2.0627369989165767</v>
      </c>
      <c r="J126" s="28">
        <f>+F126*'Silver Conversions'!$F125</f>
        <v>0.19794911294691225</v>
      </c>
      <c r="K126" s="28">
        <f>+G126*'Silver Conversions'!$F125</f>
        <v>30.854588999999997</v>
      </c>
      <c r="L126" s="28">
        <f>+H126*'Silver Conversions'!$F125</f>
        <v>3.2160132550108345</v>
      </c>
    </row>
    <row r="127" spans="1:12" ht="15.75">
      <c r="A127" s="5">
        <v>1611</v>
      </c>
      <c r="B127" s="5">
        <v>4.67</v>
      </c>
      <c r="C127" s="5">
        <v>20</v>
      </c>
      <c r="D127" s="5">
        <v>24.37</v>
      </c>
      <c r="F127" s="28">
        <f t="shared" si="3"/>
        <v>0.09882008396533044</v>
      </c>
      <c r="G127" s="28">
        <f t="shared" si="4"/>
        <v>20</v>
      </c>
      <c r="H127" s="28">
        <f t="shared" si="5"/>
        <v>2.0627369989165767</v>
      </c>
      <c r="J127" s="28">
        <f>+F127*'Silver Conversions'!$F126</f>
        <v>0.1540703929103467</v>
      </c>
      <c r="K127" s="28">
        <f>+G127*'Silver Conversions'!$F126</f>
        <v>31.182</v>
      </c>
      <c r="L127" s="28">
        <f>+H127*'Silver Conversions'!$F126</f>
        <v>3.2160132550108345</v>
      </c>
    </row>
    <row r="128" spans="1:12" ht="15.75">
      <c r="A128" s="5">
        <v>1612</v>
      </c>
      <c r="B128" s="5">
        <v>3.22</v>
      </c>
      <c r="C128" s="5">
        <v>20</v>
      </c>
      <c r="D128" s="5">
        <v>24.37</v>
      </c>
      <c r="F128" s="28">
        <f t="shared" si="3"/>
        <v>0.06813718851570966</v>
      </c>
      <c r="G128" s="28">
        <f t="shared" si="4"/>
        <v>20</v>
      </c>
      <c r="H128" s="28">
        <f t="shared" si="5"/>
        <v>2.0627369989165767</v>
      </c>
      <c r="J128" s="28">
        <f>+F128*'Silver Conversions'!$F127</f>
        <v>0.10021617686890577</v>
      </c>
      <c r="K128" s="28">
        <f>+G128*'Silver Conversions'!$F127</f>
        <v>29.416000000000004</v>
      </c>
      <c r="L128" s="28">
        <f>+H128*'Silver Conversions'!$F127</f>
        <v>3.033873578006501</v>
      </c>
    </row>
    <row r="129" spans="1:12" ht="15.75">
      <c r="A129" s="5">
        <v>1613</v>
      </c>
      <c r="B129" s="5">
        <v>3.67</v>
      </c>
      <c r="C129" s="5">
        <v>20</v>
      </c>
      <c r="F129" s="28">
        <f t="shared" si="3"/>
        <v>0.07765946641386783</v>
      </c>
      <c r="G129" s="28">
        <f t="shared" si="4"/>
        <v>20</v>
      </c>
      <c r="H129" s="28">
        <f t="shared" si="5"/>
        <v>0</v>
      </c>
      <c r="J129" s="28">
        <f>+F129*'Silver Conversions'!$F128</f>
        <v>0.11422154320151681</v>
      </c>
      <c r="K129" s="28">
        <f>+G129*'Silver Conversions'!$F128</f>
        <v>29.416000000000004</v>
      </c>
      <c r="L129" s="28">
        <f>+H129*'Silver Conversions'!$F128</f>
        <v>0</v>
      </c>
    </row>
    <row r="130" spans="1:12" ht="15.75">
      <c r="A130" s="5">
        <v>1614</v>
      </c>
      <c r="B130" s="5">
        <v>5</v>
      </c>
      <c r="C130" s="5">
        <v>18</v>
      </c>
      <c r="D130" s="5">
        <v>20.23</v>
      </c>
      <c r="F130" s="28">
        <f t="shared" si="3"/>
        <v>0.10580308775731312</v>
      </c>
      <c r="G130" s="28">
        <f t="shared" si="4"/>
        <v>18</v>
      </c>
      <c r="H130" s="28">
        <f t="shared" si="5"/>
        <v>1.7123171722643555</v>
      </c>
      <c r="J130" s="28">
        <f>+F130*'Silver Conversions'!$F129</f>
        <v>0.15561518147345615</v>
      </c>
      <c r="K130" s="28">
        <f>+G130*'Silver Conversions'!$F129</f>
        <v>26.474400000000003</v>
      </c>
      <c r="L130" s="28">
        <f>+H130*'Silver Conversions'!$F129</f>
        <v>2.518476096966414</v>
      </c>
    </row>
    <row r="131" spans="1:12" ht="15.75">
      <c r="A131" s="5">
        <v>1615</v>
      </c>
      <c r="B131" s="5">
        <v>6.5</v>
      </c>
      <c r="C131" s="5">
        <v>19</v>
      </c>
      <c r="D131" s="5">
        <v>20.23</v>
      </c>
      <c r="F131" s="28">
        <f t="shared" si="3"/>
        <v>0.13754401408450706</v>
      </c>
      <c r="G131" s="28">
        <f t="shared" si="4"/>
        <v>19</v>
      </c>
      <c r="H131" s="28">
        <f t="shared" si="5"/>
        <v>1.7123171722643555</v>
      </c>
      <c r="J131" s="28">
        <f>+F131*'Silver Conversions'!$F130</f>
        <v>0.202299735915493</v>
      </c>
      <c r="K131" s="28">
        <f>+G131*'Silver Conversions'!$F130</f>
        <v>27.945200000000003</v>
      </c>
      <c r="L131" s="28">
        <f>+H131*'Silver Conversions'!$F130</f>
        <v>2.518476096966414</v>
      </c>
    </row>
    <row r="132" spans="1:12" ht="15.75">
      <c r="A132" s="5">
        <v>1616</v>
      </c>
      <c r="C132" s="5">
        <v>24</v>
      </c>
      <c r="F132" s="28">
        <f t="shared" si="3"/>
        <v>0</v>
      </c>
      <c r="G132" s="28">
        <f t="shared" si="4"/>
        <v>24</v>
      </c>
      <c r="H132" s="28">
        <f t="shared" si="5"/>
        <v>0</v>
      </c>
      <c r="J132" s="28">
        <f>+F132*'Silver Conversions'!$F131</f>
        <v>0</v>
      </c>
      <c r="K132" s="28">
        <f>+G132*'Silver Conversions'!$F131</f>
        <v>35.2992</v>
      </c>
      <c r="L132" s="28">
        <f>+H132*'Silver Conversions'!$F131</f>
        <v>0</v>
      </c>
    </row>
    <row r="133" spans="1:12" ht="15.75">
      <c r="A133" s="5">
        <v>1617</v>
      </c>
      <c r="B133" s="5">
        <v>6.58</v>
      </c>
      <c r="C133" s="5">
        <v>23</v>
      </c>
      <c r="D133" s="5">
        <v>24.37</v>
      </c>
      <c r="F133" s="28">
        <f t="shared" si="3"/>
        <v>0.13923686348862407</v>
      </c>
      <c r="G133" s="28">
        <f t="shared" si="4"/>
        <v>23</v>
      </c>
      <c r="H133" s="28">
        <f t="shared" si="5"/>
        <v>2.0627369989165767</v>
      </c>
      <c r="J133" s="28">
        <f>+F133*'Silver Conversions'!$F132</f>
        <v>0.2047895788190683</v>
      </c>
      <c r="K133" s="28">
        <f>+G133*'Silver Conversions'!$F132</f>
        <v>33.8284</v>
      </c>
      <c r="L133" s="28">
        <f>+H133*'Silver Conversions'!$F132</f>
        <v>3.033873578006501</v>
      </c>
    </row>
    <row r="134" spans="1:12" ht="15.75">
      <c r="A134" s="5">
        <v>1618</v>
      </c>
      <c r="B134" s="5">
        <v>4</v>
      </c>
      <c r="C134" s="5">
        <v>24</v>
      </c>
      <c r="D134" s="5">
        <v>24.37</v>
      </c>
      <c r="F134" s="28">
        <f t="shared" si="3"/>
        <v>0.0846424702058505</v>
      </c>
      <c r="G134" s="28">
        <f t="shared" si="4"/>
        <v>24</v>
      </c>
      <c r="H134" s="28">
        <f t="shared" si="5"/>
        <v>2.0627369989165767</v>
      </c>
      <c r="J134" s="28">
        <f>+F134*'Silver Conversions'!$F133</f>
        <v>0.12449214517876493</v>
      </c>
      <c r="K134" s="28">
        <f>+G134*'Silver Conversions'!$F133</f>
        <v>35.2992</v>
      </c>
      <c r="L134" s="28">
        <f>+H134*'Silver Conversions'!$F133</f>
        <v>3.033873578006501</v>
      </c>
    </row>
    <row r="135" spans="1:12" ht="15.75">
      <c r="A135" s="5">
        <v>1619</v>
      </c>
      <c r="B135" s="5">
        <v>6.58</v>
      </c>
      <c r="C135" s="5">
        <v>22</v>
      </c>
      <c r="D135" s="5">
        <v>24.37</v>
      </c>
      <c r="F135" s="28">
        <f t="shared" si="3"/>
        <v>0.13923686348862407</v>
      </c>
      <c r="G135" s="28">
        <f t="shared" si="4"/>
        <v>22</v>
      </c>
      <c r="H135" s="28">
        <f t="shared" si="5"/>
        <v>2.0627369989165767</v>
      </c>
      <c r="J135" s="28">
        <f>+F135*'Silver Conversions'!$F134</f>
        <v>0.2047895788190683</v>
      </c>
      <c r="K135" s="28">
        <f>+G135*'Silver Conversions'!$F134</f>
        <v>32.357600000000005</v>
      </c>
      <c r="L135" s="28">
        <f>+H135*'Silver Conversions'!$F134</f>
        <v>3.033873578006501</v>
      </c>
    </row>
    <row r="136" spans="1:12" ht="15.75">
      <c r="A136" s="5">
        <v>1620</v>
      </c>
      <c r="B136" s="5">
        <v>6.58</v>
      </c>
      <c r="C136" s="5">
        <v>18.54</v>
      </c>
      <c r="D136" s="5">
        <v>16.82</v>
      </c>
      <c r="F136" s="28">
        <f t="shared" si="3"/>
        <v>0.13923686348862407</v>
      </c>
      <c r="G136" s="28">
        <f t="shared" si="4"/>
        <v>18.54</v>
      </c>
      <c r="H136" s="28">
        <f t="shared" si="5"/>
        <v>1.4236863488624054</v>
      </c>
      <c r="J136" s="28">
        <f>+F136*'Silver Conversions'!$F135</f>
        <v>0.2047895788190683</v>
      </c>
      <c r="K136" s="28">
        <f>+G136*'Silver Conversions'!$F135</f>
        <v>27.268632</v>
      </c>
      <c r="L136" s="28">
        <f>+H136*'Silver Conversions'!$F135</f>
        <v>2.093957881906826</v>
      </c>
    </row>
    <row r="137" spans="1:12" ht="15.75">
      <c r="A137" s="5">
        <v>1621</v>
      </c>
      <c r="B137" s="5">
        <v>6.58</v>
      </c>
      <c r="C137" s="5">
        <v>20</v>
      </c>
      <c r="F137" s="28">
        <f t="shared" si="3"/>
        <v>0.13923686348862407</v>
      </c>
      <c r="G137" s="28">
        <f t="shared" si="4"/>
        <v>20</v>
      </c>
      <c r="H137" s="28">
        <f t="shared" si="5"/>
        <v>0</v>
      </c>
      <c r="J137" s="28">
        <f>+F137*'Silver Conversions'!$F136</f>
        <v>0.2047895788190683</v>
      </c>
      <c r="K137" s="28">
        <f>+G137*'Silver Conversions'!$F136</f>
        <v>29.416000000000004</v>
      </c>
      <c r="L137" s="28">
        <f>+H137*'Silver Conversions'!$F136</f>
        <v>0</v>
      </c>
    </row>
    <row r="138" spans="1:12" ht="15.75">
      <c r="A138" s="5">
        <v>1622</v>
      </c>
      <c r="B138" s="5">
        <v>6.58</v>
      </c>
      <c r="C138" s="5">
        <v>21.6</v>
      </c>
      <c r="F138" s="28">
        <f t="shared" si="3"/>
        <v>0.13923686348862407</v>
      </c>
      <c r="G138" s="28">
        <f t="shared" si="4"/>
        <v>21.6</v>
      </c>
      <c r="H138" s="28">
        <f t="shared" si="5"/>
        <v>0</v>
      </c>
      <c r="J138" s="28">
        <f>+F138*'Silver Conversions'!$F137</f>
        <v>0.2047895788190683</v>
      </c>
      <c r="K138" s="28">
        <f>+G138*'Silver Conversions'!$F137</f>
        <v>31.769280000000006</v>
      </c>
      <c r="L138" s="28">
        <f>+H138*'Silver Conversions'!$F137</f>
        <v>0</v>
      </c>
    </row>
    <row r="139" spans="1:12" ht="15.75">
      <c r="A139" s="5">
        <v>1623</v>
      </c>
      <c r="B139" s="5">
        <v>6.58</v>
      </c>
      <c r="C139" s="5">
        <v>23</v>
      </c>
      <c r="D139" s="5">
        <v>20.23</v>
      </c>
      <c r="F139" s="28">
        <f aca="true" t="shared" si="6" ref="F139:F202">+B139/47.2576</f>
        <v>0.13923686348862407</v>
      </c>
      <c r="G139" s="28">
        <f aca="true" t="shared" si="7" ref="G139:G202">+C139</f>
        <v>23</v>
      </c>
      <c r="H139" s="28">
        <f aca="true" t="shared" si="8" ref="H139:H202">+D139/11.8144</f>
        <v>1.7123171722643555</v>
      </c>
      <c r="J139" s="28">
        <f>+F139*'Silver Conversions'!$F138</f>
        <v>0.2047895788190683</v>
      </c>
      <c r="K139" s="28">
        <f>+G139*'Silver Conversions'!$F138</f>
        <v>33.8284</v>
      </c>
      <c r="L139" s="28">
        <f>+H139*'Silver Conversions'!$F138</f>
        <v>2.518476096966414</v>
      </c>
    </row>
    <row r="140" spans="1:12" ht="15.75">
      <c r="A140" s="5">
        <v>1624</v>
      </c>
      <c r="B140" s="5">
        <v>6.58</v>
      </c>
      <c r="C140" s="5">
        <v>21.25</v>
      </c>
      <c r="D140" s="5">
        <v>20.23</v>
      </c>
      <c r="F140" s="28">
        <f t="shared" si="6"/>
        <v>0.13923686348862407</v>
      </c>
      <c r="G140" s="28">
        <f t="shared" si="7"/>
        <v>21.25</v>
      </c>
      <c r="H140" s="28">
        <f t="shared" si="8"/>
        <v>1.7123171722643555</v>
      </c>
      <c r="J140" s="28">
        <f>+F140*'Silver Conversions'!$F139</f>
        <v>0.2047895788190683</v>
      </c>
      <c r="K140" s="28">
        <f>+G140*'Silver Conversions'!$F139</f>
        <v>31.254500000000004</v>
      </c>
      <c r="L140" s="28">
        <f>+H140*'Silver Conversions'!$F139</f>
        <v>2.518476096966414</v>
      </c>
    </row>
    <row r="141" spans="1:12" ht="15.75">
      <c r="A141" s="5">
        <v>1625</v>
      </c>
      <c r="B141" s="5">
        <v>6.58</v>
      </c>
      <c r="C141" s="5">
        <v>21</v>
      </c>
      <c r="D141" s="5">
        <v>24.37</v>
      </c>
      <c r="F141" s="28">
        <f t="shared" si="6"/>
        <v>0.13923686348862407</v>
      </c>
      <c r="G141" s="28">
        <f t="shared" si="7"/>
        <v>21</v>
      </c>
      <c r="H141" s="28">
        <f t="shared" si="8"/>
        <v>2.0627369989165767</v>
      </c>
      <c r="J141" s="28">
        <f>+F141*'Silver Conversions'!$F140</f>
        <v>0.2047895788190683</v>
      </c>
      <c r="K141" s="28">
        <f>+G141*'Silver Conversions'!$F140</f>
        <v>30.8868</v>
      </c>
      <c r="L141" s="28">
        <f>+H141*'Silver Conversions'!$F140</f>
        <v>3.033873578006501</v>
      </c>
    </row>
    <row r="142" spans="1:12" ht="15.75">
      <c r="A142" s="5">
        <v>1626</v>
      </c>
      <c r="B142" s="5">
        <v>6.58</v>
      </c>
      <c r="C142" s="5">
        <v>22</v>
      </c>
      <c r="D142" s="5">
        <v>24.37</v>
      </c>
      <c r="F142" s="28">
        <f t="shared" si="6"/>
        <v>0.13923686348862407</v>
      </c>
      <c r="G142" s="28">
        <f t="shared" si="7"/>
        <v>22</v>
      </c>
      <c r="H142" s="28">
        <f t="shared" si="8"/>
        <v>2.0627369989165767</v>
      </c>
      <c r="J142" s="28">
        <f>+F142*'Silver Conversions'!$F141</f>
        <v>0.2047895788190683</v>
      </c>
      <c r="K142" s="28">
        <f>+G142*'Silver Conversions'!$F141</f>
        <v>32.357600000000005</v>
      </c>
      <c r="L142" s="28">
        <f>+H142*'Silver Conversions'!$F141</f>
        <v>3.033873578006501</v>
      </c>
    </row>
    <row r="143" spans="1:12" ht="15.75">
      <c r="A143" s="5">
        <v>1627</v>
      </c>
      <c r="B143" s="5">
        <v>6.58</v>
      </c>
      <c r="C143" s="5">
        <v>21.4</v>
      </c>
      <c r="D143" s="5">
        <v>20.23</v>
      </c>
      <c r="F143" s="28">
        <f t="shared" si="6"/>
        <v>0.13923686348862407</v>
      </c>
      <c r="G143" s="28">
        <f t="shared" si="7"/>
        <v>21.4</v>
      </c>
      <c r="H143" s="28">
        <f t="shared" si="8"/>
        <v>1.7123171722643555</v>
      </c>
      <c r="J143" s="28">
        <f>+F143*'Silver Conversions'!$F142</f>
        <v>0.1997074333017335</v>
      </c>
      <c r="K143" s="28">
        <f>+G143*'Silver Conversions'!$F142</f>
        <v>30.694019999999995</v>
      </c>
      <c r="L143" s="28">
        <f>+H143*'Silver Conversions'!$F142</f>
        <v>2.455976520178765</v>
      </c>
    </row>
    <row r="144" spans="1:12" ht="15.75">
      <c r="A144" s="5">
        <v>1628</v>
      </c>
      <c r="B144" s="5">
        <v>6.58</v>
      </c>
      <c r="C144" s="5">
        <v>21.83</v>
      </c>
      <c r="D144" s="5">
        <v>24.37</v>
      </c>
      <c r="F144" s="28">
        <f t="shared" si="6"/>
        <v>0.13923686348862407</v>
      </c>
      <c r="G144" s="28">
        <f t="shared" si="7"/>
        <v>21.83</v>
      </c>
      <c r="H144" s="28">
        <f t="shared" si="8"/>
        <v>2.0627369989165767</v>
      </c>
      <c r="J144" s="28">
        <f>+F144*'Silver Conversions'!$F143</f>
        <v>0.1997074333017335</v>
      </c>
      <c r="K144" s="28">
        <f>+G144*'Silver Conversions'!$F143</f>
        <v>31.310768999999997</v>
      </c>
      <c r="L144" s="28">
        <f>+H144*'Silver Conversions'!$F143</f>
        <v>2.958583677546046</v>
      </c>
    </row>
    <row r="145" spans="1:12" ht="15.75">
      <c r="A145" s="5">
        <v>1629</v>
      </c>
      <c r="B145" s="5">
        <v>6.58</v>
      </c>
      <c r="C145" s="5">
        <v>19</v>
      </c>
      <c r="D145" s="5">
        <v>22.1</v>
      </c>
      <c r="F145" s="28">
        <f t="shared" si="6"/>
        <v>0.13923686348862407</v>
      </c>
      <c r="G145" s="28">
        <f t="shared" si="7"/>
        <v>19</v>
      </c>
      <c r="H145" s="28">
        <f t="shared" si="8"/>
        <v>1.870598591549296</v>
      </c>
      <c r="J145" s="28">
        <f>+F145*'Silver Conversions'!$F144</f>
        <v>0.1997074333017335</v>
      </c>
      <c r="K145" s="28">
        <f>+G145*'Silver Conversions'!$F144</f>
        <v>27.2517</v>
      </c>
      <c r="L145" s="28">
        <f>+H145*'Silver Conversions'!$F144</f>
        <v>2.682999559859155</v>
      </c>
    </row>
    <row r="146" spans="1:12" ht="15.75">
      <c r="A146" s="5">
        <v>1630</v>
      </c>
      <c r="B146" s="5">
        <v>6.67</v>
      </c>
      <c r="C146" s="5">
        <v>19.14</v>
      </c>
      <c r="D146" s="5">
        <v>24.37</v>
      </c>
      <c r="F146" s="28">
        <f t="shared" si="6"/>
        <v>0.1411413190682557</v>
      </c>
      <c r="G146" s="28">
        <f t="shared" si="7"/>
        <v>19.14</v>
      </c>
      <c r="H146" s="28">
        <f t="shared" si="8"/>
        <v>2.0627369989165767</v>
      </c>
      <c r="J146" s="28">
        <f>+F146*'Silver Conversions'!$F145</f>
        <v>0.20243899393959913</v>
      </c>
      <c r="K146" s="28">
        <f>+G146*'Silver Conversions'!$F145</f>
        <v>27.452502</v>
      </c>
      <c r="L146" s="28">
        <f>+H146*'Silver Conversions'!$F145</f>
        <v>2.958583677546046</v>
      </c>
    </row>
    <row r="147" spans="1:12" ht="15.75">
      <c r="A147" s="5">
        <v>1631</v>
      </c>
      <c r="B147" s="5">
        <v>6.58</v>
      </c>
      <c r="C147" s="5">
        <v>21</v>
      </c>
      <c r="D147" s="5">
        <v>24.37</v>
      </c>
      <c r="F147" s="28">
        <f t="shared" si="6"/>
        <v>0.13923686348862407</v>
      </c>
      <c r="G147" s="28">
        <f t="shared" si="7"/>
        <v>21</v>
      </c>
      <c r="H147" s="28">
        <f t="shared" si="8"/>
        <v>2.0627369989165767</v>
      </c>
      <c r="J147" s="28">
        <f>+F147*'Silver Conversions'!$F146</f>
        <v>0.1997074333017335</v>
      </c>
      <c r="K147" s="28">
        <f>+G147*'Silver Conversions'!$F146</f>
        <v>30.120299999999997</v>
      </c>
      <c r="L147" s="28">
        <f>+H147*'Silver Conversions'!$F146</f>
        <v>2.958583677546046</v>
      </c>
    </row>
    <row r="148" spans="1:12" ht="15.75">
      <c r="A148" s="5">
        <v>1632</v>
      </c>
      <c r="B148" s="5">
        <v>6.58</v>
      </c>
      <c r="C148" s="5">
        <v>26</v>
      </c>
      <c r="D148" s="5">
        <v>22.88</v>
      </c>
      <c r="F148" s="28">
        <f t="shared" si="6"/>
        <v>0.13923686348862407</v>
      </c>
      <c r="G148" s="28">
        <f t="shared" si="7"/>
        <v>26</v>
      </c>
      <c r="H148" s="28">
        <f t="shared" si="8"/>
        <v>1.9366197183098592</v>
      </c>
      <c r="J148" s="28">
        <f>+F148*'Silver Conversions'!$F147</f>
        <v>0.1997074333017335</v>
      </c>
      <c r="K148" s="28">
        <f>+G148*'Silver Conversions'!$F147</f>
        <v>37.291799999999995</v>
      </c>
      <c r="L148" s="28">
        <f>+H148*'Silver Conversions'!$F147</f>
        <v>2.777693661971831</v>
      </c>
    </row>
    <row r="149" spans="1:12" ht="15.75">
      <c r="A149" s="5">
        <v>1633</v>
      </c>
      <c r="B149" s="5">
        <v>8.33</v>
      </c>
      <c r="C149" s="5">
        <v>27.33</v>
      </c>
      <c r="D149" s="5">
        <v>22.88</v>
      </c>
      <c r="F149" s="28">
        <f t="shared" si="6"/>
        <v>0.17626794420368366</v>
      </c>
      <c r="G149" s="28">
        <f t="shared" si="7"/>
        <v>27.33</v>
      </c>
      <c r="H149" s="28">
        <f t="shared" si="8"/>
        <v>1.9366197183098592</v>
      </c>
      <c r="J149" s="28">
        <f>+F149*'Silver Conversions'!$F148</f>
        <v>0.25282111237134347</v>
      </c>
      <c r="K149" s="28">
        <f>+G149*'Silver Conversions'!$F148</f>
        <v>39.19941899999999</v>
      </c>
      <c r="L149" s="28">
        <f>+H149*'Silver Conversions'!$F148</f>
        <v>2.777693661971831</v>
      </c>
    </row>
    <row r="150" spans="1:12" ht="15.75">
      <c r="A150" s="5">
        <v>1634</v>
      </c>
      <c r="B150" s="5">
        <v>7.53</v>
      </c>
      <c r="C150" s="5">
        <v>26</v>
      </c>
      <c r="D150" s="5">
        <v>22.36</v>
      </c>
      <c r="F150" s="28">
        <f t="shared" si="6"/>
        <v>0.15933945016251355</v>
      </c>
      <c r="G150" s="28">
        <f t="shared" si="7"/>
        <v>26</v>
      </c>
      <c r="H150" s="28">
        <f t="shared" si="8"/>
        <v>1.892605633802817</v>
      </c>
      <c r="J150" s="28">
        <f>+F150*'Silver Conversions'!$F149</f>
        <v>0.22854057336809316</v>
      </c>
      <c r="K150" s="28">
        <f>+G150*'Silver Conversions'!$F149</f>
        <v>37.291799999999995</v>
      </c>
      <c r="L150" s="28">
        <f>+H150*'Silver Conversions'!$F149</f>
        <v>2.7145642605633804</v>
      </c>
    </row>
    <row r="151" spans="1:12" ht="15.75">
      <c r="A151" s="5">
        <v>1635</v>
      </c>
      <c r="B151" s="5">
        <v>7.15</v>
      </c>
      <c r="C151" s="5">
        <v>23.5</v>
      </c>
      <c r="D151" s="5">
        <v>22.1</v>
      </c>
      <c r="F151" s="28">
        <f t="shared" si="6"/>
        <v>0.15129841549295778</v>
      </c>
      <c r="G151" s="28">
        <f t="shared" si="7"/>
        <v>23.5</v>
      </c>
      <c r="H151" s="28">
        <f t="shared" si="8"/>
        <v>1.870598591549296</v>
      </c>
      <c r="J151" s="28">
        <f>+F151*'Silver Conversions'!$F150</f>
        <v>0.21700731734154932</v>
      </c>
      <c r="K151" s="28">
        <f>+G151*'Silver Conversions'!$F150</f>
        <v>33.70605</v>
      </c>
      <c r="L151" s="28">
        <f>+H151*'Silver Conversions'!$F150</f>
        <v>2.682999559859155</v>
      </c>
    </row>
    <row r="152" spans="1:12" ht="15.75">
      <c r="A152" s="5">
        <v>1636</v>
      </c>
      <c r="B152" s="5">
        <v>7.22</v>
      </c>
      <c r="C152" s="5">
        <v>24.67</v>
      </c>
      <c r="D152" s="5">
        <v>20.23</v>
      </c>
      <c r="F152" s="28">
        <f t="shared" si="6"/>
        <v>0.15277965872156013</v>
      </c>
      <c r="G152" s="28">
        <f t="shared" si="7"/>
        <v>24.67</v>
      </c>
      <c r="H152" s="28">
        <f t="shared" si="8"/>
        <v>1.7123171722643555</v>
      </c>
      <c r="J152" s="28">
        <f>+F152*'Silver Conversions'!$F151</f>
        <v>0.21913186450433367</v>
      </c>
      <c r="K152" s="28">
        <f>+G152*'Silver Conversions'!$F151</f>
        <v>35.384181</v>
      </c>
      <c r="L152" s="28">
        <f>+H152*'Silver Conversions'!$F151</f>
        <v>2.455976520178765</v>
      </c>
    </row>
    <row r="153" spans="1:12" ht="15.75">
      <c r="A153" s="5">
        <v>1637</v>
      </c>
      <c r="B153" s="5">
        <v>8.02</v>
      </c>
      <c r="C153" s="5">
        <v>25</v>
      </c>
      <c r="D153" s="5">
        <v>20.02</v>
      </c>
      <c r="F153" s="28">
        <f t="shared" si="6"/>
        <v>0.16970815276273024</v>
      </c>
      <c r="G153" s="28">
        <f t="shared" si="7"/>
        <v>25</v>
      </c>
      <c r="H153" s="28">
        <f t="shared" si="8"/>
        <v>1.6945422535211268</v>
      </c>
      <c r="J153" s="28">
        <f>+F153*'Silver Conversions'!$F152</f>
        <v>0.24341240350758397</v>
      </c>
      <c r="K153" s="28">
        <f>+G153*'Silver Conversions'!$F152</f>
        <v>35.857499999999995</v>
      </c>
      <c r="L153" s="28">
        <f>+H153*'Silver Conversions'!$F152</f>
        <v>2.430481954225352</v>
      </c>
    </row>
    <row r="154" spans="1:12" ht="15.75">
      <c r="A154" s="5">
        <v>1638</v>
      </c>
      <c r="B154" s="5">
        <v>8</v>
      </c>
      <c r="C154" s="5">
        <v>26</v>
      </c>
      <c r="D154" s="5">
        <v>19.5</v>
      </c>
      <c r="F154" s="28">
        <f t="shared" si="6"/>
        <v>0.169284940411701</v>
      </c>
      <c r="G154" s="28">
        <f t="shared" si="7"/>
        <v>26</v>
      </c>
      <c r="H154" s="28">
        <f t="shared" si="8"/>
        <v>1.6505281690140847</v>
      </c>
      <c r="J154" s="28">
        <f>+F154*'Silver Conversions'!$F153</f>
        <v>0.24280539003250273</v>
      </c>
      <c r="K154" s="28">
        <f>+G154*'Silver Conversions'!$F153</f>
        <v>37.291799999999995</v>
      </c>
      <c r="L154" s="28">
        <f>+H154*'Silver Conversions'!$F153</f>
        <v>2.3673525528169015</v>
      </c>
    </row>
    <row r="155" spans="1:12" ht="15.75">
      <c r="A155" s="5">
        <v>1639</v>
      </c>
      <c r="B155" s="5">
        <v>9.09</v>
      </c>
      <c r="C155" s="5">
        <v>21.75</v>
      </c>
      <c r="D155" s="5">
        <v>26</v>
      </c>
      <c r="F155" s="28">
        <f t="shared" si="6"/>
        <v>0.19235001354279524</v>
      </c>
      <c r="G155" s="28">
        <f t="shared" si="7"/>
        <v>21.75</v>
      </c>
      <c r="H155" s="28">
        <f t="shared" si="8"/>
        <v>2.200704225352113</v>
      </c>
      <c r="J155" s="28">
        <f>+F155*'Silver Conversions'!$F154</f>
        <v>0.2758876244244312</v>
      </c>
      <c r="K155" s="28">
        <f>+G155*'Silver Conversions'!$F154</f>
        <v>31.196025</v>
      </c>
      <c r="L155" s="28">
        <f>+H155*'Silver Conversions'!$F154</f>
        <v>3.1564700704225355</v>
      </c>
    </row>
    <row r="156" spans="1:12" ht="15.75">
      <c r="A156" s="5">
        <v>1640</v>
      </c>
      <c r="B156" s="5">
        <v>7.87</v>
      </c>
      <c r="C156" s="5">
        <v>21</v>
      </c>
      <c r="D156" s="5">
        <v>24.96</v>
      </c>
      <c r="F156" s="28">
        <f t="shared" si="6"/>
        <v>0.16653406013001085</v>
      </c>
      <c r="G156" s="28">
        <f t="shared" si="7"/>
        <v>21</v>
      </c>
      <c r="H156" s="28">
        <f t="shared" si="8"/>
        <v>2.1126760563380285</v>
      </c>
      <c r="J156" s="28">
        <f>+F156*'Silver Conversions'!$F155</f>
        <v>0.23885980244447455</v>
      </c>
      <c r="K156" s="28">
        <f>+G156*'Silver Conversions'!$F155</f>
        <v>30.120299999999997</v>
      </c>
      <c r="L156" s="28">
        <f>+H156*'Silver Conversions'!$F155</f>
        <v>3.030211267605634</v>
      </c>
    </row>
    <row r="157" spans="1:12" ht="15.75">
      <c r="A157" s="5">
        <v>1641</v>
      </c>
      <c r="B157" s="5">
        <v>6</v>
      </c>
      <c r="C157" s="5">
        <v>20.5</v>
      </c>
      <c r="F157" s="28">
        <f t="shared" si="6"/>
        <v>0.12696370530877574</v>
      </c>
      <c r="G157" s="28">
        <f t="shared" si="7"/>
        <v>20.5</v>
      </c>
      <c r="H157" s="28">
        <f t="shared" si="8"/>
        <v>0</v>
      </c>
      <c r="J157" s="28">
        <f>+F157*'Silver Conversions'!$F156</f>
        <v>0.1563050176056338</v>
      </c>
      <c r="K157" s="28">
        <f>+G157*'Silver Conversions'!$F156</f>
        <v>25.237550000000002</v>
      </c>
      <c r="L157" s="28">
        <f>+H157*'Silver Conversions'!$F156</f>
        <v>0</v>
      </c>
    </row>
    <row r="158" spans="1:12" ht="15.75">
      <c r="A158" s="5">
        <v>1642</v>
      </c>
      <c r="B158" s="5">
        <v>10.67</v>
      </c>
      <c r="C158" s="5">
        <v>22</v>
      </c>
      <c r="D158" s="5">
        <v>28.08</v>
      </c>
      <c r="F158" s="28">
        <f t="shared" si="6"/>
        <v>0.2257837892741062</v>
      </c>
      <c r="G158" s="28">
        <f t="shared" si="7"/>
        <v>22</v>
      </c>
      <c r="H158" s="28">
        <f t="shared" si="8"/>
        <v>2.3767605633802815</v>
      </c>
      <c r="J158" s="28">
        <f>+F158*'Silver Conversions'!$F157</f>
        <v>0.2779624229753522</v>
      </c>
      <c r="K158" s="28">
        <f>+G158*'Silver Conversions'!$F157</f>
        <v>27.084200000000003</v>
      </c>
      <c r="L158" s="28">
        <f>+H158*'Silver Conversions'!$F157</f>
        <v>2.926029929577465</v>
      </c>
    </row>
    <row r="159" spans="1:12" ht="15.75">
      <c r="A159" s="5">
        <v>1643</v>
      </c>
      <c r="B159" s="5">
        <v>10.71</v>
      </c>
      <c r="C159" s="5">
        <v>24</v>
      </c>
      <c r="F159" s="28">
        <f t="shared" si="6"/>
        <v>0.2266302139761647</v>
      </c>
      <c r="G159" s="28">
        <f t="shared" si="7"/>
        <v>24</v>
      </c>
      <c r="H159" s="28">
        <f t="shared" si="8"/>
        <v>0</v>
      </c>
      <c r="J159" s="28">
        <f>+F159*'Silver Conversions'!$F158</f>
        <v>0.27900445642605637</v>
      </c>
      <c r="K159" s="28">
        <f>+G159*'Silver Conversions'!$F158</f>
        <v>29.546400000000002</v>
      </c>
      <c r="L159" s="28">
        <f>+H159*'Silver Conversions'!$F158</f>
        <v>0</v>
      </c>
    </row>
    <row r="160" spans="1:12" ht="15.75">
      <c r="A160" s="5">
        <v>1644</v>
      </c>
      <c r="B160" s="5">
        <v>9.21</v>
      </c>
      <c r="C160" s="5">
        <v>26.5</v>
      </c>
      <c r="F160" s="28">
        <f t="shared" si="6"/>
        <v>0.1948892876489708</v>
      </c>
      <c r="G160" s="28">
        <f t="shared" si="7"/>
        <v>26.5</v>
      </c>
      <c r="H160" s="28">
        <f t="shared" si="8"/>
        <v>0</v>
      </c>
      <c r="J160" s="28">
        <f>+F160*'Silver Conversions'!$F159</f>
        <v>0.20899927207475627</v>
      </c>
      <c r="K160" s="28">
        <f>+G160*'Silver Conversions'!$F159</f>
        <v>28.4186</v>
      </c>
      <c r="L160" s="28">
        <f>+H160*'Silver Conversions'!$F159</f>
        <v>0</v>
      </c>
    </row>
    <row r="161" spans="1:12" ht="15.75">
      <c r="A161" s="5">
        <v>1645</v>
      </c>
      <c r="B161" s="5">
        <v>10.19</v>
      </c>
      <c r="C161" s="5">
        <v>30.33</v>
      </c>
      <c r="F161" s="28">
        <f t="shared" si="6"/>
        <v>0.2156266928494041</v>
      </c>
      <c r="G161" s="28">
        <f t="shared" si="7"/>
        <v>30.33</v>
      </c>
      <c r="H161" s="28">
        <f t="shared" si="8"/>
        <v>0</v>
      </c>
      <c r="J161" s="28">
        <f>+F161*'Silver Conversions'!$F160</f>
        <v>0.21368605261375948</v>
      </c>
      <c r="K161" s="28">
        <f>+G161*'Silver Conversions'!$F160</f>
        <v>30.057029999999997</v>
      </c>
      <c r="L161" s="28">
        <f>+H161*'Silver Conversions'!$F160</f>
        <v>0</v>
      </c>
    </row>
    <row r="162" spans="1:12" ht="15.75">
      <c r="A162" s="5">
        <v>1646</v>
      </c>
      <c r="B162" s="5">
        <v>16</v>
      </c>
      <c r="C162" s="5">
        <v>29.33</v>
      </c>
      <c r="D162" s="5">
        <v>38.22</v>
      </c>
      <c r="F162" s="28">
        <f t="shared" si="6"/>
        <v>0.338569880823402</v>
      </c>
      <c r="G162" s="28">
        <f t="shared" si="7"/>
        <v>29.33</v>
      </c>
      <c r="H162" s="28">
        <f t="shared" si="8"/>
        <v>3.235035211267606</v>
      </c>
      <c r="J162" s="28">
        <f>+F162*'Silver Conversions'!$F161</f>
        <v>0.24055390032502713</v>
      </c>
      <c r="K162" s="28">
        <f>+G162*'Silver Conversions'!$F161</f>
        <v>20.838964999999998</v>
      </c>
      <c r="L162" s="28">
        <f>+H162*'Silver Conversions'!$F161</f>
        <v>2.298492517605634</v>
      </c>
    </row>
    <row r="163" spans="1:12" ht="15.75">
      <c r="A163" s="5">
        <v>1647</v>
      </c>
      <c r="B163" s="5">
        <v>16.67</v>
      </c>
      <c r="C163" s="5">
        <v>35.33</v>
      </c>
      <c r="F163" s="28">
        <f t="shared" si="6"/>
        <v>0.35274749458288196</v>
      </c>
      <c r="G163" s="28">
        <f t="shared" si="7"/>
        <v>35.33</v>
      </c>
      <c r="H163" s="28">
        <f t="shared" si="8"/>
        <v>0</v>
      </c>
      <c r="J163" s="28">
        <f>+F163*'Silver Conversions'!$F162</f>
        <v>0.25062709490113766</v>
      </c>
      <c r="K163" s="28">
        <f>+G163*'Silver Conversions'!$F162</f>
        <v>25.101965</v>
      </c>
      <c r="L163" s="28">
        <f>+H163*'Silver Conversions'!$F162</f>
        <v>0</v>
      </c>
    </row>
    <row r="164" spans="1:12" ht="15.75">
      <c r="A164" s="5">
        <v>1648</v>
      </c>
      <c r="B164" s="5">
        <v>17.66</v>
      </c>
      <c r="C164" s="5">
        <v>46</v>
      </c>
      <c r="F164" s="28">
        <f t="shared" si="6"/>
        <v>0.3736965059588299</v>
      </c>
      <c r="G164" s="28">
        <f t="shared" si="7"/>
        <v>46</v>
      </c>
      <c r="H164" s="28">
        <f t="shared" si="8"/>
        <v>0</v>
      </c>
      <c r="J164" s="28">
        <f>+F164*'Silver Conversions'!$F163</f>
        <v>0.2986956172128928</v>
      </c>
      <c r="K164" s="28">
        <f>+G164*'Silver Conversions'!$F163</f>
        <v>36.7678</v>
      </c>
      <c r="L164" s="28">
        <f>+H164*'Silver Conversions'!$F163</f>
        <v>0</v>
      </c>
    </row>
    <row r="165" spans="1:12" ht="15.75">
      <c r="A165" s="5">
        <v>1649</v>
      </c>
      <c r="B165" s="5">
        <v>26.67</v>
      </c>
      <c r="C165" s="5">
        <v>39.5</v>
      </c>
      <c r="D165" s="5">
        <v>48.74</v>
      </c>
      <c r="F165" s="28">
        <f t="shared" si="6"/>
        <v>0.5643536700975083</v>
      </c>
      <c r="G165" s="28">
        <f t="shared" si="7"/>
        <v>39.5</v>
      </c>
      <c r="H165" s="28">
        <f t="shared" si="8"/>
        <v>4.125473997833153</v>
      </c>
      <c r="J165" s="28">
        <f>+F165*'Silver Conversions'!$F164</f>
        <v>0.45108788850893833</v>
      </c>
      <c r="K165" s="28">
        <f>+G165*'Silver Conversions'!$F164</f>
        <v>31.57235</v>
      </c>
      <c r="L165" s="28">
        <f>+H165*'Silver Conversions'!$F164</f>
        <v>3.2974913664680394</v>
      </c>
    </row>
    <row r="166" spans="1:12" ht="15.75">
      <c r="A166" s="5">
        <v>1650</v>
      </c>
      <c r="B166" s="5">
        <v>31.56</v>
      </c>
      <c r="C166" s="5">
        <v>50.12</v>
      </c>
      <c r="D166" s="5">
        <v>48.74</v>
      </c>
      <c r="F166" s="28">
        <f t="shared" si="6"/>
        <v>0.6678290899241603</v>
      </c>
      <c r="G166" s="28">
        <f t="shared" si="7"/>
        <v>50.12</v>
      </c>
      <c r="H166" s="28">
        <f t="shared" si="8"/>
        <v>4.125473997833153</v>
      </c>
      <c r="J166" s="28">
        <f>+F166*'Silver Conversions'!$F165</f>
        <v>0.5337957915763814</v>
      </c>
      <c r="K166" s="28">
        <f>+G166*'Silver Conversions'!$F165</f>
        <v>40.060916</v>
      </c>
      <c r="L166" s="28">
        <f>+H166*'Silver Conversions'!$F165</f>
        <v>3.2974913664680394</v>
      </c>
    </row>
    <row r="167" spans="1:12" ht="15.75">
      <c r="A167" s="5">
        <v>1651</v>
      </c>
      <c r="B167" s="5">
        <v>40</v>
      </c>
      <c r="C167" s="5">
        <v>83.14</v>
      </c>
      <c r="D167" s="5">
        <v>219.35</v>
      </c>
      <c r="F167" s="28">
        <f t="shared" si="6"/>
        <v>0.846424702058505</v>
      </c>
      <c r="G167" s="28">
        <f t="shared" si="7"/>
        <v>83.14</v>
      </c>
      <c r="H167" s="28">
        <f t="shared" si="8"/>
        <v>18.566325839653306</v>
      </c>
      <c r="J167" s="28">
        <f>+F167*'Silver Conversions'!$F166</f>
        <v>0.676547264355363</v>
      </c>
      <c r="K167" s="28">
        <f>+G167*'Silver Conversions'!$F166</f>
        <v>66.453802</v>
      </c>
      <c r="L167" s="28">
        <f>+H167*'Silver Conversions'!$F166</f>
        <v>14.840064243634888</v>
      </c>
    </row>
    <row r="168" spans="1:12" ht="15.75">
      <c r="A168" s="5">
        <v>1652</v>
      </c>
      <c r="B168" s="5">
        <v>9.21</v>
      </c>
      <c r="C168" s="5">
        <v>80</v>
      </c>
      <c r="D168" s="5">
        <v>584.92</v>
      </c>
      <c r="F168" s="28">
        <f t="shared" si="6"/>
        <v>0.1948892876489708</v>
      </c>
      <c r="G168" s="28">
        <f t="shared" si="7"/>
        <v>80</v>
      </c>
      <c r="H168" s="28">
        <f t="shared" si="8"/>
        <v>49.50907367280607</v>
      </c>
      <c r="J168" s="28">
        <f>+F168*'Silver Conversions'!$F167</f>
        <v>0.1254112566021127</v>
      </c>
      <c r="K168" s="28">
        <f>+G168*'Silver Conversions'!$F167</f>
        <v>51.48</v>
      </c>
      <c r="L168" s="28">
        <f>+H168*'Silver Conversions'!$F167</f>
        <v>31.8590889084507</v>
      </c>
    </row>
    <row r="169" spans="1:12" ht="15.75">
      <c r="A169" s="5">
        <v>1653</v>
      </c>
      <c r="B169" s="5">
        <v>9.21</v>
      </c>
      <c r="C169" s="5">
        <v>118.37</v>
      </c>
      <c r="D169" s="5">
        <v>143.55</v>
      </c>
      <c r="F169" s="28">
        <f t="shared" si="6"/>
        <v>0.1948892876489708</v>
      </c>
      <c r="G169" s="28">
        <f t="shared" si="7"/>
        <v>118.37</v>
      </c>
      <c r="H169" s="28">
        <f t="shared" si="8"/>
        <v>12.150426598049838</v>
      </c>
      <c r="J169" s="28">
        <f>+F169*'Silver Conversions'!$F168</f>
        <v>0.062306105261375956</v>
      </c>
      <c r="K169" s="28">
        <f>+G169*'Silver Conversions'!$F168</f>
        <v>37.842889</v>
      </c>
      <c r="L169" s="28">
        <f>+H169*'Silver Conversions'!$F168</f>
        <v>3.8844913833965333</v>
      </c>
    </row>
    <row r="170" spans="1:12" ht="15.75">
      <c r="A170" s="5">
        <v>1654</v>
      </c>
      <c r="B170" s="5">
        <v>10.52</v>
      </c>
      <c r="C170" s="5">
        <v>37</v>
      </c>
      <c r="D170" s="5">
        <v>39</v>
      </c>
      <c r="F170" s="28">
        <f t="shared" si="6"/>
        <v>0.2226096966413868</v>
      </c>
      <c r="G170" s="28">
        <f t="shared" si="7"/>
        <v>37</v>
      </c>
      <c r="H170" s="28">
        <f t="shared" si="8"/>
        <v>3.3010563380281694</v>
      </c>
      <c r="J170" s="28">
        <f>+F170*'Silver Conversions'!$F169</f>
        <v>0.18245090736728062</v>
      </c>
      <c r="K170" s="28">
        <f>+G170*'Silver Conversions'!$F169</f>
        <v>30.3252</v>
      </c>
      <c r="L170" s="28">
        <f>+H170*'Silver Conversions'!$F169</f>
        <v>2.7055457746478875</v>
      </c>
    </row>
    <row r="171" spans="1:12" ht="15.75">
      <c r="A171" s="5">
        <v>1655</v>
      </c>
      <c r="B171" s="5">
        <v>10.67</v>
      </c>
      <c r="C171" s="5">
        <v>33.82</v>
      </c>
      <c r="D171" s="5">
        <v>60.93</v>
      </c>
      <c r="F171" s="28">
        <f t="shared" si="6"/>
        <v>0.2257837892741062</v>
      </c>
      <c r="G171" s="28">
        <f t="shared" si="7"/>
        <v>33.82</v>
      </c>
      <c r="H171" s="28">
        <f t="shared" si="8"/>
        <v>5.157265709642471</v>
      </c>
      <c r="J171" s="28">
        <f>+F171*'Silver Conversions'!$F170</f>
        <v>0.18505239368905743</v>
      </c>
      <c r="K171" s="28">
        <f>+G171*'Silver Conversions'!$F170</f>
        <v>27.718872</v>
      </c>
      <c r="L171" s="28">
        <f>+H171*'Silver Conversions'!$F170</f>
        <v>4.226894975622969</v>
      </c>
    </row>
    <row r="172" spans="1:12" ht="15.75">
      <c r="A172" s="5">
        <v>1656</v>
      </c>
      <c r="B172" s="5">
        <v>14.17</v>
      </c>
      <c r="C172" s="5">
        <v>51</v>
      </c>
      <c r="D172" s="5">
        <v>46.12</v>
      </c>
      <c r="F172" s="28">
        <f t="shared" si="6"/>
        <v>0.2998459507042254</v>
      </c>
      <c r="G172" s="28">
        <f t="shared" si="7"/>
        <v>51</v>
      </c>
      <c r="H172" s="28">
        <f t="shared" si="8"/>
        <v>3.9037107258938244</v>
      </c>
      <c r="J172" s="28">
        <f>+F172*'Silver Conversions'!$F171</f>
        <v>0.2457537411971831</v>
      </c>
      <c r="K172" s="28">
        <f>+G172*'Silver Conversions'!$F171</f>
        <v>41.7996</v>
      </c>
      <c r="L172" s="28">
        <f>+H172*'Silver Conversions'!$F171</f>
        <v>3.1994813109425784</v>
      </c>
    </row>
    <row r="173" spans="1:12" ht="15.75">
      <c r="A173" s="5">
        <v>1657</v>
      </c>
      <c r="B173" s="5">
        <v>13.56</v>
      </c>
      <c r="C173" s="5">
        <v>51.66</v>
      </c>
      <c r="D173" s="5">
        <v>38.51</v>
      </c>
      <c r="F173" s="28">
        <f t="shared" si="6"/>
        <v>0.28693797399783316</v>
      </c>
      <c r="G173" s="28">
        <f t="shared" si="7"/>
        <v>51.66</v>
      </c>
      <c r="H173" s="28">
        <f t="shared" si="8"/>
        <v>3.259581527627302</v>
      </c>
      <c r="J173" s="28">
        <f>+F173*'Silver Conversions'!$F172</f>
        <v>0.23517436348862406</v>
      </c>
      <c r="K173" s="28">
        <f>+G173*'Silver Conversions'!$F172</f>
        <v>42.340536</v>
      </c>
      <c r="L173" s="28">
        <f>+H173*'Silver Conversions'!$F172</f>
        <v>2.6715530200433366</v>
      </c>
    </row>
    <row r="174" spans="1:12" ht="15.75">
      <c r="A174" s="5">
        <v>1658</v>
      </c>
      <c r="B174" s="5">
        <v>8.67</v>
      </c>
      <c r="C174" s="5">
        <v>48</v>
      </c>
      <c r="D174" s="5">
        <v>34.59</v>
      </c>
      <c r="F174" s="28">
        <f t="shared" si="6"/>
        <v>0.18346255417118093</v>
      </c>
      <c r="G174" s="28">
        <f t="shared" si="7"/>
        <v>48</v>
      </c>
      <c r="H174" s="28">
        <f t="shared" si="8"/>
        <v>2.927783044420369</v>
      </c>
      <c r="J174" s="28">
        <f>+F174*'Silver Conversions'!$F173</f>
        <v>0.1503659093986999</v>
      </c>
      <c r="K174" s="28">
        <f>+G174*'Silver Conversions'!$F173</f>
        <v>39.3408</v>
      </c>
      <c r="L174" s="28">
        <f>+H174*'Silver Conversions'!$F173</f>
        <v>2.3996109832069346</v>
      </c>
    </row>
    <row r="175" spans="1:12" ht="15.75">
      <c r="A175" s="5">
        <v>1659</v>
      </c>
      <c r="B175" s="5">
        <v>7.52</v>
      </c>
      <c r="C175" s="5">
        <v>58</v>
      </c>
      <c r="D175" s="5">
        <v>33.77</v>
      </c>
      <c r="F175" s="28">
        <f t="shared" si="6"/>
        <v>0.15912784398699892</v>
      </c>
      <c r="G175" s="28">
        <f t="shared" si="7"/>
        <v>58</v>
      </c>
      <c r="H175" s="28">
        <f t="shared" si="8"/>
        <v>2.8583762188515713</v>
      </c>
      <c r="J175" s="28">
        <f>+F175*'Silver Conversions'!$F174</f>
        <v>0.13042118093174432</v>
      </c>
      <c r="K175" s="28">
        <f>+G175*'Silver Conversions'!$F174</f>
        <v>47.5368</v>
      </c>
      <c r="L175" s="28">
        <f>+H175*'Silver Conversions'!$F174</f>
        <v>2.342725148970748</v>
      </c>
    </row>
    <row r="176" spans="1:12" ht="15.75">
      <c r="A176" s="5">
        <v>1660</v>
      </c>
      <c r="B176" s="5">
        <v>7.7</v>
      </c>
      <c r="C176" s="5">
        <v>47.65</v>
      </c>
      <c r="D176" s="5">
        <v>35.36</v>
      </c>
      <c r="F176" s="28">
        <f t="shared" si="6"/>
        <v>0.1629367551462622</v>
      </c>
      <c r="G176" s="28">
        <f t="shared" si="7"/>
        <v>47.65</v>
      </c>
      <c r="H176" s="28">
        <f t="shared" si="8"/>
        <v>2.9929577464788735</v>
      </c>
      <c r="J176" s="28">
        <f>+F176*'Silver Conversions'!$F175</f>
        <v>0.1335429645178765</v>
      </c>
      <c r="K176" s="28">
        <f>+G176*'Silver Conversions'!$F175</f>
        <v>39.05394</v>
      </c>
      <c r="L176" s="28">
        <f>+H176*'Silver Conversions'!$F175</f>
        <v>2.4530281690140847</v>
      </c>
    </row>
    <row r="177" spans="1:12" ht="15.75">
      <c r="A177" s="5">
        <v>1661</v>
      </c>
      <c r="B177" s="5">
        <v>8.75</v>
      </c>
      <c r="D177" s="5">
        <v>27.9</v>
      </c>
      <c r="F177" s="28">
        <f t="shared" si="6"/>
        <v>0.18515540357529794</v>
      </c>
      <c r="G177" s="28">
        <f t="shared" si="7"/>
        <v>0</v>
      </c>
      <c r="H177" s="28">
        <f t="shared" si="8"/>
        <v>2.361524918743229</v>
      </c>
      <c r="J177" s="28">
        <f>+F177*'Silver Conversions'!$F176</f>
        <v>0.1517533687703142</v>
      </c>
      <c r="K177" s="28">
        <f>+G177*'Silver Conversions'!$F176</f>
        <v>0</v>
      </c>
      <c r="L177" s="28">
        <f>+H177*'Silver Conversions'!$F176</f>
        <v>1.9355058234019502</v>
      </c>
    </row>
    <row r="178" spans="1:12" ht="15.75">
      <c r="A178" s="5">
        <v>1662</v>
      </c>
      <c r="B178" s="5">
        <v>8</v>
      </c>
      <c r="C178" s="5">
        <v>42</v>
      </c>
      <c r="D178" s="5">
        <v>31.47</v>
      </c>
      <c r="F178" s="28">
        <f t="shared" si="6"/>
        <v>0.169284940411701</v>
      </c>
      <c r="G178" s="28">
        <f t="shared" si="7"/>
        <v>42</v>
      </c>
      <c r="H178" s="28">
        <f t="shared" si="8"/>
        <v>2.663698537378115</v>
      </c>
      <c r="J178" s="28">
        <f>+F178*'Silver Conversions'!$F177</f>
        <v>0.13874593716143013</v>
      </c>
      <c r="K178" s="28">
        <f>+G178*'Silver Conversions'!$F177</f>
        <v>34.4232</v>
      </c>
      <c r="L178" s="28">
        <f>+H178*'Silver Conversions'!$F177</f>
        <v>2.183167321235103</v>
      </c>
    </row>
    <row r="179" spans="1:12" ht="15.75">
      <c r="A179" s="5">
        <v>1663</v>
      </c>
      <c r="B179" s="5">
        <v>7.58</v>
      </c>
      <c r="C179" s="5">
        <v>43</v>
      </c>
      <c r="D179" s="5">
        <v>29.9</v>
      </c>
      <c r="F179" s="28">
        <f t="shared" si="6"/>
        <v>0.1603974810400867</v>
      </c>
      <c r="G179" s="28">
        <f t="shared" si="7"/>
        <v>43</v>
      </c>
      <c r="H179" s="28">
        <f t="shared" si="8"/>
        <v>2.5308098591549295</v>
      </c>
      <c r="J179" s="28">
        <f>+F179*'Silver Conversions'!$F178</f>
        <v>0.13146177546045507</v>
      </c>
      <c r="K179" s="28">
        <f>+G179*'Silver Conversions'!$F178</f>
        <v>35.2428</v>
      </c>
      <c r="L179" s="28">
        <f>+H179*'Silver Conversions'!$F178</f>
        <v>2.07425176056338</v>
      </c>
    </row>
    <row r="180" spans="1:12" ht="15.75">
      <c r="A180" s="5">
        <v>1664</v>
      </c>
      <c r="B180" s="5">
        <v>7.89</v>
      </c>
      <c r="C180" s="5">
        <v>43</v>
      </c>
      <c r="D180" s="5">
        <v>22.62</v>
      </c>
      <c r="F180" s="28">
        <f t="shared" si="6"/>
        <v>0.1669572724810401</v>
      </c>
      <c r="G180" s="28">
        <f t="shared" si="7"/>
        <v>43</v>
      </c>
      <c r="H180" s="28">
        <f t="shared" si="8"/>
        <v>1.9146126760563382</v>
      </c>
      <c r="J180" s="28">
        <f>+F180*'Silver Conversions'!$F179</f>
        <v>0.13683818052546046</v>
      </c>
      <c r="K180" s="28">
        <f>+G180*'Silver Conversions'!$F179</f>
        <v>35.2428</v>
      </c>
      <c r="L180" s="28">
        <f>+H180*'Silver Conversions'!$F179</f>
        <v>1.5692165492957748</v>
      </c>
    </row>
    <row r="181" spans="1:12" ht="15.75">
      <c r="A181" s="5">
        <v>1665</v>
      </c>
      <c r="B181" s="5">
        <v>8.71</v>
      </c>
      <c r="C181" s="5">
        <v>43.62</v>
      </c>
      <c r="D181" s="5">
        <v>36.14</v>
      </c>
      <c r="F181" s="28">
        <f t="shared" si="6"/>
        <v>0.18430897887323947</v>
      </c>
      <c r="G181" s="28">
        <f t="shared" si="7"/>
        <v>43.62</v>
      </c>
      <c r="H181" s="28">
        <f t="shared" si="8"/>
        <v>3.058978873239437</v>
      </c>
      <c r="J181" s="28">
        <f>+F181*'Silver Conversions'!$F180</f>
        <v>0.15105963908450706</v>
      </c>
      <c r="K181" s="28">
        <f>+G181*'Silver Conversions'!$F180</f>
        <v>35.750952</v>
      </c>
      <c r="L181" s="28">
        <f>+H181*'Silver Conversions'!$F180</f>
        <v>2.5071390845070427</v>
      </c>
    </row>
    <row r="182" spans="1:12" ht="15.75">
      <c r="A182" s="5">
        <v>1666</v>
      </c>
      <c r="B182" s="5">
        <v>8.84</v>
      </c>
      <c r="C182" s="5">
        <v>45</v>
      </c>
      <c r="D182" s="5">
        <v>35.1</v>
      </c>
      <c r="F182" s="28">
        <f t="shared" si="6"/>
        <v>0.1870598591549296</v>
      </c>
      <c r="G182" s="28">
        <f t="shared" si="7"/>
        <v>45</v>
      </c>
      <c r="H182" s="28">
        <f t="shared" si="8"/>
        <v>2.9709507042253525</v>
      </c>
      <c r="J182" s="28">
        <f>+F182*'Silver Conversions'!$F181</f>
        <v>0.1533142605633803</v>
      </c>
      <c r="K182" s="28">
        <f>+G182*'Silver Conversions'!$F181</f>
        <v>36.882</v>
      </c>
      <c r="L182" s="28">
        <f>+H182*'Silver Conversions'!$F181</f>
        <v>2.434991197183099</v>
      </c>
    </row>
    <row r="183" spans="1:12" ht="15.75">
      <c r="A183" s="5">
        <v>1667</v>
      </c>
      <c r="C183" s="5">
        <v>42.33</v>
      </c>
      <c r="D183" s="5">
        <v>29.9</v>
      </c>
      <c r="F183" s="28">
        <f t="shared" si="6"/>
        <v>0</v>
      </c>
      <c r="G183" s="28">
        <f t="shared" si="7"/>
        <v>42.33</v>
      </c>
      <c r="H183" s="28">
        <f t="shared" si="8"/>
        <v>2.5308098591549295</v>
      </c>
      <c r="J183" s="28">
        <f>+F183*'Silver Conversions'!$F182</f>
        <v>0</v>
      </c>
      <c r="K183" s="28">
        <f>+G183*'Silver Conversions'!$F182</f>
        <v>34.693667999999995</v>
      </c>
      <c r="L183" s="28">
        <f>+H183*'Silver Conversions'!$F182</f>
        <v>2.07425176056338</v>
      </c>
    </row>
    <row r="184" spans="1:12" ht="15.75">
      <c r="A184" s="5">
        <v>1668</v>
      </c>
      <c r="B184" s="5">
        <v>10</v>
      </c>
      <c r="C184" s="5">
        <v>48</v>
      </c>
      <c r="F184" s="28">
        <f t="shared" si="6"/>
        <v>0.21160617551462624</v>
      </c>
      <c r="G184" s="28">
        <f t="shared" si="7"/>
        <v>48</v>
      </c>
      <c r="H184" s="28">
        <f t="shared" si="8"/>
        <v>0</v>
      </c>
      <c r="J184" s="28">
        <f>+F184*'Silver Conversions'!$F183</f>
        <v>0.17343242145178767</v>
      </c>
      <c r="K184" s="28">
        <f>+G184*'Silver Conversions'!$F183</f>
        <v>39.3408</v>
      </c>
      <c r="L184" s="28">
        <f>+H184*'Silver Conversions'!$F183</f>
        <v>0</v>
      </c>
    </row>
    <row r="185" spans="1:12" ht="15.75">
      <c r="A185" s="5">
        <v>1669</v>
      </c>
      <c r="B185" s="5">
        <v>14.89</v>
      </c>
      <c r="C185" s="5">
        <v>48.5</v>
      </c>
      <c r="F185" s="28">
        <f t="shared" si="6"/>
        <v>0.3150815953412785</v>
      </c>
      <c r="G185" s="28">
        <f t="shared" si="7"/>
        <v>48.5</v>
      </c>
      <c r="H185" s="28">
        <f t="shared" si="8"/>
        <v>0</v>
      </c>
      <c r="J185" s="28">
        <f>+F185*'Silver Conversions'!$F184</f>
        <v>0.2582408755417119</v>
      </c>
      <c r="K185" s="28">
        <f>+G185*'Silver Conversions'!$F184</f>
        <v>39.7506</v>
      </c>
      <c r="L185" s="28">
        <f>+H185*'Silver Conversions'!$F184</f>
        <v>0</v>
      </c>
    </row>
    <row r="186" spans="1:12" ht="15.75">
      <c r="A186" s="5">
        <v>1670</v>
      </c>
      <c r="B186" s="5">
        <v>7.89</v>
      </c>
      <c r="C186" s="5">
        <v>34.92</v>
      </c>
      <c r="D186" s="5">
        <v>29.9</v>
      </c>
      <c r="F186" s="28">
        <f t="shared" si="6"/>
        <v>0.1669572724810401</v>
      </c>
      <c r="G186" s="28">
        <f t="shared" si="7"/>
        <v>34.92</v>
      </c>
      <c r="H186" s="28">
        <f t="shared" si="8"/>
        <v>2.5308098591549295</v>
      </c>
      <c r="J186" s="28">
        <f>+F186*'Silver Conversions'!$F185</f>
        <v>0.13683818052546046</v>
      </c>
      <c r="K186" s="28">
        <f>+G186*'Silver Conversions'!$F185</f>
        <v>28.620432</v>
      </c>
      <c r="L186" s="28">
        <f>+H186*'Silver Conversions'!$F185</f>
        <v>2.07425176056338</v>
      </c>
    </row>
    <row r="187" spans="1:12" ht="15.75">
      <c r="A187" s="5">
        <v>1671</v>
      </c>
      <c r="B187" s="5">
        <v>7.89</v>
      </c>
      <c r="C187" s="5">
        <v>45.33</v>
      </c>
      <c r="D187" s="5">
        <v>29.9</v>
      </c>
      <c r="F187" s="28">
        <f t="shared" si="6"/>
        <v>0.1669572724810401</v>
      </c>
      <c r="G187" s="28">
        <f t="shared" si="7"/>
        <v>45.33</v>
      </c>
      <c r="H187" s="28">
        <f t="shared" si="8"/>
        <v>2.5308098591549295</v>
      </c>
      <c r="J187" s="28">
        <f>+F187*'Silver Conversions'!$F186</f>
        <v>0.13683818052546046</v>
      </c>
      <c r="K187" s="28">
        <f>+G187*'Silver Conversions'!$F186</f>
        <v>37.152468</v>
      </c>
      <c r="L187" s="28">
        <f>+H187*'Silver Conversions'!$F186</f>
        <v>2.07425176056338</v>
      </c>
    </row>
    <row r="188" spans="1:12" ht="15.75">
      <c r="A188" s="5">
        <v>1672</v>
      </c>
      <c r="B188" s="5">
        <v>7.89</v>
      </c>
      <c r="C188" s="5">
        <v>36</v>
      </c>
      <c r="D188" s="5">
        <v>32.5</v>
      </c>
      <c r="F188" s="28">
        <f t="shared" si="6"/>
        <v>0.1669572724810401</v>
      </c>
      <c r="G188" s="28">
        <f t="shared" si="7"/>
        <v>36</v>
      </c>
      <c r="H188" s="28">
        <f t="shared" si="8"/>
        <v>2.750880281690141</v>
      </c>
      <c r="J188" s="28">
        <f>+F188*'Silver Conversions'!$F187</f>
        <v>0.13683818052546046</v>
      </c>
      <c r="K188" s="28">
        <f>+G188*'Silver Conversions'!$F187</f>
        <v>29.5056</v>
      </c>
      <c r="L188" s="28">
        <f>+H188*'Silver Conversions'!$F187</f>
        <v>2.2546214788732395</v>
      </c>
    </row>
    <row r="189" spans="1:12" ht="15.75">
      <c r="A189" s="5">
        <v>1673</v>
      </c>
      <c r="B189" s="5">
        <v>14.66</v>
      </c>
      <c r="C189" s="5">
        <v>38</v>
      </c>
      <c r="D189" s="5">
        <v>36.71</v>
      </c>
      <c r="F189" s="28">
        <f t="shared" si="6"/>
        <v>0.3102146533044421</v>
      </c>
      <c r="G189" s="28">
        <f t="shared" si="7"/>
        <v>38</v>
      </c>
      <c r="H189" s="28">
        <f t="shared" si="8"/>
        <v>3.1072250812567717</v>
      </c>
      <c r="J189" s="28">
        <f>+F189*'Silver Conversions'!$F188</f>
        <v>0.25425192984832073</v>
      </c>
      <c r="K189" s="28">
        <f>+G189*'Silver Conversions'!$F188</f>
        <v>31.1448</v>
      </c>
      <c r="L189" s="28">
        <f>+H189*'Silver Conversions'!$F188</f>
        <v>2.54668167659805</v>
      </c>
    </row>
    <row r="190" spans="1:12" ht="15.75">
      <c r="A190" s="5">
        <v>1674</v>
      </c>
      <c r="B190" s="5">
        <v>11.83</v>
      </c>
      <c r="C190" s="5">
        <v>41</v>
      </c>
      <c r="D190" s="5">
        <v>23.06</v>
      </c>
      <c r="F190" s="28">
        <f t="shared" si="6"/>
        <v>0.2503301056338028</v>
      </c>
      <c r="G190" s="28">
        <f t="shared" si="7"/>
        <v>41</v>
      </c>
      <c r="H190" s="28">
        <f t="shared" si="8"/>
        <v>1.9518553629469122</v>
      </c>
      <c r="J190" s="28">
        <f>+F190*'Silver Conversions'!$F189</f>
        <v>0.20517055457746478</v>
      </c>
      <c r="K190" s="28">
        <f>+G190*'Silver Conversions'!$F189</f>
        <v>33.6036</v>
      </c>
      <c r="L190" s="28">
        <f>+H190*'Silver Conversions'!$F189</f>
        <v>1.5997406554712892</v>
      </c>
    </row>
    <row r="191" spans="1:12" ht="15.75">
      <c r="A191" s="5">
        <v>1675</v>
      </c>
      <c r="B191" s="5">
        <v>11.21</v>
      </c>
      <c r="C191" s="5">
        <v>32.57</v>
      </c>
      <c r="D191" s="5">
        <v>29.38</v>
      </c>
      <c r="F191" s="28">
        <f t="shared" si="6"/>
        <v>0.23721052275189602</v>
      </c>
      <c r="G191" s="28">
        <f t="shared" si="7"/>
        <v>32.57</v>
      </c>
      <c r="H191" s="28">
        <f t="shared" si="8"/>
        <v>2.4867957746478875</v>
      </c>
      <c r="J191" s="28">
        <f>+F191*'Silver Conversions'!$F190</f>
        <v>0.21666809148158184</v>
      </c>
      <c r="K191" s="28">
        <f>+G191*'Silver Conversions'!$F190</f>
        <v>29.749438</v>
      </c>
      <c r="L191" s="28">
        <f>+H191*'Silver Conversions'!$F190</f>
        <v>2.27143926056338</v>
      </c>
    </row>
    <row r="192" spans="1:12" ht="15.75">
      <c r="A192" s="5">
        <v>1676</v>
      </c>
      <c r="B192" s="5">
        <v>13.33</v>
      </c>
      <c r="C192" s="5">
        <v>33.2</v>
      </c>
      <c r="D192" s="5">
        <v>31.2</v>
      </c>
      <c r="F192" s="28">
        <f t="shared" si="6"/>
        <v>0.28207103196099675</v>
      </c>
      <c r="G192" s="28">
        <f t="shared" si="7"/>
        <v>33.2</v>
      </c>
      <c r="H192" s="28">
        <f t="shared" si="8"/>
        <v>2.6408450704225355</v>
      </c>
      <c r="J192" s="28">
        <f>+F192*'Silver Conversions'!$F191</f>
        <v>0.25764368059317444</v>
      </c>
      <c r="K192" s="28">
        <f>+G192*'Silver Conversions'!$F191</f>
        <v>30.324880000000004</v>
      </c>
      <c r="L192" s="28">
        <f>+H192*'Silver Conversions'!$F191</f>
        <v>2.4121478873239437</v>
      </c>
    </row>
    <row r="193" spans="1:12" ht="15.75">
      <c r="A193" s="5">
        <v>1677</v>
      </c>
      <c r="B193" s="5">
        <v>12</v>
      </c>
      <c r="C193" s="5">
        <v>27.68</v>
      </c>
      <c r="D193" s="5">
        <v>44.98</v>
      </c>
      <c r="F193" s="28">
        <f t="shared" si="6"/>
        <v>0.2539274106175515</v>
      </c>
      <c r="G193" s="28">
        <f t="shared" si="7"/>
        <v>27.68</v>
      </c>
      <c r="H193" s="28">
        <f t="shared" si="8"/>
        <v>3.807218309859155</v>
      </c>
      <c r="J193" s="28">
        <f>+F193*'Silver Conversions'!$F192</f>
        <v>0.23193729685807152</v>
      </c>
      <c r="K193" s="28">
        <f>+G193*'Silver Conversions'!$F192</f>
        <v>25.282912</v>
      </c>
      <c r="L193" s="28">
        <f>+H193*'Silver Conversions'!$F192</f>
        <v>3.4775132042253523</v>
      </c>
    </row>
    <row r="194" spans="1:12" ht="15.75">
      <c r="A194" s="5">
        <v>1678</v>
      </c>
      <c r="B194" s="5">
        <v>12</v>
      </c>
      <c r="C194" s="5">
        <v>34.5</v>
      </c>
      <c r="D194" s="5">
        <v>48.88</v>
      </c>
      <c r="F194" s="28">
        <f t="shared" si="6"/>
        <v>0.2539274106175515</v>
      </c>
      <c r="G194" s="28">
        <f t="shared" si="7"/>
        <v>34.5</v>
      </c>
      <c r="H194" s="28">
        <f t="shared" si="8"/>
        <v>4.137323943661972</v>
      </c>
      <c r="J194" s="28">
        <f>+F194*'Silver Conversions'!$F193</f>
        <v>0.23193729685807152</v>
      </c>
      <c r="K194" s="28">
        <f>+G194*'Silver Conversions'!$F193</f>
        <v>31.5123</v>
      </c>
      <c r="L194" s="28">
        <f>+H194*'Silver Conversions'!$F193</f>
        <v>3.779031690140845</v>
      </c>
    </row>
    <row r="195" spans="1:12" ht="15.75">
      <c r="A195" s="5">
        <v>1679</v>
      </c>
      <c r="B195" s="5">
        <v>11.84</v>
      </c>
      <c r="C195" s="5">
        <v>36.17</v>
      </c>
      <c r="D195" s="5">
        <v>30.16</v>
      </c>
      <c r="F195" s="28">
        <f t="shared" si="6"/>
        <v>0.25054171180931745</v>
      </c>
      <c r="G195" s="28">
        <f t="shared" si="7"/>
        <v>36.17</v>
      </c>
      <c r="H195" s="28">
        <f t="shared" si="8"/>
        <v>2.552816901408451</v>
      </c>
      <c r="J195" s="28">
        <f>+F195*'Silver Conversions'!$F194</f>
        <v>0.22884479956663056</v>
      </c>
      <c r="K195" s="28">
        <f>+G195*'Silver Conversions'!$F194</f>
        <v>33.037678</v>
      </c>
      <c r="L195" s="28">
        <f>+H195*'Silver Conversions'!$F194</f>
        <v>2.331742957746479</v>
      </c>
    </row>
    <row r="196" spans="1:12" ht="15.75">
      <c r="A196" s="5">
        <v>1680</v>
      </c>
      <c r="B196" s="5">
        <v>14.67</v>
      </c>
      <c r="C196" s="5">
        <v>37.33</v>
      </c>
      <c r="D196" s="5">
        <v>41.28</v>
      </c>
      <c r="F196" s="28">
        <f t="shared" si="6"/>
        <v>0.31042625947995667</v>
      </c>
      <c r="G196" s="28">
        <f t="shared" si="7"/>
        <v>37.33</v>
      </c>
      <c r="H196" s="28">
        <f t="shared" si="8"/>
        <v>3.4940411700975087</v>
      </c>
      <c r="J196" s="28">
        <f>+F196*'Silver Conversions'!$F195</f>
        <v>0.2835433454089924</v>
      </c>
      <c r="K196" s="28">
        <f>+G196*'Silver Conversions'!$F195</f>
        <v>34.097221999999995</v>
      </c>
      <c r="L196" s="28">
        <f>+H196*'Silver Conversions'!$F195</f>
        <v>3.1914572047670644</v>
      </c>
    </row>
    <row r="197" spans="1:12" ht="15.75">
      <c r="A197" s="5">
        <v>1681</v>
      </c>
      <c r="B197" s="5">
        <v>10.42</v>
      </c>
      <c r="C197" s="5">
        <v>37</v>
      </c>
      <c r="D197" s="5">
        <v>33.02</v>
      </c>
      <c r="F197" s="28">
        <f t="shared" si="6"/>
        <v>0.22049363488624055</v>
      </c>
      <c r="G197" s="28">
        <f t="shared" si="7"/>
        <v>37</v>
      </c>
      <c r="H197" s="28">
        <f t="shared" si="8"/>
        <v>2.7948943661971835</v>
      </c>
      <c r="J197" s="28">
        <f>+F197*'Silver Conversions'!$F196</f>
        <v>0.2013988861050921</v>
      </c>
      <c r="K197" s="28">
        <f>+G197*'Silver Conversions'!$F196</f>
        <v>33.7958</v>
      </c>
      <c r="L197" s="28">
        <f>+H197*'Silver Conversions'!$F196</f>
        <v>2.552856514084507</v>
      </c>
    </row>
    <row r="198" spans="1:12" ht="15.75">
      <c r="A198" s="5">
        <v>1682</v>
      </c>
      <c r="B198" s="5">
        <v>13.77</v>
      </c>
      <c r="C198" s="5">
        <v>39.2</v>
      </c>
      <c r="D198" s="5">
        <v>29.12</v>
      </c>
      <c r="F198" s="28">
        <f t="shared" si="6"/>
        <v>0.2913817036836403</v>
      </c>
      <c r="G198" s="28">
        <f t="shared" si="7"/>
        <v>39.2</v>
      </c>
      <c r="H198" s="28">
        <f t="shared" si="8"/>
        <v>2.4647887323943665</v>
      </c>
      <c r="J198" s="28">
        <f>+F198*'Silver Conversions'!$F197</f>
        <v>0.26614804814463705</v>
      </c>
      <c r="K198" s="28">
        <f>+G198*'Silver Conversions'!$F197</f>
        <v>35.80528</v>
      </c>
      <c r="L198" s="28">
        <f>+H198*'Silver Conversions'!$F197</f>
        <v>2.2513380281690143</v>
      </c>
    </row>
    <row r="199" spans="1:12" ht="15.75">
      <c r="A199" s="5">
        <v>1683</v>
      </c>
      <c r="B199" s="5">
        <v>8.99</v>
      </c>
      <c r="C199" s="5">
        <v>32</v>
      </c>
      <c r="D199" s="5">
        <v>32.5</v>
      </c>
      <c r="F199" s="28">
        <f t="shared" si="6"/>
        <v>0.19023395178764899</v>
      </c>
      <c r="G199" s="28">
        <f t="shared" si="7"/>
        <v>32</v>
      </c>
      <c r="H199" s="28">
        <f t="shared" si="8"/>
        <v>2.750880281690141</v>
      </c>
      <c r="J199" s="28">
        <f>+F199*'Silver Conversions'!$F198</f>
        <v>0.17375969156283858</v>
      </c>
      <c r="K199" s="28">
        <f>+G199*'Silver Conversions'!$F198</f>
        <v>29.2288</v>
      </c>
      <c r="L199" s="28">
        <f>+H199*'Silver Conversions'!$F198</f>
        <v>2.512654049295775</v>
      </c>
    </row>
    <row r="200" spans="1:12" ht="15.75">
      <c r="A200" s="5">
        <v>1684</v>
      </c>
      <c r="B200" s="5">
        <v>10.77</v>
      </c>
      <c r="C200" s="5">
        <v>38.25</v>
      </c>
      <c r="D200" s="5">
        <v>34.58</v>
      </c>
      <c r="F200" s="28">
        <f t="shared" si="6"/>
        <v>0.22789985102925245</v>
      </c>
      <c r="G200" s="28">
        <f t="shared" si="7"/>
        <v>38.25</v>
      </c>
      <c r="H200" s="28">
        <f t="shared" si="8"/>
        <v>2.92693661971831</v>
      </c>
      <c r="J200" s="28">
        <f>+F200*'Silver Conversions'!$F199</f>
        <v>0.20816372393011917</v>
      </c>
      <c r="K200" s="28">
        <f>+G200*'Silver Conversions'!$F199</f>
        <v>34.93755</v>
      </c>
      <c r="L200" s="28">
        <f>+H200*'Silver Conversions'!$F199</f>
        <v>2.6734639084507044</v>
      </c>
    </row>
    <row r="201" spans="1:12" ht="15.75">
      <c r="A201" s="5">
        <v>1685</v>
      </c>
      <c r="B201" s="5">
        <v>16</v>
      </c>
      <c r="C201" s="5">
        <v>31.66</v>
      </c>
      <c r="D201" s="5">
        <v>29.9</v>
      </c>
      <c r="F201" s="28">
        <f t="shared" si="6"/>
        <v>0.338569880823402</v>
      </c>
      <c r="G201" s="28">
        <f t="shared" si="7"/>
        <v>31.66</v>
      </c>
      <c r="H201" s="28">
        <f t="shared" si="8"/>
        <v>2.5308098591549295</v>
      </c>
      <c r="J201" s="28">
        <f>+F201*'Silver Conversions'!$F200</f>
        <v>0.3092497291440954</v>
      </c>
      <c r="K201" s="28">
        <f>+G201*'Silver Conversions'!$F200</f>
        <v>28.918244</v>
      </c>
      <c r="L201" s="28">
        <f>+H201*'Silver Conversions'!$F200</f>
        <v>2.3116417253521124</v>
      </c>
    </row>
    <row r="202" spans="1:12" ht="15.75">
      <c r="A202" s="5">
        <v>1686</v>
      </c>
      <c r="B202" s="5">
        <v>11.33</v>
      </c>
      <c r="C202" s="5">
        <v>21</v>
      </c>
      <c r="D202" s="5">
        <v>42.38</v>
      </c>
      <c r="F202" s="28">
        <f t="shared" si="6"/>
        <v>0.23974979685807152</v>
      </c>
      <c r="G202" s="28">
        <f t="shared" si="7"/>
        <v>21</v>
      </c>
      <c r="H202" s="28">
        <f t="shared" si="8"/>
        <v>3.587147887323944</v>
      </c>
      <c r="J202" s="28">
        <f>+F202*'Silver Conversions'!$F201</f>
        <v>0.2189874644501625</v>
      </c>
      <c r="K202" s="28">
        <f>+G202*'Silver Conversions'!$F201</f>
        <v>19.1814</v>
      </c>
      <c r="L202" s="28">
        <f>+H202*'Silver Conversions'!$F201</f>
        <v>3.27650088028169</v>
      </c>
    </row>
    <row r="203" spans="1:12" ht="15.75">
      <c r="A203" s="5">
        <v>1687</v>
      </c>
      <c r="B203" s="5">
        <v>10.67</v>
      </c>
      <c r="C203" s="5">
        <v>24</v>
      </c>
      <c r="D203" s="5">
        <v>32.5</v>
      </c>
      <c r="F203" s="28">
        <f aca="true" t="shared" si="9" ref="F203:F266">+B203/47.2576</f>
        <v>0.2257837892741062</v>
      </c>
      <c r="G203" s="28">
        <f aca="true" t="shared" si="10" ref="G203:G266">+C203</f>
        <v>24</v>
      </c>
      <c r="H203" s="28">
        <f aca="true" t="shared" si="11" ref="H203:H266">+D203/11.8144</f>
        <v>2.750880281690141</v>
      </c>
      <c r="J203" s="28">
        <f>+F203*'Silver Conversions'!$F202</f>
        <v>0.2062309131229686</v>
      </c>
      <c r="K203" s="28">
        <f>+G203*'Silver Conversions'!$F202</f>
        <v>21.921599999999998</v>
      </c>
      <c r="L203" s="28">
        <f>+H203*'Silver Conversions'!$F202</f>
        <v>2.512654049295775</v>
      </c>
    </row>
    <row r="204" spans="1:12" ht="15.75">
      <c r="A204" s="5">
        <v>1688</v>
      </c>
      <c r="B204" s="5">
        <v>10.34</v>
      </c>
      <c r="C204" s="5">
        <v>22</v>
      </c>
      <c r="D204" s="5">
        <v>20.02</v>
      </c>
      <c r="F204" s="28">
        <f t="shared" si="9"/>
        <v>0.21880078548212353</v>
      </c>
      <c r="G204" s="28">
        <f t="shared" si="10"/>
        <v>22</v>
      </c>
      <c r="H204" s="28">
        <f t="shared" si="11"/>
        <v>1.6945422535211268</v>
      </c>
      <c r="J204" s="28">
        <f>+F204*'Silver Conversions'!$F203</f>
        <v>0.19985263745937162</v>
      </c>
      <c r="K204" s="28">
        <f>+G204*'Silver Conversions'!$F203</f>
        <v>20.0948</v>
      </c>
      <c r="L204" s="28">
        <f>+H204*'Silver Conversions'!$F203</f>
        <v>1.5477948943661972</v>
      </c>
    </row>
    <row r="205" spans="1:12" ht="15.75">
      <c r="A205" s="5">
        <v>1689</v>
      </c>
      <c r="B205" s="5">
        <v>12.57</v>
      </c>
      <c r="C205" s="5">
        <v>36</v>
      </c>
      <c r="D205" s="5">
        <v>24.54</v>
      </c>
      <c r="F205" s="28">
        <f t="shared" si="9"/>
        <v>0.2659889626218852</v>
      </c>
      <c r="G205" s="28">
        <f t="shared" si="10"/>
        <v>36</v>
      </c>
      <c r="H205" s="28">
        <f t="shared" si="11"/>
        <v>2.077126218851571</v>
      </c>
      <c r="J205" s="28">
        <f>+F205*'Silver Conversions'!$F204</f>
        <v>0.24295431845882995</v>
      </c>
      <c r="K205" s="28">
        <f>+G205*'Silver Conversions'!$F204</f>
        <v>32.8824</v>
      </c>
      <c r="L205" s="28">
        <f>+H205*'Silver Conversions'!$F204</f>
        <v>1.8972470882990249</v>
      </c>
    </row>
    <row r="206" spans="1:12" ht="15.75">
      <c r="A206" s="5">
        <v>1690</v>
      </c>
      <c r="B206" s="5">
        <v>13.15</v>
      </c>
      <c r="C206" s="5">
        <v>33.33</v>
      </c>
      <c r="D206" s="5">
        <v>25.48</v>
      </c>
      <c r="F206" s="28">
        <f t="shared" si="9"/>
        <v>0.2782621208017335</v>
      </c>
      <c r="G206" s="28">
        <f t="shared" si="10"/>
        <v>33.33</v>
      </c>
      <c r="H206" s="28">
        <f t="shared" si="11"/>
        <v>2.1566901408450705</v>
      </c>
      <c r="J206" s="28">
        <f>+F206*'Silver Conversions'!$F205</f>
        <v>0.2541646211403034</v>
      </c>
      <c r="K206" s="28">
        <f>+G206*'Silver Conversions'!$F205</f>
        <v>30.443621999999998</v>
      </c>
      <c r="L206" s="28">
        <f>+H206*'Silver Conversions'!$F205</f>
        <v>1.9699207746478873</v>
      </c>
    </row>
    <row r="207" spans="1:12" ht="15.75">
      <c r="A207" s="5">
        <v>1691</v>
      </c>
      <c r="B207" s="5">
        <v>10</v>
      </c>
      <c r="C207" s="5">
        <v>34.75</v>
      </c>
      <c r="D207" s="5">
        <v>27.9</v>
      </c>
      <c r="F207" s="28">
        <f t="shared" si="9"/>
        <v>0.21160617551462624</v>
      </c>
      <c r="G207" s="28">
        <f t="shared" si="10"/>
        <v>34.75</v>
      </c>
      <c r="H207" s="28">
        <f t="shared" si="11"/>
        <v>2.361524918743229</v>
      </c>
      <c r="J207" s="28">
        <f>+F207*'Silver Conversions'!$F206</f>
        <v>0.19328108071505962</v>
      </c>
      <c r="K207" s="28">
        <f>+G207*'Silver Conversions'!$F206</f>
        <v>31.74065</v>
      </c>
      <c r="L207" s="28">
        <f>+H207*'Silver Conversions'!$F206</f>
        <v>2.157016860780065</v>
      </c>
    </row>
    <row r="208" spans="1:12" ht="15.75">
      <c r="A208" s="5">
        <v>1692</v>
      </c>
      <c r="B208" s="5">
        <v>12</v>
      </c>
      <c r="C208" s="5">
        <v>30.8</v>
      </c>
      <c r="D208" s="5">
        <v>27.9</v>
      </c>
      <c r="F208" s="28">
        <f t="shared" si="9"/>
        <v>0.2539274106175515</v>
      </c>
      <c r="G208" s="28">
        <f t="shared" si="10"/>
        <v>30.8</v>
      </c>
      <c r="H208" s="28">
        <f t="shared" si="11"/>
        <v>2.361524918743229</v>
      </c>
      <c r="J208" s="28">
        <f>+F208*'Silver Conversions'!$F207</f>
        <v>0.23193729685807152</v>
      </c>
      <c r="K208" s="28">
        <f>+G208*'Silver Conversions'!$F207</f>
        <v>28.13272</v>
      </c>
      <c r="L208" s="28">
        <f>+H208*'Silver Conversions'!$F207</f>
        <v>2.157016860780065</v>
      </c>
    </row>
    <row r="209" spans="1:12" ht="15.75">
      <c r="A209" s="5">
        <v>1693</v>
      </c>
      <c r="B209" s="5">
        <v>11.67</v>
      </c>
      <c r="C209" s="5">
        <v>30</v>
      </c>
      <c r="D209" s="5">
        <v>29.16</v>
      </c>
      <c r="F209" s="28">
        <f t="shared" si="9"/>
        <v>0.2469444068255688</v>
      </c>
      <c r="G209" s="28">
        <f t="shared" si="10"/>
        <v>30</v>
      </c>
      <c r="H209" s="28">
        <f t="shared" si="11"/>
        <v>2.4681744312026006</v>
      </c>
      <c r="J209" s="28">
        <f>+F209*'Silver Conversions'!$F208</f>
        <v>0.22555902119447455</v>
      </c>
      <c r="K209" s="28">
        <f>+G209*'Silver Conversions'!$F208</f>
        <v>27.402</v>
      </c>
      <c r="L209" s="28">
        <f>+H209*'Silver Conversions'!$F208</f>
        <v>2.2544305254604553</v>
      </c>
    </row>
    <row r="210" spans="1:12" ht="15.75">
      <c r="A210" s="5">
        <v>1694</v>
      </c>
      <c r="B210" s="5">
        <v>12.07</v>
      </c>
      <c r="C210" s="5">
        <v>30</v>
      </c>
      <c r="D210" s="5">
        <v>33.02</v>
      </c>
      <c r="F210" s="28">
        <f t="shared" si="9"/>
        <v>0.25540865384615385</v>
      </c>
      <c r="G210" s="28">
        <f t="shared" si="10"/>
        <v>30</v>
      </c>
      <c r="H210" s="28">
        <f t="shared" si="11"/>
        <v>2.7948943661971835</v>
      </c>
      <c r="J210" s="28">
        <f>+F210*'Silver Conversions'!$F209</f>
        <v>0.23329026442307693</v>
      </c>
      <c r="K210" s="28">
        <f>+G210*'Silver Conversions'!$F209</f>
        <v>27.402</v>
      </c>
      <c r="L210" s="28">
        <f>+H210*'Silver Conversions'!$F209</f>
        <v>2.552856514084507</v>
      </c>
    </row>
    <row r="211" spans="1:12" ht="15.75">
      <c r="A211" s="5">
        <v>1695</v>
      </c>
      <c r="B211" s="5">
        <v>11.17</v>
      </c>
      <c r="C211" s="5">
        <v>32</v>
      </c>
      <c r="D211" s="5">
        <v>32.76</v>
      </c>
      <c r="F211" s="28">
        <f t="shared" si="9"/>
        <v>0.2363640980498375</v>
      </c>
      <c r="G211" s="28">
        <f t="shared" si="10"/>
        <v>32</v>
      </c>
      <c r="H211" s="28">
        <f t="shared" si="11"/>
        <v>2.772887323943662</v>
      </c>
      <c r="J211" s="28">
        <f>+F211*'Silver Conversions'!$F210</f>
        <v>0.21589496715872156</v>
      </c>
      <c r="K211" s="28">
        <f>+G211*'Silver Conversions'!$F210</f>
        <v>29.2288</v>
      </c>
      <c r="L211" s="28">
        <f>+H211*'Silver Conversions'!$F210</f>
        <v>2.532755281690141</v>
      </c>
    </row>
    <row r="212" spans="1:12" ht="15.75">
      <c r="A212" s="5">
        <v>1696</v>
      </c>
      <c r="B212" s="5">
        <v>14</v>
      </c>
      <c r="C212" s="5">
        <v>29.82</v>
      </c>
      <c r="D212" s="5">
        <v>37.44</v>
      </c>
      <c r="F212" s="28">
        <f t="shared" si="9"/>
        <v>0.2962486457204767</v>
      </c>
      <c r="G212" s="28">
        <f t="shared" si="10"/>
        <v>29.82</v>
      </c>
      <c r="H212" s="28">
        <f t="shared" si="11"/>
        <v>3.1690140845070425</v>
      </c>
      <c r="J212" s="28">
        <f>+F212*'Silver Conversions'!$F211</f>
        <v>0.2705935130010834</v>
      </c>
      <c r="K212" s="28">
        <f>+G212*'Silver Conversions'!$F211</f>
        <v>27.237588</v>
      </c>
      <c r="L212" s="28">
        <f>+H212*'Silver Conversions'!$F211</f>
        <v>2.8945774647887323</v>
      </c>
    </row>
    <row r="213" spans="1:12" ht="15.75">
      <c r="A213" s="5">
        <v>1697</v>
      </c>
      <c r="B213" s="5">
        <v>13</v>
      </c>
      <c r="C213" s="5">
        <v>30.22</v>
      </c>
      <c r="D213" s="5">
        <v>53.3</v>
      </c>
      <c r="F213" s="28">
        <f t="shared" si="9"/>
        <v>0.2750880281690141</v>
      </c>
      <c r="G213" s="28">
        <f t="shared" si="10"/>
        <v>30.22</v>
      </c>
      <c r="H213" s="28">
        <f t="shared" si="11"/>
        <v>4.511443661971831</v>
      </c>
      <c r="J213" s="28">
        <f>+F213*'Silver Conversions'!$F212</f>
        <v>0.2512654049295775</v>
      </c>
      <c r="K213" s="28">
        <f>+G213*'Silver Conversions'!$F212</f>
        <v>27.602947999999998</v>
      </c>
      <c r="L213" s="28">
        <f>+H213*'Silver Conversions'!$F212</f>
        <v>4.120752640845071</v>
      </c>
    </row>
    <row r="214" spans="1:12" ht="15.75">
      <c r="A214" s="5">
        <v>1698</v>
      </c>
      <c r="B214" s="5">
        <v>14</v>
      </c>
      <c r="C214" s="5">
        <v>28.46</v>
      </c>
      <c r="D214" s="5">
        <v>41.08</v>
      </c>
      <c r="F214" s="28">
        <f t="shared" si="9"/>
        <v>0.2962486457204767</v>
      </c>
      <c r="G214" s="28">
        <f t="shared" si="10"/>
        <v>28.46</v>
      </c>
      <c r="H214" s="28">
        <f t="shared" si="11"/>
        <v>3.477112676056338</v>
      </c>
      <c r="J214" s="28">
        <f>+F214*'Silver Conversions'!$F213</f>
        <v>0.2705935130010834</v>
      </c>
      <c r="K214" s="28">
        <f>+G214*'Silver Conversions'!$F213</f>
        <v>25.995364000000002</v>
      </c>
      <c r="L214" s="28">
        <f>+H214*'Silver Conversions'!$F213</f>
        <v>3.175994718309859</v>
      </c>
    </row>
    <row r="215" spans="1:12" ht="15.75">
      <c r="A215" s="5">
        <v>1699</v>
      </c>
      <c r="B215" s="5">
        <v>14.03</v>
      </c>
      <c r="C215" s="5">
        <v>31.75</v>
      </c>
      <c r="D215" s="5">
        <v>42.64</v>
      </c>
      <c r="F215" s="28">
        <f t="shared" si="9"/>
        <v>0.2968834642470206</v>
      </c>
      <c r="G215" s="28">
        <f t="shared" si="10"/>
        <v>31.75</v>
      </c>
      <c r="H215" s="28">
        <f t="shared" si="11"/>
        <v>3.609154929577465</v>
      </c>
      <c r="J215" s="28">
        <f>+F215*'Silver Conversions'!$F214</f>
        <v>0.27117335624322864</v>
      </c>
      <c r="K215" s="28">
        <f>+G215*'Silver Conversions'!$F214</f>
        <v>29.00045</v>
      </c>
      <c r="L215" s="28">
        <f>+H215*'Silver Conversions'!$F214</f>
        <v>3.2966021126760565</v>
      </c>
    </row>
    <row r="216" spans="1:12" ht="15.75">
      <c r="A216" s="5">
        <v>1700</v>
      </c>
      <c r="B216" s="5">
        <v>12.67</v>
      </c>
      <c r="C216" s="5">
        <v>34</v>
      </c>
      <c r="D216" s="5">
        <v>35.88</v>
      </c>
      <c r="F216" s="28">
        <f t="shared" si="9"/>
        <v>0.26810502437703143</v>
      </c>
      <c r="G216" s="28">
        <f t="shared" si="10"/>
        <v>34</v>
      </c>
      <c r="H216" s="28">
        <f t="shared" si="11"/>
        <v>3.036971830985916</v>
      </c>
      <c r="J216" s="28">
        <f>+F216*'Silver Conversions'!$F215</f>
        <v>0.2448871292659805</v>
      </c>
      <c r="K216" s="28">
        <f>+G216*'Silver Conversions'!$F215</f>
        <v>31.0556</v>
      </c>
      <c r="L216" s="28">
        <f>+H216*'Silver Conversions'!$F215</f>
        <v>2.7739700704225356</v>
      </c>
    </row>
    <row r="217" spans="1:12" ht="15.75">
      <c r="A217" s="5">
        <v>1701</v>
      </c>
      <c r="B217" s="5">
        <v>16.67</v>
      </c>
      <c r="C217" s="5">
        <v>34.67</v>
      </c>
      <c r="D217" s="5">
        <v>29.75</v>
      </c>
      <c r="F217" s="28">
        <f t="shared" si="9"/>
        <v>0.35274749458288196</v>
      </c>
      <c r="G217" s="28">
        <f t="shared" si="10"/>
        <v>34.67</v>
      </c>
      <c r="H217" s="28">
        <f t="shared" si="11"/>
        <v>2.5181134886240524</v>
      </c>
      <c r="J217" s="28">
        <f>+F217*'Silver Conversions'!$F216</f>
        <v>0.32219956155200435</v>
      </c>
      <c r="K217" s="28">
        <f>+G217*'Silver Conversions'!$F216</f>
        <v>31.667578000000002</v>
      </c>
      <c r="L217" s="28">
        <f>+H217*'Silver Conversions'!$F216</f>
        <v>2.3000448605092094</v>
      </c>
    </row>
    <row r="218" spans="1:12" ht="15.75">
      <c r="A218" s="5">
        <v>1702</v>
      </c>
      <c r="B218" s="5">
        <v>13.33</v>
      </c>
      <c r="C218" s="5">
        <v>32</v>
      </c>
      <c r="D218" s="5">
        <v>33.02</v>
      </c>
      <c r="F218" s="28">
        <f t="shared" si="9"/>
        <v>0.28207103196099675</v>
      </c>
      <c r="G218" s="28">
        <f t="shared" si="10"/>
        <v>32</v>
      </c>
      <c r="H218" s="28">
        <f t="shared" si="11"/>
        <v>2.7948943661971835</v>
      </c>
      <c r="J218" s="28">
        <f>+F218*'Silver Conversions'!$F217</f>
        <v>0.25764368059317444</v>
      </c>
      <c r="K218" s="28">
        <f>+G218*'Silver Conversions'!$F217</f>
        <v>29.2288</v>
      </c>
      <c r="L218" s="28">
        <f>+H218*'Silver Conversions'!$F217</f>
        <v>2.552856514084507</v>
      </c>
    </row>
    <row r="219" spans="1:12" ht="15.75">
      <c r="A219" s="5">
        <v>1703</v>
      </c>
      <c r="B219" s="5">
        <v>10.67</v>
      </c>
      <c r="C219" s="5">
        <v>27.83</v>
      </c>
      <c r="D219" s="5">
        <v>45.52</v>
      </c>
      <c r="F219" s="28">
        <f t="shared" si="9"/>
        <v>0.2257837892741062</v>
      </c>
      <c r="G219" s="28">
        <f t="shared" si="10"/>
        <v>27.83</v>
      </c>
      <c r="H219" s="28">
        <f t="shared" si="11"/>
        <v>3.8529252437703145</v>
      </c>
      <c r="J219" s="28">
        <f>+F219*'Silver Conversions'!$F218</f>
        <v>0.2062309131229686</v>
      </c>
      <c r="K219" s="28">
        <f>+G219*'Silver Conversions'!$F218</f>
        <v>25.419922</v>
      </c>
      <c r="L219" s="28">
        <f>+H219*'Silver Conversions'!$F218</f>
        <v>3.5192619176598052</v>
      </c>
    </row>
    <row r="220" spans="1:12" ht="15.75">
      <c r="A220" s="5">
        <v>1704</v>
      </c>
      <c r="B220" s="5">
        <v>10.67</v>
      </c>
      <c r="C220" s="5">
        <v>27</v>
      </c>
      <c r="D220" s="5">
        <v>26.98</v>
      </c>
      <c r="F220" s="28">
        <f t="shared" si="9"/>
        <v>0.2257837892741062</v>
      </c>
      <c r="G220" s="28">
        <f t="shared" si="10"/>
        <v>27</v>
      </c>
      <c r="H220" s="28">
        <f t="shared" si="11"/>
        <v>2.2836538461538463</v>
      </c>
      <c r="J220" s="28">
        <f>+F220*'Silver Conversions'!$F219</f>
        <v>0.2062309131229686</v>
      </c>
      <c r="K220" s="28">
        <f>+G220*'Silver Conversions'!$F219</f>
        <v>24.6618</v>
      </c>
      <c r="L220" s="28">
        <f>+H220*'Silver Conversions'!$F219</f>
        <v>2.085889423076923</v>
      </c>
    </row>
    <row r="221" spans="1:12" ht="15.75">
      <c r="A221" s="5">
        <v>1705</v>
      </c>
      <c r="B221" s="5">
        <v>14.53</v>
      </c>
      <c r="C221" s="5">
        <v>26</v>
      </c>
      <c r="D221" s="5">
        <v>31.47</v>
      </c>
      <c r="F221" s="28">
        <f t="shared" si="9"/>
        <v>0.3074637730227519</v>
      </c>
      <c r="G221" s="28">
        <f t="shared" si="10"/>
        <v>26</v>
      </c>
      <c r="H221" s="28">
        <f t="shared" si="11"/>
        <v>2.663698537378115</v>
      </c>
      <c r="J221" s="28">
        <f>+F221*'Silver Conversions'!$F220</f>
        <v>0.28083741027898157</v>
      </c>
      <c r="K221" s="28">
        <f>+G221*'Silver Conversions'!$F220</f>
        <v>23.7484</v>
      </c>
      <c r="L221" s="28">
        <f>+H221*'Silver Conversions'!$F220</f>
        <v>2.43302224404117</v>
      </c>
    </row>
    <row r="222" spans="1:12" ht="15.75">
      <c r="A222" s="5">
        <v>1706</v>
      </c>
      <c r="B222" s="5">
        <v>14.44</v>
      </c>
      <c r="C222" s="5">
        <v>25.33</v>
      </c>
      <c r="D222" s="5">
        <v>19.14</v>
      </c>
      <c r="F222" s="28">
        <f t="shared" si="9"/>
        <v>0.30555931744312026</v>
      </c>
      <c r="G222" s="28">
        <f t="shared" si="10"/>
        <v>25.33</v>
      </c>
      <c r="H222" s="28">
        <f t="shared" si="11"/>
        <v>1.6200568797399786</v>
      </c>
      <c r="J222" s="28">
        <f>+F222*'Silver Conversions'!$F221</f>
        <v>0.27909788055254603</v>
      </c>
      <c r="K222" s="28">
        <f>+G222*'Silver Conversions'!$F221</f>
        <v>23.136422</v>
      </c>
      <c r="L222" s="28">
        <f>+H222*'Silver Conversions'!$F221</f>
        <v>1.4797599539544963</v>
      </c>
    </row>
    <row r="223" spans="1:12" ht="15.75">
      <c r="A223" s="5">
        <v>1707</v>
      </c>
      <c r="B223" s="5">
        <v>16.5</v>
      </c>
      <c r="C223" s="5">
        <v>25.37</v>
      </c>
      <c r="D223" s="5">
        <v>35.88</v>
      </c>
      <c r="F223" s="28">
        <f t="shared" si="9"/>
        <v>0.3491501895991333</v>
      </c>
      <c r="G223" s="28">
        <f t="shared" si="10"/>
        <v>25.37</v>
      </c>
      <c r="H223" s="28">
        <f t="shared" si="11"/>
        <v>3.036971830985916</v>
      </c>
      <c r="J223" s="28">
        <f>+F223*'Silver Conversions'!$F222</f>
        <v>0.31891378317984836</v>
      </c>
      <c r="K223" s="28">
        <f>+G223*'Silver Conversions'!$F222</f>
        <v>23.172958</v>
      </c>
      <c r="L223" s="28">
        <f>+H223*'Silver Conversions'!$F222</f>
        <v>2.7739700704225356</v>
      </c>
    </row>
    <row r="224" spans="1:12" ht="15.75">
      <c r="A224" s="5">
        <v>1708</v>
      </c>
      <c r="B224" s="5">
        <v>16</v>
      </c>
      <c r="C224" s="5">
        <v>25.38</v>
      </c>
      <c r="D224" s="5">
        <v>29.12</v>
      </c>
      <c r="F224" s="28">
        <f t="shared" si="9"/>
        <v>0.338569880823402</v>
      </c>
      <c r="G224" s="28">
        <f t="shared" si="10"/>
        <v>25.38</v>
      </c>
      <c r="H224" s="28">
        <f t="shared" si="11"/>
        <v>2.4647887323943665</v>
      </c>
      <c r="J224" s="28">
        <f>+F224*'Silver Conversions'!$F223</f>
        <v>0.24729144095341285</v>
      </c>
      <c r="K224" s="28">
        <f>+G224*'Silver Conversions'!$F223</f>
        <v>18.537552</v>
      </c>
      <c r="L224" s="28">
        <f>+H224*'Silver Conversions'!$F223</f>
        <v>1.8002816901408454</v>
      </c>
    </row>
    <row r="225" spans="1:12" ht="15.75">
      <c r="A225" s="5">
        <v>1709</v>
      </c>
      <c r="B225" s="5">
        <v>17.83</v>
      </c>
      <c r="C225" s="5">
        <v>32.25</v>
      </c>
      <c r="D225" s="5">
        <v>29.9</v>
      </c>
      <c r="F225" s="28">
        <f t="shared" si="9"/>
        <v>0.3772938109425785</v>
      </c>
      <c r="G225" s="28">
        <f t="shared" si="10"/>
        <v>32.25</v>
      </c>
      <c r="H225" s="28">
        <f t="shared" si="11"/>
        <v>2.5308098591549295</v>
      </c>
      <c r="J225" s="28">
        <f>+F225*'Silver Conversions'!$F224</f>
        <v>0.27557539951245935</v>
      </c>
      <c r="K225" s="28">
        <f>+G225*'Silver Conversions'!$F224</f>
        <v>23.555400000000002</v>
      </c>
      <c r="L225" s="28">
        <f>+H225*'Silver Conversions'!$F224</f>
        <v>1.8485035211267606</v>
      </c>
    </row>
    <row r="226" spans="1:12" ht="15.75">
      <c r="A226" s="5">
        <v>1710</v>
      </c>
      <c r="B226" s="5">
        <v>19.66</v>
      </c>
      <c r="C226" s="5">
        <v>26.67</v>
      </c>
      <c r="D226" s="5">
        <v>39</v>
      </c>
      <c r="F226" s="28">
        <f t="shared" si="9"/>
        <v>0.41601774106175515</v>
      </c>
      <c r="G226" s="28">
        <f t="shared" si="10"/>
        <v>26.67</v>
      </c>
      <c r="H226" s="28">
        <f t="shared" si="11"/>
        <v>3.3010563380281694</v>
      </c>
      <c r="J226" s="28">
        <f>+F226*'Silver Conversions'!$F225</f>
        <v>0.303859358071506</v>
      </c>
      <c r="K226" s="28">
        <f>+G226*'Silver Conversions'!$F225</f>
        <v>19.479768000000004</v>
      </c>
      <c r="L226" s="28">
        <f>+H226*'Silver Conversions'!$F225</f>
        <v>2.411091549295775</v>
      </c>
    </row>
    <row r="227" spans="1:12" ht="15.75">
      <c r="A227" s="5">
        <v>1711</v>
      </c>
      <c r="B227" s="5">
        <v>16.67</v>
      </c>
      <c r="C227" s="5">
        <v>31</v>
      </c>
      <c r="D227" s="5">
        <v>36.92</v>
      </c>
      <c r="F227" s="28">
        <f t="shared" si="9"/>
        <v>0.35274749458288196</v>
      </c>
      <c r="G227" s="28">
        <f t="shared" si="10"/>
        <v>31</v>
      </c>
      <c r="H227" s="28">
        <f t="shared" si="11"/>
        <v>3.1250000000000004</v>
      </c>
      <c r="J227" s="28">
        <f>+F227*'Silver Conversions'!$F226</f>
        <v>0.257646770043337</v>
      </c>
      <c r="K227" s="28">
        <f>+G227*'Silver Conversions'!$F226</f>
        <v>22.642400000000002</v>
      </c>
      <c r="L227" s="28">
        <f>+H227*'Silver Conversions'!$F226</f>
        <v>2.2825000000000006</v>
      </c>
    </row>
    <row r="228" spans="1:12" ht="15.75">
      <c r="A228" s="5">
        <v>1712</v>
      </c>
      <c r="B228" s="5">
        <v>16</v>
      </c>
      <c r="C228" s="5">
        <v>28.16</v>
      </c>
      <c r="D228" s="5">
        <v>39.52</v>
      </c>
      <c r="F228" s="28">
        <f t="shared" si="9"/>
        <v>0.338569880823402</v>
      </c>
      <c r="G228" s="28">
        <f t="shared" si="10"/>
        <v>28.16</v>
      </c>
      <c r="H228" s="28">
        <f t="shared" si="11"/>
        <v>3.345070422535212</v>
      </c>
      <c r="J228" s="28">
        <f>+F228*'Silver Conversions'!$F227</f>
        <v>0.24729144095341285</v>
      </c>
      <c r="K228" s="28">
        <f>+G228*'Silver Conversions'!$F227</f>
        <v>20.568064000000003</v>
      </c>
      <c r="L228" s="28">
        <f>+H228*'Silver Conversions'!$F227</f>
        <v>2.4432394366197188</v>
      </c>
    </row>
    <row r="229" spans="1:12" ht="15.75">
      <c r="A229" s="5">
        <v>1713</v>
      </c>
      <c r="B229" s="5">
        <v>13.33</v>
      </c>
      <c r="C229" s="5">
        <v>31.25</v>
      </c>
      <c r="D229" s="5">
        <v>35.1</v>
      </c>
      <c r="F229" s="28">
        <f t="shared" si="9"/>
        <v>0.28207103196099675</v>
      </c>
      <c r="G229" s="28">
        <f t="shared" si="10"/>
        <v>31.25</v>
      </c>
      <c r="H229" s="28">
        <f t="shared" si="11"/>
        <v>2.9709507042253525</v>
      </c>
      <c r="J229" s="28">
        <f>+F229*'Silver Conversions'!$F228</f>
        <v>0.20602468174431204</v>
      </c>
      <c r="K229" s="28">
        <f>+G229*'Silver Conversions'!$F228</f>
        <v>22.825000000000003</v>
      </c>
      <c r="L229" s="28">
        <f>+H229*'Silver Conversions'!$F228</f>
        <v>2.1699823943661976</v>
      </c>
    </row>
    <row r="230" spans="1:12" ht="15.75">
      <c r="A230" s="5">
        <v>1714</v>
      </c>
      <c r="B230" s="5">
        <v>14</v>
      </c>
      <c r="C230" s="5">
        <v>30.4</v>
      </c>
      <c r="D230" s="5">
        <v>50.04</v>
      </c>
      <c r="F230" s="28">
        <f t="shared" si="9"/>
        <v>0.2962486457204767</v>
      </c>
      <c r="G230" s="28">
        <f t="shared" si="10"/>
        <v>30.4</v>
      </c>
      <c r="H230" s="28">
        <f t="shared" si="11"/>
        <v>4.2355092091007585</v>
      </c>
      <c r="J230" s="28">
        <f>+F230*'Silver Conversions'!$F229</f>
        <v>0.2163800108342362</v>
      </c>
      <c r="K230" s="28">
        <f>+G230*'Silver Conversions'!$F229</f>
        <v>22.20416</v>
      </c>
      <c r="L230" s="28">
        <f>+H230*'Silver Conversions'!$F229</f>
        <v>3.0936159263271943</v>
      </c>
    </row>
    <row r="231" spans="1:12" ht="15.75">
      <c r="A231" s="5">
        <v>1715</v>
      </c>
      <c r="B231" s="5">
        <v>13.44</v>
      </c>
      <c r="C231" s="5">
        <v>35.6</v>
      </c>
      <c r="D231" s="5">
        <v>43.68</v>
      </c>
      <c r="F231" s="28">
        <f t="shared" si="9"/>
        <v>0.28439869989165767</v>
      </c>
      <c r="G231" s="28">
        <f t="shared" si="10"/>
        <v>35.6</v>
      </c>
      <c r="H231" s="28">
        <f t="shared" si="11"/>
        <v>3.6971830985915495</v>
      </c>
      <c r="J231" s="28">
        <f>+F231*'Silver Conversions'!$F230</f>
        <v>0.2031175514626219</v>
      </c>
      <c r="K231" s="28">
        <f>+G231*'Silver Conversions'!$F230</f>
        <v>25.42552</v>
      </c>
      <c r="L231" s="28">
        <f>+H231*'Silver Conversions'!$F230</f>
        <v>2.6405281690140843</v>
      </c>
    </row>
    <row r="232" spans="1:12" ht="15.75">
      <c r="A232" s="5">
        <v>1716</v>
      </c>
      <c r="B232" s="5">
        <v>11.41</v>
      </c>
      <c r="C232" s="5">
        <v>30</v>
      </c>
      <c r="D232" s="5">
        <v>30.15</v>
      </c>
      <c r="F232" s="28">
        <f t="shared" si="9"/>
        <v>0.24144264626218853</v>
      </c>
      <c r="G232" s="28">
        <f t="shared" si="10"/>
        <v>30</v>
      </c>
      <c r="H232" s="28">
        <f t="shared" si="11"/>
        <v>2.5519704767063924</v>
      </c>
      <c r="J232" s="28">
        <f>+F232*'Silver Conversions'!$F231</f>
        <v>0.17243833796045505</v>
      </c>
      <c r="K232" s="28">
        <f>+G232*'Silver Conversions'!$F231</f>
        <v>21.426</v>
      </c>
      <c r="L232" s="28">
        <f>+H232*'Silver Conversions'!$F231</f>
        <v>1.8226173144637052</v>
      </c>
    </row>
    <row r="233" spans="1:12" ht="15.75">
      <c r="A233" s="5">
        <v>1717</v>
      </c>
      <c r="B233" s="5">
        <v>9.5</v>
      </c>
      <c r="C233" s="5">
        <v>29</v>
      </c>
      <c r="D233" s="5">
        <v>32.95</v>
      </c>
      <c r="F233" s="28">
        <f t="shared" si="9"/>
        <v>0.20102586673889491</v>
      </c>
      <c r="G233" s="28">
        <f t="shared" si="10"/>
        <v>29</v>
      </c>
      <c r="H233" s="28">
        <f t="shared" si="11"/>
        <v>2.788969393282774</v>
      </c>
      <c r="J233" s="28">
        <f>+F233*'Silver Conversions'!$F232</f>
        <v>0.14357267402491874</v>
      </c>
      <c r="K233" s="28">
        <f>+G233*'Silver Conversions'!$F232</f>
        <v>20.711799999999997</v>
      </c>
      <c r="L233" s="28">
        <f>+H233*'Silver Conversions'!$F232</f>
        <v>1.9918819406825572</v>
      </c>
    </row>
    <row r="234" spans="1:12" ht="15.75">
      <c r="A234" s="5">
        <v>1718</v>
      </c>
      <c r="B234" s="5">
        <v>10.26</v>
      </c>
      <c r="C234" s="5">
        <v>32.8</v>
      </c>
      <c r="D234" s="5">
        <v>29.64</v>
      </c>
      <c r="F234" s="28">
        <f t="shared" si="9"/>
        <v>0.21710793607800652</v>
      </c>
      <c r="G234" s="28">
        <f t="shared" si="10"/>
        <v>32.8</v>
      </c>
      <c r="H234" s="28">
        <f t="shared" si="11"/>
        <v>2.5088028169014085</v>
      </c>
      <c r="J234" s="28">
        <f>+F234*'Silver Conversions'!$F233</f>
        <v>0.15505848794691224</v>
      </c>
      <c r="K234" s="28">
        <f>+G234*'Silver Conversions'!$F233</f>
        <v>23.425759999999997</v>
      </c>
      <c r="L234" s="28">
        <f>+H234*'Silver Conversions'!$F233</f>
        <v>1.7917869718309858</v>
      </c>
    </row>
    <row r="235" spans="1:12" ht="15.75">
      <c r="A235" s="5">
        <v>1719</v>
      </c>
      <c r="B235" s="5">
        <v>9.59</v>
      </c>
      <c r="C235" s="5">
        <v>34.86</v>
      </c>
      <c r="D235" s="5">
        <v>29.48</v>
      </c>
      <c r="F235" s="28">
        <f t="shared" si="9"/>
        <v>0.20293032231852656</v>
      </c>
      <c r="G235" s="28">
        <f t="shared" si="10"/>
        <v>34.86</v>
      </c>
      <c r="H235" s="28">
        <f t="shared" si="11"/>
        <v>2.4952600216684724</v>
      </c>
      <c r="J235" s="28">
        <f>+F235*'Silver Conversions'!$F234</f>
        <v>0.14493283619989167</v>
      </c>
      <c r="K235" s="28">
        <f>+G235*'Silver Conversions'!$F234</f>
        <v>24.897011999999997</v>
      </c>
      <c r="L235" s="28">
        <f>+H235*'Silver Conversions'!$F234</f>
        <v>1.782114707475623</v>
      </c>
    </row>
    <row r="236" spans="1:12" ht="15.75">
      <c r="A236" s="5">
        <v>1720</v>
      </c>
      <c r="B236" s="5">
        <v>11.32</v>
      </c>
      <c r="C236" s="5">
        <v>33.75</v>
      </c>
      <c r="D236" s="5">
        <v>47.11</v>
      </c>
      <c r="F236" s="28">
        <f t="shared" si="9"/>
        <v>0.2395381906825569</v>
      </c>
      <c r="G236" s="28">
        <f t="shared" si="10"/>
        <v>33.75</v>
      </c>
      <c r="H236" s="28">
        <f t="shared" si="11"/>
        <v>3.9875067713976167</v>
      </c>
      <c r="J236" s="28">
        <f>+F236*'Silver Conversions'!$F235</f>
        <v>0.1748868330173348</v>
      </c>
      <c r="K236" s="28">
        <f>+G236*'Silver Conversions'!$F235</f>
        <v>24.640874999999998</v>
      </c>
      <c r="L236" s="28">
        <f>+H236*'Silver Conversions'!$F235</f>
        <v>2.9112786937974</v>
      </c>
    </row>
    <row r="237" spans="1:12" ht="15.75">
      <c r="A237" s="5">
        <v>1721</v>
      </c>
      <c r="B237" s="5">
        <v>7.62</v>
      </c>
      <c r="C237" s="5">
        <v>36.17</v>
      </c>
      <c r="D237" s="5">
        <v>49.42</v>
      </c>
      <c r="F237" s="28">
        <f t="shared" si="9"/>
        <v>0.1612439057421452</v>
      </c>
      <c r="G237" s="28">
        <f t="shared" si="10"/>
        <v>36.17</v>
      </c>
      <c r="H237" s="28">
        <f t="shared" si="11"/>
        <v>4.183030877573132</v>
      </c>
      <c r="J237" s="28">
        <f>+F237*'Silver Conversions'!$F236</f>
        <v>0.1177241755823402</v>
      </c>
      <c r="K237" s="28">
        <f>+G237*'Silver Conversions'!$F236</f>
        <v>26.407717</v>
      </c>
      <c r="L237" s="28">
        <f>+H237*'Silver Conversions'!$F236</f>
        <v>3.0540308437161436</v>
      </c>
    </row>
    <row r="238" spans="1:12" ht="15.75">
      <c r="A238" s="5">
        <v>1722</v>
      </c>
      <c r="B238" s="5">
        <v>10.34</v>
      </c>
      <c r="C238" s="5">
        <v>36.11</v>
      </c>
      <c r="D238" s="5">
        <v>19.77</v>
      </c>
      <c r="F238" s="28">
        <f t="shared" si="9"/>
        <v>0.21880078548212353</v>
      </c>
      <c r="G238" s="28">
        <f t="shared" si="10"/>
        <v>36.11</v>
      </c>
      <c r="H238" s="28">
        <f t="shared" si="11"/>
        <v>1.6733816359696643</v>
      </c>
      <c r="J238" s="28">
        <f>+F238*'Silver Conversions'!$F237</f>
        <v>0.15974645348049837</v>
      </c>
      <c r="K238" s="28">
        <f>+G238*'Silver Conversions'!$F237</f>
        <v>26.363910999999998</v>
      </c>
      <c r="L238" s="28">
        <f>+H238*'Silver Conversions'!$F237</f>
        <v>1.2217359324214518</v>
      </c>
    </row>
    <row r="239" spans="1:12" ht="15.75">
      <c r="A239" s="5">
        <v>1723</v>
      </c>
      <c r="B239" s="5">
        <v>10.89</v>
      </c>
      <c r="C239" s="5">
        <v>38</v>
      </c>
      <c r="D239" s="5">
        <v>24.96</v>
      </c>
      <c r="F239" s="28">
        <f t="shared" si="9"/>
        <v>0.23043912513542797</v>
      </c>
      <c r="G239" s="28">
        <f t="shared" si="10"/>
        <v>38</v>
      </c>
      <c r="H239" s="28">
        <f t="shared" si="11"/>
        <v>2.1126760563380285</v>
      </c>
      <c r="J239" s="28">
        <f>+F239*'Silver Conversions'!$F238</f>
        <v>0.16824360526137597</v>
      </c>
      <c r="K239" s="28">
        <f>+G239*'Silver Conversions'!$F238</f>
        <v>27.7438</v>
      </c>
      <c r="L239" s="28">
        <f>+H239*'Silver Conversions'!$F238</f>
        <v>1.5424647887323946</v>
      </c>
    </row>
    <row r="240" spans="1:12" ht="15.75">
      <c r="A240" s="5">
        <v>1724</v>
      </c>
      <c r="B240" s="5">
        <v>10.67</v>
      </c>
      <c r="C240" s="5">
        <v>36.67</v>
      </c>
      <c r="D240" s="5">
        <v>24.44</v>
      </c>
      <c r="F240" s="28">
        <f t="shared" si="9"/>
        <v>0.2257837892741062</v>
      </c>
      <c r="G240" s="28">
        <f t="shared" si="10"/>
        <v>36.67</v>
      </c>
      <c r="H240" s="28">
        <f t="shared" si="11"/>
        <v>2.068661971830986</v>
      </c>
      <c r="J240" s="28">
        <f>+F240*'Silver Conversions'!$F239</f>
        <v>0.16484474454902492</v>
      </c>
      <c r="K240" s="28">
        <f>+G240*'Silver Conversions'!$F239</f>
        <v>26.772767</v>
      </c>
      <c r="L240" s="28">
        <f>+H240*'Silver Conversions'!$F239</f>
        <v>1.5103301056338028</v>
      </c>
    </row>
    <row r="241" spans="1:12" ht="15.75">
      <c r="A241" s="5">
        <v>1725</v>
      </c>
      <c r="B241" s="5">
        <v>8.67</v>
      </c>
      <c r="C241" s="5">
        <v>32.75</v>
      </c>
      <c r="D241" s="5">
        <v>27.04</v>
      </c>
      <c r="F241" s="28">
        <f t="shared" si="9"/>
        <v>0.18346255417118093</v>
      </c>
      <c r="G241" s="28">
        <f t="shared" si="10"/>
        <v>32.75</v>
      </c>
      <c r="H241" s="28">
        <f t="shared" si="11"/>
        <v>2.2887323943661975</v>
      </c>
      <c r="J241" s="28">
        <f>+F241*'Silver Conversions'!$F240</f>
        <v>0.13394601080037918</v>
      </c>
      <c r="K241" s="28">
        <f>+G241*'Silver Conversions'!$F240</f>
        <v>23.910774999999997</v>
      </c>
      <c r="L241" s="28">
        <f>+H241*'Silver Conversions'!$F240</f>
        <v>1.6710035211267606</v>
      </c>
    </row>
    <row r="242" spans="1:12" ht="15.75">
      <c r="A242" s="5">
        <v>1726</v>
      </c>
      <c r="B242" s="5">
        <v>11.77</v>
      </c>
      <c r="C242" s="5">
        <v>34</v>
      </c>
      <c r="F242" s="28">
        <f t="shared" si="9"/>
        <v>0.24906046858071507</v>
      </c>
      <c r="G242" s="28">
        <f t="shared" si="10"/>
        <v>34</v>
      </c>
      <c r="H242" s="28">
        <f t="shared" si="11"/>
        <v>0</v>
      </c>
      <c r="J242" s="28">
        <f>+F242*'Silver Conversions'!$F241</f>
        <v>0.18183904811078005</v>
      </c>
      <c r="K242" s="28">
        <f>+G242*'Silver Conversions'!$F241</f>
        <v>24.8234</v>
      </c>
      <c r="L242" s="28">
        <f>+H242*'Silver Conversions'!$F241</f>
        <v>0</v>
      </c>
    </row>
    <row r="243" spans="1:12" ht="15.75">
      <c r="A243" s="5">
        <v>1727</v>
      </c>
      <c r="B243" s="5">
        <v>7.48</v>
      </c>
      <c r="C243" s="5">
        <v>32</v>
      </c>
      <c r="D243" s="5">
        <v>26.78</v>
      </c>
      <c r="F243" s="28">
        <f t="shared" si="9"/>
        <v>0.15828141928494044</v>
      </c>
      <c r="G243" s="28">
        <f t="shared" si="10"/>
        <v>32</v>
      </c>
      <c r="H243" s="28">
        <f t="shared" si="11"/>
        <v>2.2667253521126765</v>
      </c>
      <c r="J243" s="28">
        <f>+F243*'Silver Conversions'!$F242</f>
        <v>0.11556126421993501</v>
      </c>
      <c r="K243" s="28">
        <f>+G243*'Silver Conversions'!$F242</f>
        <v>23.3632</v>
      </c>
      <c r="L243" s="28">
        <f>+H243*'Silver Conversions'!$F242</f>
        <v>1.654936179577465</v>
      </c>
    </row>
    <row r="244" spans="1:12" ht="15.75">
      <c r="A244" s="5">
        <v>1728</v>
      </c>
      <c r="B244" s="5">
        <v>13.15</v>
      </c>
      <c r="C244" s="5">
        <v>32.67</v>
      </c>
      <c r="D244" s="5">
        <v>28.08</v>
      </c>
      <c r="F244" s="28">
        <f t="shared" si="9"/>
        <v>0.2782621208017335</v>
      </c>
      <c r="G244" s="28">
        <f t="shared" si="10"/>
        <v>32.67</v>
      </c>
      <c r="H244" s="28">
        <f t="shared" si="11"/>
        <v>2.3767605633802815</v>
      </c>
      <c r="J244" s="28">
        <f>+F244*'Silver Conversions'!$F243</f>
        <v>0.20046003182556885</v>
      </c>
      <c r="K244" s="28">
        <f>+G244*'Silver Conversions'!$F243</f>
        <v>23.535468</v>
      </c>
      <c r="L244" s="28">
        <f>+H244*'Silver Conversions'!$F243</f>
        <v>1.7122183098591548</v>
      </c>
    </row>
    <row r="245" spans="1:12" ht="15.75">
      <c r="A245" s="5">
        <v>1729</v>
      </c>
      <c r="B245" s="5">
        <v>10.5</v>
      </c>
      <c r="F245" s="28">
        <f t="shared" si="9"/>
        <v>0.22218648429035753</v>
      </c>
      <c r="G245" s="28">
        <f t="shared" si="10"/>
        <v>0</v>
      </c>
      <c r="H245" s="28">
        <f t="shared" si="11"/>
        <v>0</v>
      </c>
      <c r="J245" s="28">
        <f>+F245*'Silver Conversions'!$F244</f>
        <v>0.15664147142470206</v>
      </c>
      <c r="K245" s="28">
        <f>+G245*'Silver Conversions'!$F244</f>
        <v>0</v>
      </c>
      <c r="L245" s="28">
        <f>+H245*'Silver Conversions'!$F244</f>
        <v>0</v>
      </c>
    </row>
    <row r="246" spans="1:12" ht="15.75">
      <c r="A246" s="5">
        <v>1730</v>
      </c>
      <c r="B246" s="5">
        <v>10.67</v>
      </c>
      <c r="C246" s="5">
        <v>40.15</v>
      </c>
      <c r="D246" s="5">
        <v>49.42</v>
      </c>
      <c r="F246" s="28">
        <f t="shared" si="9"/>
        <v>0.2257837892741062</v>
      </c>
      <c r="G246" s="28">
        <f t="shared" si="10"/>
        <v>40.15</v>
      </c>
      <c r="H246" s="28">
        <f t="shared" si="11"/>
        <v>4.183030877573132</v>
      </c>
      <c r="J246" s="28">
        <f>+F246*'Silver Conversions'!$F245</f>
        <v>0.15917757143824485</v>
      </c>
      <c r="K246" s="28">
        <f>+G246*'Silver Conversions'!$F245</f>
        <v>28.305749999999996</v>
      </c>
      <c r="L246" s="28">
        <f>+H246*'Silver Conversions'!$F245</f>
        <v>2.9490367686890577</v>
      </c>
    </row>
    <row r="247" spans="1:12" ht="15.75">
      <c r="A247" s="5">
        <v>1731</v>
      </c>
      <c r="B247" s="5">
        <v>13.15</v>
      </c>
      <c r="C247" s="5">
        <v>32.5</v>
      </c>
      <c r="D247" s="5">
        <v>29.48</v>
      </c>
      <c r="F247" s="28">
        <f t="shared" si="9"/>
        <v>0.2782621208017335</v>
      </c>
      <c r="G247" s="28">
        <f t="shared" si="10"/>
        <v>32.5</v>
      </c>
      <c r="H247" s="28">
        <f t="shared" si="11"/>
        <v>2.4952600216684724</v>
      </c>
      <c r="J247" s="28">
        <f>+F247*'Silver Conversions'!$F246</f>
        <v>0.19617479516522213</v>
      </c>
      <c r="K247" s="28">
        <f>+G247*'Silver Conversions'!$F246</f>
        <v>22.912499999999998</v>
      </c>
      <c r="L247" s="28">
        <f>+H247*'Silver Conversions'!$F246</f>
        <v>1.7591583152762729</v>
      </c>
    </row>
    <row r="248" spans="1:12" ht="15.75">
      <c r="A248" s="5">
        <v>1732</v>
      </c>
      <c r="B248" s="5">
        <v>13.15</v>
      </c>
      <c r="C248" s="5">
        <v>29.67</v>
      </c>
      <c r="D248" s="5">
        <v>29.48</v>
      </c>
      <c r="F248" s="28">
        <f t="shared" si="9"/>
        <v>0.2782621208017335</v>
      </c>
      <c r="G248" s="28">
        <f t="shared" si="10"/>
        <v>29.67</v>
      </c>
      <c r="H248" s="28">
        <f t="shared" si="11"/>
        <v>2.4952600216684724</v>
      </c>
      <c r="J248" s="28">
        <f>+F248*'Silver Conversions'!$F247</f>
        <v>0.19617479516522213</v>
      </c>
      <c r="K248" s="28">
        <f>+G248*'Silver Conversions'!$F247</f>
        <v>20.91735</v>
      </c>
      <c r="L248" s="28">
        <f>+H248*'Silver Conversions'!$F247</f>
        <v>1.7591583152762729</v>
      </c>
    </row>
    <row r="249" spans="1:12" ht="15.75">
      <c r="A249" s="5">
        <v>1733</v>
      </c>
      <c r="B249" s="5">
        <v>10.96</v>
      </c>
      <c r="C249" s="5">
        <v>31.6</v>
      </c>
      <c r="D249" s="5">
        <v>24.96</v>
      </c>
      <c r="F249" s="28">
        <f t="shared" si="9"/>
        <v>0.23192036836403038</v>
      </c>
      <c r="G249" s="28">
        <f t="shared" si="10"/>
        <v>31.6</v>
      </c>
      <c r="H249" s="28">
        <f t="shared" si="11"/>
        <v>2.1126760563380285</v>
      </c>
      <c r="J249" s="28">
        <f>+F249*'Silver Conversions'!$F248</f>
        <v>0.1635038596966414</v>
      </c>
      <c r="K249" s="28">
        <f>+G249*'Silver Conversions'!$F248</f>
        <v>22.278</v>
      </c>
      <c r="L249" s="28">
        <f>+H249*'Silver Conversions'!$F248</f>
        <v>1.48943661971831</v>
      </c>
    </row>
    <row r="250" spans="1:12" ht="15.75">
      <c r="A250" s="5">
        <v>1734</v>
      </c>
      <c r="B250" s="5">
        <v>11.89</v>
      </c>
      <c r="C250" s="5">
        <v>32.8</v>
      </c>
      <c r="D250" s="5">
        <v>16.97</v>
      </c>
      <c r="F250" s="28">
        <f t="shared" si="9"/>
        <v>0.2515997426868906</v>
      </c>
      <c r="G250" s="28">
        <f t="shared" si="10"/>
        <v>32.8</v>
      </c>
      <c r="H250" s="28">
        <f t="shared" si="11"/>
        <v>1.4363827193932828</v>
      </c>
      <c r="J250" s="28">
        <f>+F250*'Silver Conversions'!$F249</f>
        <v>0.17737781859425789</v>
      </c>
      <c r="K250" s="28">
        <f>+G250*'Silver Conversions'!$F249</f>
        <v>23.123999999999995</v>
      </c>
      <c r="L250" s="28">
        <f>+H250*'Silver Conversions'!$F249</f>
        <v>1.0126498171722642</v>
      </c>
    </row>
    <row r="251" spans="1:12" ht="15.75">
      <c r="A251" s="5">
        <v>1735</v>
      </c>
      <c r="B251" s="5">
        <v>13.15</v>
      </c>
      <c r="C251" s="5">
        <v>30</v>
      </c>
      <c r="D251" s="5">
        <v>26.52</v>
      </c>
      <c r="F251" s="28">
        <f t="shared" si="9"/>
        <v>0.2782621208017335</v>
      </c>
      <c r="G251" s="28">
        <f t="shared" si="10"/>
        <v>30</v>
      </c>
      <c r="H251" s="28">
        <f t="shared" si="11"/>
        <v>2.244718309859155</v>
      </c>
      <c r="J251" s="28">
        <f>+F251*'Silver Conversions'!$F250</f>
        <v>0.19617479516522213</v>
      </c>
      <c r="K251" s="28">
        <f>+G251*'Silver Conversions'!$F250</f>
        <v>21.15</v>
      </c>
      <c r="L251" s="28">
        <f>+H251*'Silver Conversions'!$F250</f>
        <v>1.5825264084507042</v>
      </c>
    </row>
    <row r="252" spans="1:12" ht="15.75">
      <c r="A252" s="5">
        <v>1736</v>
      </c>
      <c r="B252" s="5">
        <v>12.08</v>
      </c>
      <c r="C252" s="5">
        <v>28.4</v>
      </c>
      <c r="D252" s="5">
        <v>25.48</v>
      </c>
      <c r="F252" s="28">
        <f t="shared" si="9"/>
        <v>0.2556202600216685</v>
      </c>
      <c r="G252" s="28">
        <f t="shared" si="10"/>
        <v>28.4</v>
      </c>
      <c r="H252" s="28">
        <f t="shared" si="11"/>
        <v>2.1566901408450705</v>
      </c>
      <c r="J252" s="28">
        <f>+F252*'Silver Conversions'!$F251</f>
        <v>0.18021228331527628</v>
      </c>
      <c r="K252" s="28">
        <f>+G252*'Silver Conversions'!$F251</f>
        <v>20.022</v>
      </c>
      <c r="L252" s="28">
        <f>+H252*'Silver Conversions'!$F251</f>
        <v>1.5204665492957745</v>
      </c>
    </row>
    <row r="253" spans="1:12" ht="15.75">
      <c r="A253" s="5">
        <v>1737</v>
      </c>
      <c r="B253" s="5">
        <v>12.01</v>
      </c>
      <c r="C253" s="5">
        <v>28</v>
      </c>
      <c r="D253" s="5">
        <v>26.26</v>
      </c>
      <c r="F253" s="28">
        <f t="shared" si="9"/>
        <v>0.2541390167930661</v>
      </c>
      <c r="G253" s="28">
        <f t="shared" si="10"/>
        <v>28</v>
      </c>
      <c r="H253" s="28">
        <f t="shared" si="11"/>
        <v>2.222711267605634</v>
      </c>
      <c r="J253" s="28">
        <f>+F253*'Silver Conversions'!$F252</f>
        <v>0.17276370361592633</v>
      </c>
      <c r="K253" s="28">
        <f>+G253*'Silver Conversions'!$F252</f>
        <v>19.034399999999998</v>
      </c>
      <c r="L253" s="28">
        <f>+H253*'Silver Conversions'!$F252</f>
        <v>1.51099911971831</v>
      </c>
    </row>
    <row r="254" spans="1:12" ht="15.75">
      <c r="A254" s="5">
        <v>1738</v>
      </c>
      <c r="B254" s="5">
        <v>11.94</v>
      </c>
      <c r="C254" s="5">
        <v>29.5</v>
      </c>
      <c r="D254" s="5">
        <v>28.08</v>
      </c>
      <c r="F254" s="28">
        <f t="shared" si="9"/>
        <v>0.25265777356446373</v>
      </c>
      <c r="G254" s="28">
        <f t="shared" si="10"/>
        <v>29.5</v>
      </c>
      <c r="H254" s="28">
        <f t="shared" si="11"/>
        <v>2.3767605633802815</v>
      </c>
      <c r="J254" s="28">
        <f>+F254*'Silver Conversions'!$F253</f>
        <v>0.16632461233748647</v>
      </c>
      <c r="K254" s="28">
        <f>+G254*'Silver Conversions'!$F253</f>
        <v>19.41985</v>
      </c>
      <c r="L254" s="28">
        <f>+H254*'Silver Conversions'!$F253</f>
        <v>1.5646214788732393</v>
      </c>
    </row>
    <row r="255" spans="1:12" ht="15.75">
      <c r="A255" s="5">
        <v>1739</v>
      </c>
      <c r="B255" s="5">
        <v>10.93</v>
      </c>
      <c r="D255" s="5">
        <v>26</v>
      </c>
      <c r="F255" s="28">
        <f t="shared" si="9"/>
        <v>0.23128554983748648</v>
      </c>
      <c r="G255" s="28">
        <f t="shared" si="10"/>
        <v>0</v>
      </c>
      <c r="H255" s="28">
        <f t="shared" si="11"/>
        <v>2.200704225352113</v>
      </c>
      <c r="J255" s="28">
        <f>+F255*'Silver Conversions'!$F254</f>
        <v>0.15225527745801734</v>
      </c>
      <c r="K255" s="28">
        <f>+G255*'Silver Conversions'!$F254</f>
        <v>0</v>
      </c>
      <c r="L255" s="28">
        <f>+H255*'Silver Conversions'!$F254</f>
        <v>1.448723591549296</v>
      </c>
    </row>
    <row r="256" spans="1:12" ht="15.75">
      <c r="A256" s="5">
        <v>1740</v>
      </c>
      <c r="B256" s="5">
        <v>11.57</v>
      </c>
      <c r="C256" s="5">
        <v>27.83</v>
      </c>
      <c r="D256" s="5">
        <v>29.38</v>
      </c>
      <c r="F256" s="28">
        <f t="shared" si="9"/>
        <v>0.24482834507042256</v>
      </c>
      <c r="G256" s="28">
        <f t="shared" si="10"/>
        <v>27.83</v>
      </c>
      <c r="H256" s="28">
        <f t="shared" si="11"/>
        <v>2.4867957746478875</v>
      </c>
      <c r="J256" s="28">
        <f>+F256*'Silver Conversions'!$F255</f>
        <v>0.16117049955985918</v>
      </c>
      <c r="K256" s="28">
        <f>+G256*'Silver Conversions'!$F255</f>
        <v>18.320489</v>
      </c>
      <c r="L256" s="28">
        <f>+H256*'Silver Conversions'!$F255</f>
        <v>1.6370576584507044</v>
      </c>
    </row>
    <row r="257" spans="1:12" ht="15.75">
      <c r="A257" s="5">
        <v>1741</v>
      </c>
      <c r="B257" s="5">
        <v>12.9</v>
      </c>
      <c r="C257" s="5">
        <v>31.67</v>
      </c>
      <c r="D257" s="5">
        <v>33.8</v>
      </c>
      <c r="F257" s="28">
        <f t="shared" si="9"/>
        <v>0.27297196641386784</v>
      </c>
      <c r="G257" s="28">
        <f t="shared" si="10"/>
        <v>31.67</v>
      </c>
      <c r="H257" s="28">
        <f t="shared" si="11"/>
        <v>2.8609154929577465</v>
      </c>
      <c r="J257" s="28">
        <f>+F257*'Silver Conversions'!$F256</f>
        <v>0.17969744549024919</v>
      </c>
      <c r="K257" s="28">
        <f>+G257*'Silver Conversions'!$F256</f>
        <v>20.848361</v>
      </c>
      <c r="L257" s="28">
        <f>+H257*'Silver Conversions'!$F256</f>
        <v>1.8833406690140846</v>
      </c>
    </row>
    <row r="258" spans="1:12" ht="15.75">
      <c r="A258" s="5">
        <v>1742</v>
      </c>
      <c r="B258" s="5">
        <v>11.15</v>
      </c>
      <c r="C258" s="5">
        <v>30</v>
      </c>
      <c r="D258" s="5">
        <v>33.8</v>
      </c>
      <c r="F258" s="28">
        <f t="shared" si="9"/>
        <v>0.23594088569880825</v>
      </c>
      <c r="G258" s="28">
        <f t="shared" si="10"/>
        <v>30</v>
      </c>
      <c r="H258" s="28">
        <f t="shared" si="11"/>
        <v>2.8609154929577465</v>
      </c>
      <c r="J258" s="28">
        <f>+F258*'Silver Conversions'!$F257</f>
        <v>0.15531988505552546</v>
      </c>
      <c r="K258" s="28">
        <f>+G258*'Silver Conversions'!$F257</f>
        <v>19.749</v>
      </c>
      <c r="L258" s="28">
        <f>+H258*'Silver Conversions'!$F257</f>
        <v>1.8833406690140846</v>
      </c>
    </row>
    <row r="259" spans="1:12" ht="15.75">
      <c r="A259" s="5">
        <v>1743</v>
      </c>
      <c r="B259" s="5">
        <v>11.15</v>
      </c>
      <c r="C259" s="5">
        <v>30</v>
      </c>
      <c r="D259" s="5">
        <v>33.28</v>
      </c>
      <c r="F259" s="28">
        <f t="shared" si="9"/>
        <v>0.23594088569880825</v>
      </c>
      <c r="G259" s="28">
        <f t="shared" si="10"/>
        <v>30</v>
      </c>
      <c r="H259" s="28">
        <f t="shared" si="11"/>
        <v>2.8169014084507045</v>
      </c>
      <c r="J259" s="28">
        <f>+F259*'Silver Conversions'!$F258</f>
        <v>0.15531988505552546</v>
      </c>
      <c r="K259" s="28">
        <f>+G259*'Silver Conversions'!$F258</f>
        <v>19.749</v>
      </c>
      <c r="L259" s="28">
        <f>+H259*'Silver Conversions'!$F258</f>
        <v>1.8543661971830987</v>
      </c>
    </row>
    <row r="260" spans="1:12" ht="15.75">
      <c r="A260" s="5">
        <v>1744</v>
      </c>
      <c r="B260" s="5">
        <v>11.66</v>
      </c>
      <c r="C260" s="5">
        <v>32.4</v>
      </c>
      <c r="D260" s="5">
        <v>27.3</v>
      </c>
      <c r="F260" s="28">
        <f t="shared" si="9"/>
        <v>0.24673280065005418</v>
      </c>
      <c r="G260" s="28">
        <f t="shared" si="10"/>
        <v>32.4</v>
      </c>
      <c r="H260" s="28">
        <f t="shared" si="11"/>
        <v>2.3107394366197185</v>
      </c>
      <c r="J260" s="28">
        <f>+F260*'Silver Conversions'!$F259</f>
        <v>0.16242420266793067</v>
      </c>
      <c r="K260" s="28">
        <f>+G260*'Silver Conversions'!$F259</f>
        <v>21.32892</v>
      </c>
      <c r="L260" s="28">
        <f>+H260*'Silver Conversions'!$F259</f>
        <v>1.5211597711267606</v>
      </c>
    </row>
    <row r="261" spans="1:12" ht="15.75">
      <c r="A261" s="5">
        <v>1745</v>
      </c>
      <c r="B261" s="5">
        <v>12.51</v>
      </c>
      <c r="C261" s="5">
        <v>38</v>
      </c>
      <c r="D261" s="5">
        <v>25.74</v>
      </c>
      <c r="F261" s="28">
        <f t="shared" si="9"/>
        <v>0.2647193255687974</v>
      </c>
      <c r="G261" s="28">
        <f t="shared" si="10"/>
        <v>38</v>
      </c>
      <c r="H261" s="28">
        <f t="shared" si="11"/>
        <v>2.1786971830985915</v>
      </c>
      <c r="J261" s="28">
        <f>+F261*'Silver Conversions'!$F260</f>
        <v>0.17426473202193932</v>
      </c>
      <c r="K261" s="28">
        <f>+G261*'Silver Conversions'!$F260</f>
        <v>25.0154</v>
      </c>
      <c r="L261" s="28">
        <f>+H261*'Silver Conversions'!$F260</f>
        <v>1.4342363556338027</v>
      </c>
    </row>
    <row r="262" spans="1:12" ht="15.75">
      <c r="A262" s="5">
        <v>1746</v>
      </c>
      <c r="B262" s="5">
        <v>12.42</v>
      </c>
      <c r="C262" s="5">
        <v>40</v>
      </c>
      <c r="D262" s="5">
        <v>13</v>
      </c>
      <c r="F262" s="28">
        <f t="shared" si="9"/>
        <v>0.26281486998916576</v>
      </c>
      <c r="G262" s="28">
        <f t="shared" si="10"/>
        <v>40</v>
      </c>
      <c r="H262" s="28">
        <f t="shared" si="11"/>
        <v>1.1003521126760565</v>
      </c>
      <c r="J262" s="28">
        <f>+F262*'Silver Conversions'!$F261</f>
        <v>0.17301102891386783</v>
      </c>
      <c r="K262" s="28">
        <f>+G262*'Silver Conversions'!$F261</f>
        <v>26.332</v>
      </c>
      <c r="L262" s="28">
        <f>+H262*'Silver Conversions'!$F261</f>
        <v>0.724361795774648</v>
      </c>
    </row>
    <row r="263" spans="1:12" ht="15.75">
      <c r="A263" s="5">
        <v>1747</v>
      </c>
      <c r="B263" s="5">
        <v>11.58</v>
      </c>
      <c r="C263" s="5">
        <v>33.41</v>
      </c>
      <c r="D263" s="5">
        <v>41.18</v>
      </c>
      <c r="F263" s="28">
        <f t="shared" si="9"/>
        <v>0.2450399512459372</v>
      </c>
      <c r="G263" s="28">
        <f t="shared" si="10"/>
        <v>33.41</v>
      </c>
      <c r="H263" s="28">
        <f t="shared" si="11"/>
        <v>3.4855769230769234</v>
      </c>
      <c r="J263" s="28">
        <f>+F263*'Silver Conversions'!$F262</f>
        <v>0.16130979990520045</v>
      </c>
      <c r="K263" s="28">
        <f>+G263*'Silver Conversions'!$F262</f>
        <v>21.993802999999996</v>
      </c>
      <c r="L263" s="28">
        <f>+H263*'Silver Conversions'!$F262</f>
        <v>2.2945552884615386</v>
      </c>
    </row>
    <row r="264" spans="1:12" ht="15.75">
      <c r="A264" s="5">
        <v>1748</v>
      </c>
      <c r="B264" s="5">
        <v>11.15</v>
      </c>
      <c r="C264" s="5">
        <v>33.83</v>
      </c>
      <c r="D264" s="5">
        <v>38.38</v>
      </c>
      <c r="F264" s="28">
        <f t="shared" si="9"/>
        <v>0.23594088569880825</v>
      </c>
      <c r="G264" s="28">
        <f t="shared" si="10"/>
        <v>33.83</v>
      </c>
      <c r="H264" s="28">
        <f t="shared" si="11"/>
        <v>3.248578006500542</v>
      </c>
      <c r="J264" s="28">
        <f>+F264*'Silver Conversions'!$F263</f>
        <v>0.15531988505552546</v>
      </c>
      <c r="K264" s="28">
        <f>+G264*'Silver Conversions'!$F263</f>
        <v>22.270289</v>
      </c>
      <c r="L264" s="28">
        <f>+H264*'Silver Conversions'!$F263</f>
        <v>2.138538901679307</v>
      </c>
    </row>
    <row r="265" spans="1:12" ht="15.75">
      <c r="A265" s="5">
        <v>1749</v>
      </c>
      <c r="B265" s="5">
        <v>11.15</v>
      </c>
      <c r="C265" s="5">
        <v>36.33</v>
      </c>
      <c r="D265" s="5">
        <v>25.48</v>
      </c>
      <c r="F265" s="28">
        <f t="shared" si="9"/>
        <v>0.23594088569880825</v>
      </c>
      <c r="G265" s="28">
        <f t="shared" si="10"/>
        <v>36.33</v>
      </c>
      <c r="H265" s="28">
        <f t="shared" si="11"/>
        <v>2.1566901408450705</v>
      </c>
      <c r="J265" s="28">
        <f>+F265*'Silver Conversions'!$F264</f>
        <v>0.15531988505552546</v>
      </c>
      <c r="K265" s="28">
        <f>+G265*'Silver Conversions'!$F264</f>
        <v>23.916038999999998</v>
      </c>
      <c r="L265" s="28">
        <f>+H265*'Silver Conversions'!$F264</f>
        <v>1.4197491197183099</v>
      </c>
    </row>
    <row r="266" spans="1:12" ht="15.75">
      <c r="A266" s="5">
        <v>1750</v>
      </c>
      <c r="B266" s="5">
        <v>11.15</v>
      </c>
      <c r="C266" s="5">
        <v>35.75</v>
      </c>
      <c r="F266" s="28">
        <f t="shared" si="9"/>
        <v>0.23594088569880825</v>
      </c>
      <c r="G266" s="28">
        <f t="shared" si="10"/>
        <v>35.75</v>
      </c>
      <c r="H266" s="28">
        <f t="shared" si="11"/>
        <v>0</v>
      </c>
      <c r="J266" s="28">
        <f>+F266*'Silver Conversions'!$F265</f>
        <v>0.15531988505552546</v>
      </c>
      <c r="K266" s="28">
        <f>+G266*'Silver Conversions'!$F265</f>
        <v>23.534225</v>
      </c>
      <c r="L266" s="28">
        <f>+H266*'Silver Conversions'!$F265</f>
        <v>0</v>
      </c>
    </row>
    <row r="267" spans="1:12" ht="15.75">
      <c r="A267" s="5">
        <v>1751</v>
      </c>
      <c r="B267" s="5">
        <v>11.15</v>
      </c>
      <c r="C267" s="5">
        <v>25.33</v>
      </c>
      <c r="D267" s="5">
        <v>30.42</v>
      </c>
      <c r="F267" s="28">
        <f aca="true" t="shared" si="12" ref="F267:F324">+B267/47.2576</f>
        <v>0.23594088569880825</v>
      </c>
      <c r="G267" s="28">
        <f aca="true" t="shared" si="13" ref="G267:G324">+C267</f>
        <v>25.33</v>
      </c>
      <c r="H267" s="28">
        <f aca="true" t="shared" si="14" ref="H267:H324">+D267/11.8144</f>
        <v>2.574823943661972</v>
      </c>
      <c r="J267" s="28">
        <f>+F267*'Silver Conversions'!$F266</f>
        <v>0.15531988505552546</v>
      </c>
      <c r="K267" s="28">
        <f>+G267*'Silver Conversions'!$F266</f>
        <v>16.674739</v>
      </c>
      <c r="L267" s="28">
        <f>+H267*'Silver Conversions'!$F266</f>
        <v>1.6950066021126762</v>
      </c>
    </row>
    <row r="268" spans="1:12" ht="15.75">
      <c r="A268" s="5">
        <v>1752</v>
      </c>
      <c r="B268" s="5">
        <v>15.78</v>
      </c>
      <c r="C268" s="5">
        <v>35.79</v>
      </c>
      <c r="D268" s="5">
        <v>41.84</v>
      </c>
      <c r="F268" s="28">
        <f t="shared" si="12"/>
        <v>0.3339145449620802</v>
      </c>
      <c r="G268" s="28">
        <f t="shared" si="13"/>
        <v>35.79</v>
      </c>
      <c r="H268" s="28">
        <f t="shared" si="14"/>
        <v>3.541440953412785</v>
      </c>
      <c r="J268" s="28">
        <f>+F268*'Silver Conversions'!$F267</f>
        <v>0.21981594494853737</v>
      </c>
      <c r="K268" s="28">
        <f>+G268*'Silver Conversions'!$F267</f>
        <v>23.560557</v>
      </c>
      <c r="L268" s="28">
        <f>+H268*'Silver Conversions'!$F267</f>
        <v>2.3313305796316364</v>
      </c>
    </row>
    <row r="269" spans="1:12" ht="15.75">
      <c r="A269" s="5">
        <v>1753</v>
      </c>
      <c r="B269" s="5">
        <v>15.78</v>
      </c>
      <c r="C269" s="5">
        <v>31.84</v>
      </c>
      <c r="D269" s="5">
        <v>30.94</v>
      </c>
      <c r="F269" s="28">
        <f t="shared" si="12"/>
        <v>0.3339145449620802</v>
      </c>
      <c r="G269" s="28">
        <f t="shared" si="13"/>
        <v>31.84</v>
      </c>
      <c r="H269" s="28">
        <f t="shared" si="14"/>
        <v>2.6188380281690145</v>
      </c>
      <c r="J269" s="28">
        <f>+F269*'Silver Conversions'!$F268</f>
        <v>0.21981594494853737</v>
      </c>
      <c r="K269" s="28">
        <f>+G269*'Silver Conversions'!$F268</f>
        <v>20.960272</v>
      </c>
      <c r="L269" s="28">
        <f>+H269*'Silver Conversions'!$F268</f>
        <v>1.7239810739436623</v>
      </c>
    </row>
    <row r="270" spans="1:12" ht="15.75">
      <c r="A270" s="5">
        <v>1754</v>
      </c>
      <c r="B270" s="5">
        <v>13.55</v>
      </c>
      <c r="C270" s="5">
        <v>36.5</v>
      </c>
      <c r="D270" s="5">
        <v>38.38</v>
      </c>
      <c r="F270" s="28">
        <f t="shared" si="12"/>
        <v>0.2867263678223186</v>
      </c>
      <c r="G270" s="28">
        <f t="shared" si="13"/>
        <v>36.5</v>
      </c>
      <c r="H270" s="28">
        <f t="shared" si="14"/>
        <v>3.248578006500542</v>
      </c>
      <c r="J270" s="28">
        <f>+F270*'Silver Conversions'!$F269</f>
        <v>0.18875196793743232</v>
      </c>
      <c r="K270" s="28">
        <f>+G270*'Silver Conversions'!$F269</f>
        <v>24.02795</v>
      </c>
      <c r="L270" s="28">
        <f>+H270*'Silver Conversions'!$F269</f>
        <v>2.138538901679307</v>
      </c>
    </row>
    <row r="271" spans="1:12" ht="15.75">
      <c r="A271" s="5">
        <v>1755</v>
      </c>
      <c r="B271" s="5">
        <v>15.96</v>
      </c>
      <c r="C271" s="5">
        <v>32.19</v>
      </c>
      <c r="D271" s="5">
        <v>33.8</v>
      </c>
      <c r="F271" s="28">
        <f t="shared" si="12"/>
        <v>0.33772345612134347</v>
      </c>
      <c r="G271" s="28">
        <f t="shared" si="13"/>
        <v>32.19</v>
      </c>
      <c r="H271" s="28">
        <f t="shared" si="14"/>
        <v>2.8609154929577465</v>
      </c>
      <c r="J271" s="28">
        <f>+F271*'Silver Conversions'!$F270</f>
        <v>0.2223233511646804</v>
      </c>
      <c r="K271" s="28">
        <f>+G271*'Silver Conversions'!$F270</f>
        <v>21.190676999999997</v>
      </c>
      <c r="L271" s="28">
        <f>+H271*'Silver Conversions'!$F270</f>
        <v>1.8833406690140846</v>
      </c>
    </row>
    <row r="272" spans="1:12" ht="15.75">
      <c r="A272" s="5">
        <v>1756</v>
      </c>
      <c r="B272" s="5">
        <v>13.61</v>
      </c>
      <c r="C272" s="5">
        <v>39.5</v>
      </c>
      <c r="D272" s="5">
        <v>36.14</v>
      </c>
      <c r="F272" s="28">
        <f t="shared" si="12"/>
        <v>0.2879960048754063</v>
      </c>
      <c r="G272" s="28">
        <f t="shared" si="13"/>
        <v>39.5</v>
      </c>
      <c r="H272" s="28">
        <f t="shared" si="14"/>
        <v>3.058978873239437</v>
      </c>
      <c r="J272" s="28">
        <f>+F272*'Silver Conversions'!$F271</f>
        <v>0.18958777000947996</v>
      </c>
      <c r="K272" s="28">
        <f>+G272*'Silver Conversions'!$F271</f>
        <v>26.00285</v>
      </c>
      <c r="L272" s="28">
        <f>+H272*'Silver Conversions'!$F271</f>
        <v>2.0137257922535214</v>
      </c>
    </row>
    <row r="273" spans="1:12" ht="15.75">
      <c r="A273" s="5">
        <v>1757</v>
      </c>
      <c r="B273" s="5">
        <v>16</v>
      </c>
      <c r="C273" s="5">
        <v>37.21</v>
      </c>
      <c r="D273" s="5">
        <v>41.18</v>
      </c>
      <c r="F273" s="28">
        <f t="shared" si="12"/>
        <v>0.338569880823402</v>
      </c>
      <c r="G273" s="28">
        <f t="shared" si="13"/>
        <v>37.21</v>
      </c>
      <c r="H273" s="28">
        <f t="shared" si="14"/>
        <v>3.4855769230769234</v>
      </c>
      <c r="J273" s="28">
        <f>+F273*'Silver Conversions'!$F272</f>
        <v>0.22288055254604552</v>
      </c>
      <c r="K273" s="28">
        <f>+G273*'Silver Conversions'!$F272</f>
        <v>24.495343000000002</v>
      </c>
      <c r="L273" s="28">
        <f>+H273*'Silver Conversions'!$F272</f>
        <v>2.2945552884615386</v>
      </c>
    </row>
    <row r="274" spans="1:12" ht="15.75">
      <c r="A274" s="5">
        <v>1758</v>
      </c>
      <c r="B274" s="5">
        <v>13</v>
      </c>
      <c r="C274" s="5">
        <v>41.3</v>
      </c>
      <c r="D274" s="5">
        <v>33.54</v>
      </c>
      <c r="F274" s="28">
        <f t="shared" si="12"/>
        <v>0.2750880281690141</v>
      </c>
      <c r="G274" s="28">
        <f t="shared" si="13"/>
        <v>41.3</v>
      </c>
      <c r="H274" s="28">
        <f t="shared" si="14"/>
        <v>2.8389084507042255</v>
      </c>
      <c r="J274" s="28">
        <f>+F274*'Silver Conversions'!$F273</f>
        <v>0.181090448943662</v>
      </c>
      <c r="K274" s="28">
        <f>+G274*'Silver Conversions'!$F273</f>
        <v>27.18779</v>
      </c>
      <c r="L274" s="28">
        <f>+H274*'Silver Conversions'!$F273</f>
        <v>1.8688534330985915</v>
      </c>
    </row>
    <row r="275" spans="1:12" ht="15.75">
      <c r="A275" s="5">
        <v>1759</v>
      </c>
      <c r="B275" s="5">
        <v>14.3</v>
      </c>
      <c r="C275" s="5">
        <v>38.6</v>
      </c>
      <c r="D275" s="5">
        <v>37.06</v>
      </c>
      <c r="F275" s="28">
        <f t="shared" si="12"/>
        <v>0.30259683098591555</v>
      </c>
      <c r="G275" s="28">
        <f t="shared" si="13"/>
        <v>38.6</v>
      </c>
      <c r="H275" s="28">
        <f t="shared" si="14"/>
        <v>3.1368499458288195</v>
      </c>
      <c r="J275" s="28">
        <f>+F275*'Silver Conversions'!$F274</f>
        <v>0.1991994938380282</v>
      </c>
      <c r="K275" s="28">
        <f>+G275*'Silver Conversions'!$F274</f>
        <v>25.41038</v>
      </c>
      <c r="L275" s="28">
        <f>+H275*'Silver Conversions'!$F274</f>
        <v>2.0649883193391116</v>
      </c>
    </row>
    <row r="276" spans="1:12" ht="15.75">
      <c r="A276" s="5">
        <v>1760</v>
      </c>
      <c r="B276" s="5">
        <v>17.01</v>
      </c>
      <c r="C276" s="5">
        <v>37.85</v>
      </c>
      <c r="D276" s="5">
        <v>39.86</v>
      </c>
      <c r="F276" s="28">
        <f t="shared" si="12"/>
        <v>0.3599421045503793</v>
      </c>
      <c r="G276" s="28">
        <f t="shared" si="13"/>
        <v>37.85</v>
      </c>
      <c r="H276" s="28">
        <f t="shared" si="14"/>
        <v>3.3738488624052008</v>
      </c>
      <c r="J276" s="28">
        <f>+F276*'Silver Conversions'!$F275</f>
        <v>0.23694988742551468</v>
      </c>
      <c r="K276" s="28">
        <f>+G276*'Silver Conversions'!$F275</f>
        <v>24.916655000000002</v>
      </c>
      <c r="L276" s="28">
        <f>+H276*'Silver Conversions'!$F275</f>
        <v>2.221004706121344</v>
      </c>
    </row>
    <row r="277" spans="1:12" ht="15.75">
      <c r="A277" s="5">
        <v>1761</v>
      </c>
      <c r="B277" s="5">
        <v>17.15</v>
      </c>
      <c r="C277" s="5">
        <v>40.69</v>
      </c>
      <c r="D277" s="5">
        <v>35.1</v>
      </c>
      <c r="F277" s="28">
        <f t="shared" si="12"/>
        <v>0.362904591007584</v>
      </c>
      <c r="G277" s="28">
        <f t="shared" si="13"/>
        <v>40.69</v>
      </c>
      <c r="H277" s="28">
        <f t="shared" si="14"/>
        <v>2.9709507042253525</v>
      </c>
      <c r="J277" s="28">
        <f>+F277*'Silver Conversions'!$F276</f>
        <v>0.23890009226029255</v>
      </c>
      <c r="K277" s="28">
        <f>+G277*'Silver Conversions'!$F276</f>
        <v>26.786226999999997</v>
      </c>
      <c r="L277" s="28">
        <f>+H277*'Silver Conversions'!$F276</f>
        <v>1.9557768485915494</v>
      </c>
    </row>
    <row r="278" spans="1:12" ht="15.75">
      <c r="A278" s="5">
        <v>1762</v>
      </c>
      <c r="B278" s="5">
        <v>18.34</v>
      </c>
      <c r="C278" s="5">
        <v>33.17</v>
      </c>
      <c r="D278" s="5">
        <v>33.8</v>
      </c>
      <c r="F278" s="28">
        <f t="shared" si="12"/>
        <v>0.3880857258938245</v>
      </c>
      <c r="G278" s="28">
        <f t="shared" si="13"/>
        <v>33.17</v>
      </c>
      <c r="H278" s="28">
        <f t="shared" si="14"/>
        <v>2.8609154929577465</v>
      </c>
      <c r="J278" s="28">
        <f>+F278*'Silver Conversions'!$F277</f>
        <v>0.25547683335590465</v>
      </c>
      <c r="K278" s="28">
        <f>+G278*'Silver Conversions'!$F277</f>
        <v>21.835811</v>
      </c>
      <c r="L278" s="28">
        <f>+H278*'Silver Conversions'!$F277</f>
        <v>1.8833406690140846</v>
      </c>
    </row>
    <row r="279" spans="1:12" ht="15.75">
      <c r="A279" s="5">
        <v>1763</v>
      </c>
      <c r="B279" s="5">
        <v>17.68</v>
      </c>
      <c r="C279" s="5">
        <v>33.75</v>
      </c>
      <c r="D279" s="5">
        <v>34.26</v>
      </c>
      <c r="F279" s="28">
        <f t="shared" si="12"/>
        <v>0.3741197183098592</v>
      </c>
      <c r="G279" s="28">
        <f t="shared" si="13"/>
        <v>33.75</v>
      </c>
      <c r="H279" s="28">
        <f t="shared" si="14"/>
        <v>2.8998510292524378</v>
      </c>
      <c r="J279" s="28">
        <f>+F279*'Silver Conversions'!$F278</f>
        <v>0.2462830105633803</v>
      </c>
      <c r="K279" s="28">
        <f>+G279*'Silver Conversions'!$F278</f>
        <v>22.217624999999998</v>
      </c>
      <c r="L279" s="28">
        <f>+H279*'Silver Conversions'!$F278</f>
        <v>1.9089719325568797</v>
      </c>
    </row>
    <row r="280" spans="1:12" ht="15.75">
      <c r="A280" s="5">
        <v>1764</v>
      </c>
      <c r="B280" s="5">
        <v>13.86</v>
      </c>
      <c r="C280" s="5">
        <v>36.75</v>
      </c>
      <c r="D280" s="5">
        <v>32.95</v>
      </c>
      <c r="F280" s="28">
        <f t="shared" si="12"/>
        <v>0.29328615926327195</v>
      </c>
      <c r="G280" s="28">
        <f t="shared" si="13"/>
        <v>36.75</v>
      </c>
      <c r="H280" s="28">
        <f t="shared" si="14"/>
        <v>2.788969393282774</v>
      </c>
      <c r="J280" s="28">
        <f>+F280*'Silver Conversions'!$F279</f>
        <v>0.19307027864301193</v>
      </c>
      <c r="K280" s="28">
        <f>+G280*'Silver Conversions'!$F279</f>
        <v>24.192525</v>
      </c>
      <c r="L280" s="28">
        <f>+H280*'Silver Conversions'!$F279</f>
        <v>1.8359785515980502</v>
      </c>
    </row>
    <row r="281" spans="1:12" ht="15.75">
      <c r="A281" s="5">
        <v>1765</v>
      </c>
      <c r="B281" s="5">
        <v>16.29</v>
      </c>
      <c r="C281" s="5">
        <v>42.62</v>
      </c>
      <c r="D281" s="5">
        <v>30.15</v>
      </c>
      <c r="F281" s="28">
        <f t="shared" si="12"/>
        <v>0.3447064599133261</v>
      </c>
      <c r="G281" s="28">
        <f t="shared" si="13"/>
        <v>42.62</v>
      </c>
      <c r="H281" s="28">
        <f t="shared" si="14"/>
        <v>2.5519704767063924</v>
      </c>
      <c r="J281" s="28">
        <f>+F281*'Silver Conversions'!$F280</f>
        <v>0.22692026256094258</v>
      </c>
      <c r="K281" s="28">
        <f>+G281*'Silver Conversions'!$F280</f>
        <v>28.056745999999997</v>
      </c>
      <c r="L281" s="28">
        <f>+H281*'Silver Conversions'!$F280</f>
        <v>1.679962164815818</v>
      </c>
    </row>
    <row r="282" spans="1:12" ht="15.75">
      <c r="A282" s="5">
        <v>1766</v>
      </c>
      <c r="B282" s="5">
        <v>16.34</v>
      </c>
      <c r="C282" s="5">
        <v>31.16</v>
      </c>
      <c r="D282" s="5">
        <v>40.04</v>
      </c>
      <c r="F282" s="28">
        <f t="shared" si="12"/>
        <v>0.34576449079089927</v>
      </c>
      <c r="G282" s="28">
        <f t="shared" si="13"/>
        <v>31.16</v>
      </c>
      <c r="H282" s="28">
        <f t="shared" si="14"/>
        <v>3.3890845070422535</v>
      </c>
      <c r="J282" s="28">
        <f>+F282*'Silver Conversions'!$F281</f>
        <v>0.227616764287649</v>
      </c>
      <c r="K282" s="28">
        <f>+G282*'Silver Conversions'!$F281</f>
        <v>20.512628</v>
      </c>
      <c r="L282" s="28">
        <f>+H282*'Silver Conversions'!$F281</f>
        <v>2.2310343309859153</v>
      </c>
    </row>
    <row r="283" spans="1:12" ht="15.75">
      <c r="A283" s="5">
        <v>1767</v>
      </c>
      <c r="B283" s="5">
        <v>19.67</v>
      </c>
      <c r="C283" s="5">
        <v>24.2</v>
      </c>
      <c r="D283" s="5">
        <v>38.74</v>
      </c>
      <c r="F283" s="28">
        <f t="shared" si="12"/>
        <v>0.41622934723726984</v>
      </c>
      <c r="G283" s="28">
        <f t="shared" si="13"/>
        <v>24.2</v>
      </c>
      <c r="H283" s="28">
        <f t="shared" si="14"/>
        <v>3.2790492957746484</v>
      </c>
      <c r="J283" s="28">
        <f>+F283*'Silver Conversions'!$F282</f>
        <v>0.2740037792862947</v>
      </c>
      <c r="K283" s="28">
        <f>+G283*'Silver Conversions'!$F282</f>
        <v>15.93086</v>
      </c>
      <c r="L283" s="28">
        <f>+H283*'Silver Conversions'!$F282</f>
        <v>2.158598151408451</v>
      </c>
    </row>
    <row r="284" spans="1:12" ht="15.75">
      <c r="A284" s="5">
        <v>1768</v>
      </c>
      <c r="B284" s="5">
        <v>19.63</v>
      </c>
      <c r="C284" s="5">
        <v>36.66</v>
      </c>
      <c r="D284" s="5">
        <v>41.08</v>
      </c>
      <c r="F284" s="28">
        <f t="shared" si="12"/>
        <v>0.41538292253521125</v>
      </c>
      <c r="G284" s="28">
        <f t="shared" si="13"/>
        <v>36.66</v>
      </c>
      <c r="H284" s="28">
        <f t="shared" si="14"/>
        <v>3.477112676056338</v>
      </c>
      <c r="J284" s="28">
        <f>+F284*'Silver Conversions'!$F283</f>
        <v>0.27344657790492954</v>
      </c>
      <c r="K284" s="28">
        <f>+G284*'Silver Conversions'!$F283</f>
        <v>24.133277999999997</v>
      </c>
      <c r="L284" s="28">
        <f>+H284*'Silver Conversions'!$F283</f>
        <v>2.288983274647887</v>
      </c>
    </row>
    <row r="285" spans="1:12" ht="15.75">
      <c r="A285" s="5">
        <v>1769</v>
      </c>
      <c r="B285" s="5">
        <v>17.95</v>
      </c>
      <c r="C285" s="5">
        <v>35.89</v>
      </c>
      <c r="D285" s="5">
        <v>29.16</v>
      </c>
      <c r="F285" s="28">
        <f t="shared" si="12"/>
        <v>0.37983308504875407</v>
      </c>
      <c r="G285" s="28">
        <f t="shared" si="13"/>
        <v>35.89</v>
      </c>
      <c r="H285" s="28">
        <f t="shared" si="14"/>
        <v>2.4681744312026006</v>
      </c>
      <c r="J285" s="28">
        <f>+F285*'Silver Conversions'!$F284</f>
        <v>0.2500441198875948</v>
      </c>
      <c r="K285" s="28">
        <f>+G285*'Silver Conversions'!$F284</f>
        <v>23.626387</v>
      </c>
      <c r="L285" s="28">
        <f>+H285*'Silver Conversions'!$F284</f>
        <v>1.624799228060672</v>
      </c>
    </row>
    <row r="286" spans="1:12" ht="15.75">
      <c r="A286" s="5">
        <v>1770</v>
      </c>
      <c r="B286" s="5">
        <v>17.33</v>
      </c>
      <c r="C286" s="5">
        <v>41</v>
      </c>
      <c r="D286" s="5">
        <v>26.03</v>
      </c>
      <c r="F286" s="28">
        <f t="shared" si="12"/>
        <v>0.3667135021668472</v>
      </c>
      <c r="G286" s="28">
        <f t="shared" si="13"/>
        <v>41</v>
      </c>
      <c r="H286" s="28">
        <f t="shared" si="14"/>
        <v>2.2032434994582886</v>
      </c>
      <c r="J286" s="28">
        <f>+F286*'Silver Conversions'!$F285</f>
        <v>0.24140749847643553</v>
      </c>
      <c r="K286" s="28">
        <f>+G286*'Silver Conversions'!$F285</f>
        <v>26.9903</v>
      </c>
      <c r="L286" s="28">
        <f>+H286*'Silver Conversions'!$F285</f>
        <v>1.4503951956933914</v>
      </c>
    </row>
    <row r="287" spans="1:12" ht="15.75">
      <c r="A287" s="5">
        <v>1771</v>
      </c>
      <c r="B287" s="5">
        <v>18.61</v>
      </c>
      <c r="C287" s="5">
        <v>37.92</v>
      </c>
      <c r="D287" s="5">
        <v>49.92</v>
      </c>
      <c r="F287" s="28">
        <f t="shared" si="12"/>
        <v>0.3937990926327194</v>
      </c>
      <c r="G287" s="28">
        <f t="shared" si="13"/>
        <v>37.92</v>
      </c>
      <c r="H287" s="28">
        <f t="shared" si="14"/>
        <v>4.225352112676057</v>
      </c>
      <c r="J287" s="28">
        <f>+F287*'Silver Conversions'!$F286</f>
        <v>0.2592379426801192</v>
      </c>
      <c r="K287" s="28">
        <f>+G287*'Silver Conversions'!$F286</f>
        <v>24.962736</v>
      </c>
      <c r="L287" s="28">
        <f>+H287*'Silver Conversions'!$F286</f>
        <v>2.7815492957746484</v>
      </c>
    </row>
    <row r="288" spans="1:12" ht="15.75">
      <c r="A288" s="5">
        <v>1772</v>
      </c>
      <c r="B288" s="5">
        <v>17.33</v>
      </c>
      <c r="C288" s="5">
        <v>46</v>
      </c>
      <c r="D288" s="5">
        <v>44.98</v>
      </c>
      <c r="F288" s="28">
        <f t="shared" si="12"/>
        <v>0.3667135021668472</v>
      </c>
      <c r="G288" s="28">
        <f t="shared" si="13"/>
        <v>46</v>
      </c>
      <c r="H288" s="28">
        <f t="shared" si="14"/>
        <v>3.807218309859155</v>
      </c>
      <c r="J288" s="28">
        <f>+F288*'Silver Conversions'!$F287</f>
        <v>0.23902386071235104</v>
      </c>
      <c r="K288" s="28">
        <f>+G288*'Silver Conversions'!$F287</f>
        <v>29.9828</v>
      </c>
      <c r="L288" s="28">
        <f>+H288*'Silver Conversions'!$F287</f>
        <v>2.4815448943661975</v>
      </c>
    </row>
    <row r="289" spans="1:12" ht="15.75">
      <c r="A289" s="5">
        <v>1773</v>
      </c>
      <c r="B289" s="5">
        <v>18</v>
      </c>
      <c r="C289" s="5">
        <v>49.88</v>
      </c>
      <c r="D289" s="5">
        <v>57.66</v>
      </c>
      <c r="F289" s="28">
        <f t="shared" si="12"/>
        <v>0.38089111592632724</v>
      </c>
      <c r="G289" s="28">
        <f t="shared" si="13"/>
        <v>49.88</v>
      </c>
      <c r="H289" s="28">
        <f t="shared" si="14"/>
        <v>4.880484832069339</v>
      </c>
      <c r="J289" s="28">
        <f>+F289*'Silver Conversions'!$F288</f>
        <v>0.246512730227519</v>
      </c>
      <c r="K289" s="28">
        <f>+G289*'Silver Conversions'!$F288</f>
        <v>32.282336</v>
      </c>
      <c r="L289" s="28">
        <f>+H289*'Silver Conversions'!$F288</f>
        <v>3.1586497833152762</v>
      </c>
    </row>
    <row r="290" spans="1:12" ht="15.75">
      <c r="A290" s="5">
        <v>1774</v>
      </c>
      <c r="B290" s="5">
        <v>18.11</v>
      </c>
      <c r="C290" s="5">
        <v>53.06</v>
      </c>
      <c r="D290" s="5">
        <v>49.92</v>
      </c>
      <c r="F290" s="28">
        <f t="shared" si="12"/>
        <v>0.3832187838569881</v>
      </c>
      <c r="G290" s="28">
        <f t="shared" si="13"/>
        <v>53.06</v>
      </c>
      <c r="H290" s="28">
        <f t="shared" si="14"/>
        <v>4.225352112676057</v>
      </c>
      <c r="J290" s="28">
        <f>+F290*'Silver Conversions'!$F289</f>
        <v>0.2480191969122427</v>
      </c>
      <c r="K290" s="28">
        <f>+G290*'Silver Conversions'!$F289</f>
        <v>34.340432</v>
      </c>
      <c r="L290" s="28">
        <f>+H290*'Silver Conversions'!$F289</f>
        <v>2.734647887323944</v>
      </c>
    </row>
    <row r="291" spans="1:12" ht="15.75">
      <c r="A291" s="5">
        <v>1775</v>
      </c>
      <c r="B291" s="5">
        <v>18.11</v>
      </c>
      <c r="C291" s="5">
        <v>47.5</v>
      </c>
      <c r="D291" s="5">
        <v>54.86</v>
      </c>
      <c r="F291" s="28">
        <f t="shared" si="12"/>
        <v>0.3832187838569881</v>
      </c>
      <c r="G291" s="28">
        <f t="shared" si="13"/>
        <v>47.5</v>
      </c>
      <c r="H291" s="28">
        <f t="shared" si="14"/>
        <v>4.643485915492958</v>
      </c>
      <c r="J291" s="28">
        <f>+F291*'Silver Conversions'!$F290</f>
        <v>0.2480191969122427</v>
      </c>
      <c r="K291" s="28">
        <f>+G291*'Silver Conversions'!$F290</f>
        <v>30.742</v>
      </c>
      <c r="L291" s="28">
        <f>+H291*'Silver Conversions'!$F290</f>
        <v>3.005264084507042</v>
      </c>
    </row>
    <row r="292" spans="1:12" ht="15.75">
      <c r="A292" s="5">
        <v>1776</v>
      </c>
      <c r="B292" s="5">
        <v>17.85</v>
      </c>
      <c r="D292" s="5">
        <v>55.02</v>
      </c>
      <c r="F292" s="28">
        <f t="shared" si="12"/>
        <v>0.37771702329360785</v>
      </c>
      <c r="G292" s="28">
        <f t="shared" si="13"/>
        <v>0</v>
      </c>
      <c r="H292" s="28">
        <f t="shared" si="14"/>
        <v>4.6570287107258945</v>
      </c>
      <c r="J292" s="28">
        <f>+F292*'Silver Conversions'!$F291</f>
        <v>0.244458457475623</v>
      </c>
      <c r="K292" s="28">
        <f>+G292*'Silver Conversions'!$F291</f>
        <v>0</v>
      </c>
      <c r="L292" s="28">
        <f>+H292*'Silver Conversions'!$F291</f>
        <v>3.014028981581799</v>
      </c>
    </row>
    <row r="293" spans="1:12" ht="15.75">
      <c r="A293" s="5">
        <v>1777</v>
      </c>
      <c r="B293" s="5">
        <v>23.72</v>
      </c>
      <c r="C293" s="5">
        <v>56</v>
      </c>
      <c r="D293" s="5">
        <v>57.66</v>
      </c>
      <c r="F293" s="28">
        <f t="shared" si="12"/>
        <v>0.5019298483206934</v>
      </c>
      <c r="G293" s="28">
        <f t="shared" si="13"/>
        <v>56</v>
      </c>
      <c r="H293" s="28">
        <f t="shared" si="14"/>
        <v>4.880484832069339</v>
      </c>
      <c r="J293" s="28">
        <f>+F293*'Silver Conversions'!$F292</f>
        <v>0.3248489978331528</v>
      </c>
      <c r="K293" s="28">
        <f>+G293*'Silver Conversions'!$F292</f>
        <v>36.2432</v>
      </c>
      <c r="L293" s="28">
        <f>+H293*'Silver Conversions'!$F292</f>
        <v>3.1586497833152762</v>
      </c>
    </row>
    <row r="294" spans="1:12" ht="15.75">
      <c r="A294" s="5">
        <v>1778</v>
      </c>
      <c r="C294" s="5">
        <v>57.5</v>
      </c>
      <c r="F294" s="28">
        <f t="shared" si="12"/>
        <v>0</v>
      </c>
      <c r="G294" s="28">
        <f t="shared" si="13"/>
        <v>57.5</v>
      </c>
      <c r="H294" s="28">
        <f t="shared" si="14"/>
        <v>0</v>
      </c>
      <c r="J294" s="28">
        <f>+F294*'Silver Conversions'!$F293</f>
        <v>0</v>
      </c>
      <c r="K294" s="28">
        <f>+G294*'Silver Conversions'!$F293</f>
        <v>37.214</v>
      </c>
      <c r="L294" s="28">
        <f>+H294*'Silver Conversions'!$F293</f>
        <v>0</v>
      </c>
    </row>
    <row r="295" spans="1:12" ht="15.75">
      <c r="A295" s="5">
        <v>1779</v>
      </c>
      <c r="B295" s="5">
        <v>23.58</v>
      </c>
      <c r="D295" s="5">
        <v>44.98</v>
      </c>
      <c r="F295" s="28">
        <f t="shared" si="12"/>
        <v>0.4989673618634886</v>
      </c>
      <c r="G295" s="28">
        <f t="shared" si="13"/>
        <v>0</v>
      </c>
      <c r="H295" s="28">
        <f t="shared" si="14"/>
        <v>3.807218309859155</v>
      </c>
      <c r="J295" s="28">
        <f>+F295*'Silver Conversions'!$F294</f>
        <v>0.32293167659804983</v>
      </c>
      <c r="K295" s="28">
        <f>+G295*'Silver Conversions'!$F294</f>
        <v>0</v>
      </c>
      <c r="L295" s="28">
        <f>+H295*'Silver Conversions'!$F294</f>
        <v>2.464031690140845</v>
      </c>
    </row>
    <row r="296" spans="1:12" ht="15.75">
      <c r="A296" s="5">
        <v>1780</v>
      </c>
      <c r="B296" s="5">
        <v>21.73</v>
      </c>
      <c r="C296" s="5">
        <v>60</v>
      </c>
      <c r="D296" s="5">
        <v>44.98</v>
      </c>
      <c r="F296" s="28">
        <f t="shared" si="12"/>
        <v>0.4598202193932828</v>
      </c>
      <c r="G296" s="28">
        <f t="shared" si="13"/>
        <v>60</v>
      </c>
      <c r="H296" s="28">
        <f t="shared" si="14"/>
        <v>3.807218309859155</v>
      </c>
      <c r="J296" s="28">
        <f>+F296*'Silver Conversions'!$F295</f>
        <v>0.29759564599133265</v>
      </c>
      <c r="K296" s="28">
        <f>+G296*'Silver Conversions'!$F295</f>
        <v>38.832</v>
      </c>
      <c r="L296" s="28">
        <f>+H296*'Silver Conversions'!$F295</f>
        <v>2.464031690140845</v>
      </c>
    </row>
    <row r="297" spans="1:12" ht="15.75">
      <c r="A297" s="5">
        <v>1781</v>
      </c>
      <c r="B297" s="5">
        <v>23.22</v>
      </c>
      <c r="C297" s="5">
        <v>40.21</v>
      </c>
      <c r="F297" s="28">
        <f t="shared" si="12"/>
        <v>0.4913495395449621</v>
      </c>
      <c r="G297" s="28">
        <f t="shared" si="13"/>
        <v>40.21</v>
      </c>
      <c r="H297" s="28">
        <f t="shared" si="14"/>
        <v>0</v>
      </c>
      <c r="J297" s="28">
        <f>+F297*'Silver Conversions'!$F296</f>
        <v>0.31800142199349946</v>
      </c>
      <c r="K297" s="28">
        <f>+G297*'Silver Conversions'!$F296</f>
        <v>26.023912</v>
      </c>
      <c r="L297" s="28">
        <f>+H297*'Silver Conversions'!$F296</f>
        <v>0</v>
      </c>
    </row>
    <row r="298" spans="1:12" ht="15.75">
      <c r="A298" s="5">
        <v>1782</v>
      </c>
      <c r="B298" s="5">
        <v>22.44</v>
      </c>
      <c r="C298" s="5">
        <v>46.88</v>
      </c>
      <c r="F298" s="28">
        <f t="shared" si="12"/>
        <v>0.4748442578548213</v>
      </c>
      <c r="G298" s="28">
        <f t="shared" si="13"/>
        <v>46.88</v>
      </c>
      <c r="H298" s="28">
        <f t="shared" si="14"/>
        <v>0</v>
      </c>
      <c r="J298" s="28">
        <f>+F298*'Silver Conversions'!$F297</f>
        <v>0.30731920368364035</v>
      </c>
      <c r="K298" s="28">
        <f>+G298*'Silver Conversions'!$F297</f>
        <v>30.340736000000003</v>
      </c>
      <c r="L298" s="28">
        <f>+H298*'Silver Conversions'!$F297</f>
        <v>0</v>
      </c>
    </row>
    <row r="299" spans="1:12" ht="15.75">
      <c r="A299" s="5">
        <v>1783</v>
      </c>
      <c r="B299" s="5">
        <v>20</v>
      </c>
      <c r="C299" s="5">
        <v>53.25</v>
      </c>
      <c r="D299" s="5">
        <v>44.98</v>
      </c>
      <c r="F299" s="28">
        <f t="shared" si="12"/>
        <v>0.4232123510292525</v>
      </c>
      <c r="G299" s="28">
        <f t="shared" si="13"/>
        <v>53.25</v>
      </c>
      <c r="H299" s="28">
        <f t="shared" si="14"/>
        <v>3.807218309859155</v>
      </c>
      <c r="J299" s="28">
        <f>+F299*'Silver Conversions'!$F298</f>
        <v>0.2739030335861322</v>
      </c>
      <c r="K299" s="28">
        <f>+G299*'Silver Conversions'!$F298</f>
        <v>34.4634</v>
      </c>
      <c r="L299" s="28">
        <f>+H299*'Silver Conversions'!$F298</f>
        <v>2.464031690140845</v>
      </c>
    </row>
    <row r="300" spans="1:12" ht="15.75">
      <c r="A300" s="5">
        <v>1784</v>
      </c>
      <c r="B300" s="5">
        <v>24</v>
      </c>
      <c r="C300" s="5">
        <v>52.5</v>
      </c>
      <c r="D300" s="5">
        <v>49.42</v>
      </c>
      <c r="F300" s="28">
        <f t="shared" si="12"/>
        <v>0.507854821235103</v>
      </c>
      <c r="G300" s="28">
        <f t="shared" si="13"/>
        <v>52.5</v>
      </c>
      <c r="H300" s="28">
        <f t="shared" si="14"/>
        <v>4.183030877573132</v>
      </c>
      <c r="J300" s="28">
        <f>+F300*'Silver Conversions'!$F299</f>
        <v>0.3286836403033586</v>
      </c>
      <c r="K300" s="28">
        <f>+G300*'Silver Conversions'!$F299</f>
        <v>33.978</v>
      </c>
      <c r="L300" s="28">
        <f>+H300*'Silver Conversions'!$F299</f>
        <v>2.707257583965331</v>
      </c>
    </row>
    <row r="301" spans="1:12" ht="15.75">
      <c r="A301" s="5">
        <v>1785</v>
      </c>
      <c r="B301" s="5">
        <v>17.04</v>
      </c>
      <c r="C301" s="5">
        <v>47.57</v>
      </c>
      <c r="D301" s="5">
        <v>44.98</v>
      </c>
      <c r="F301" s="28">
        <f t="shared" si="12"/>
        <v>0.3605769230769231</v>
      </c>
      <c r="G301" s="28">
        <f t="shared" si="13"/>
        <v>47.57</v>
      </c>
      <c r="H301" s="28">
        <f t="shared" si="14"/>
        <v>3.807218309859155</v>
      </c>
      <c r="J301" s="28">
        <f>+F301*'Silver Conversions'!$F300</f>
        <v>0.2333653846153846</v>
      </c>
      <c r="K301" s="28">
        <f>+G301*'Silver Conversions'!$F300</f>
        <v>30.787304</v>
      </c>
      <c r="L301" s="28">
        <f>+H301*'Silver Conversions'!$F300</f>
        <v>2.464031690140845</v>
      </c>
    </row>
    <row r="302" spans="1:12" ht="15.75">
      <c r="A302" s="5">
        <v>1786</v>
      </c>
      <c r="B302" s="5">
        <v>28.08</v>
      </c>
      <c r="C302" s="5">
        <v>57.88</v>
      </c>
      <c r="F302" s="28">
        <f t="shared" si="12"/>
        <v>0.5941901408450704</v>
      </c>
      <c r="G302" s="28">
        <f t="shared" si="13"/>
        <v>57.88</v>
      </c>
      <c r="H302" s="28">
        <f t="shared" si="14"/>
        <v>0</v>
      </c>
      <c r="J302" s="28">
        <f>+F302*'Silver Conversions'!$F301</f>
        <v>0.3845598591549296</v>
      </c>
      <c r="K302" s="28">
        <f>+G302*'Silver Conversions'!$F301</f>
        <v>37.459936</v>
      </c>
      <c r="L302" s="28">
        <f>+H302*'Silver Conversions'!$F301</f>
        <v>0</v>
      </c>
    </row>
    <row r="303" spans="1:12" ht="15.75">
      <c r="A303" s="5">
        <v>1787</v>
      </c>
      <c r="B303" s="5">
        <v>28.59</v>
      </c>
      <c r="D303" s="5">
        <v>67.6</v>
      </c>
      <c r="F303" s="28">
        <f t="shared" si="12"/>
        <v>0.6049820557963164</v>
      </c>
      <c r="G303" s="28">
        <f t="shared" si="13"/>
        <v>0</v>
      </c>
      <c r="H303" s="28">
        <f t="shared" si="14"/>
        <v>5.721830985915493</v>
      </c>
      <c r="J303" s="28">
        <f>+F303*'Silver Conversions'!$F302</f>
        <v>0.38652303544826655</v>
      </c>
      <c r="K303" s="28">
        <f>+G303*'Silver Conversions'!$F302</f>
        <v>0</v>
      </c>
      <c r="L303" s="28">
        <f>+H303*'Silver Conversions'!$F302</f>
        <v>3.6556778169014086</v>
      </c>
    </row>
    <row r="304" spans="1:12" ht="15.75">
      <c r="A304" s="5">
        <v>1788</v>
      </c>
      <c r="B304" s="5">
        <v>25.73</v>
      </c>
      <c r="C304" s="5">
        <v>71.25</v>
      </c>
      <c r="D304" s="5">
        <v>57.72</v>
      </c>
      <c r="F304" s="28">
        <f t="shared" si="12"/>
        <v>0.5444626895991334</v>
      </c>
      <c r="G304" s="28">
        <f t="shared" si="13"/>
        <v>71.25</v>
      </c>
      <c r="H304" s="28">
        <f t="shared" si="14"/>
        <v>4.88556338028169</v>
      </c>
      <c r="J304" s="28">
        <f>+F304*'Silver Conversions'!$F303</f>
        <v>0.3478572123848863</v>
      </c>
      <c r="K304" s="28">
        <f>+G304*'Silver Conversions'!$F303</f>
        <v>45.521625</v>
      </c>
      <c r="L304" s="28">
        <f>+H304*'Silver Conversions'!$F303</f>
        <v>3.121386443661972</v>
      </c>
    </row>
    <row r="305" spans="1:12" ht="15.75">
      <c r="A305" s="5">
        <v>1789</v>
      </c>
      <c r="B305" s="5">
        <v>29.59</v>
      </c>
      <c r="C305" s="5">
        <v>70.5</v>
      </c>
      <c r="F305" s="28">
        <f t="shared" si="12"/>
        <v>0.6261426733477791</v>
      </c>
      <c r="G305" s="28">
        <f t="shared" si="13"/>
        <v>70.5</v>
      </c>
      <c r="H305" s="28">
        <f t="shared" si="14"/>
        <v>0</v>
      </c>
      <c r="J305" s="28">
        <f>+F305*'Silver Conversions'!$F304</f>
        <v>0.40004255400189603</v>
      </c>
      <c r="K305" s="28">
        <f>+G305*'Silver Conversions'!$F304</f>
        <v>45.04245</v>
      </c>
      <c r="L305" s="28">
        <f>+H305*'Silver Conversions'!$F304</f>
        <v>0</v>
      </c>
    </row>
    <row r="306" spans="1:12" ht="15.75">
      <c r="A306" s="5">
        <v>1790</v>
      </c>
      <c r="B306" s="5">
        <v>20.6</v>
      </c>
      <c r="C306" s="5">
        <v>56.75</v>
      </c>
      <c r="D306" s="5">
        <v>57.75</v>
      </c>
      <c r="F306" s="28">
        <f t="shared" si="12"/>
        <v>0.43590872156013005</v>
      </c>
      <c r="G306" s="28">
        <f t="shared" si="13"/>
        <v>56.75</v>
      </c>
      <c r="H306" s="28">
        <f t="shared" si="14"/>
        <v>4.888102654387866</v>
      </c>
      <c r="J306" s="28">
        <f>+F306*'Silver Conversions'!$F305</f>
        <v>0.2785020822047671</v>
      </c>
      <c r="K306" s="28">
        <f>+G306*'Silver Conversions'!$F305</f>
        <v>36.257575</v>
      </c>
      <c r="L306" s="28">
        <f>+H306*'Silver Conversions'!$F305</f>
        <v>3.1230087858884072</v>
      </c>
    </row>
    <row r="307" spans="1:12" ht="15.75">
      <c r="A307" s="5">
        <v>1791</v>
      </c>
      <c r="B307" s="5">
        <v>30.02</v>
      </c>
      <c r="C307" s="5">
        <v>67.5</v>
      </c>
      <c r="D307" s="5">
        <v>48.88</v>
      </c>
      <c r="F307" s="28">
        <f t="shared" si="12"/>
        <v>0.635241738894908</v>
      </c>
      <c r="G307" s="28">
        <f t="shared" si="13"/>
        <v>67.5</v>
      </c>
      <c r="H307" s="28">
        <f t="shared" si="14"/>
        <v>4.137323943661972</v>
      </c>
      <c r="J307" s="28">
        <f>+F307*'Silver Conversions'!$F306</f>
        <v>0.40585594697995675</v>
      </c>
      <c r="K307" s="28">
        <f>+G307*'Silver Conversions'!$F306</f>
        <v>43.125750000000004</v>
      </c>
      <c r="L307" s="28">
        <f>+H307*'Silver Conversions'!$F306</f>
        <v>2.643336267605634</v>
      </c>
    </row>
    <row r="308" spans="1:12" ht="15.75">
      <c r="A308" s="5">
        <v>1792</v>
      </c>
      <c r="B308" s="5">
        <v>29.9</v>
      </c>
      <c r="C308" s="5">
        <v>71.25</v>
      </c>
      <c r="D308" s="5">
        <v>56.16</v>
      </c>
      <c r="F308" s="28">
        <f t="shared" si="12"/>
        <v>0.6327024647887324</v>
      </c>
      <c r="G308" s="28">
        <f t="shared" si="13"/>
        <v>71.25</v>
      </c>
      <c r="H308" s="28">
        <f t="shared" si="14"/>
        <v>4.753521126760563</v>
      </c>
      <c r="J308" s="28">
        <f>+F308*'Silver Conversions'!$F307</f>
        <v>0.4042336047535211</v>
      </c>
      <c r="K308" s="28">
        <f>+G308*'Silver Conversions'!$F307</f>
        <v>45.521625</v>
      </c>
      <c r="L308" s="28">
        <f>+H308*'Silver Conversions'!$F307</f>
        <v>3.037024647887324</v>
      </c>
    </row>
    <row r="309" spans="1:12" ht="15.75">
      <c r="A309" s="5">
        <v>1793</v>
      </c>
      <c r="B309" s="5">
        <v>31.73</v>
      </c>
      <c r="F309" s="28">
        <f t="shared" si="12"/>
        <v>0.671426394907909</v>
      </c>
      <c r="G309" s="28">
        <f t="shared" si="13"/>
        <v>0</v>
      </c>
      <c r="H309" s="28">
        <f t="shared" si="14"/>
        <v>0</v>
      </c>
      <c r="J309" s="28">
        <f>+F309*'Silver Conversions'!$F308</f>
        <v>0.4289743237066631</v>
      </c>
      <c r="K309" s="28">
        <f>+G309*'Silver Conversions'!$F308</f>
        <v>0</v>
      </c>
      <c r="L309" s="28">
        <f>+H309*'Silver Conversions'!$F308</f>
        <v>0</v>
      </c>
    </row>
    <row r="310" spans="1:12" ht="15.75">
      <c r="A310" s="5">
        <v>1794</v>
      </c>
      <c r="C310" s="5">
        <v>75</v>
      </c>
      <c r="D310" s="5">
        <v>74.13</v>
      </c>
      <c r="F310" s="28">
        <f t="shared" si="12"/>
        <v>0</v>
      </c>
      <c r="G310" s="28">
        <f t="shared" si="13"/>
        <v>75</v>
      </c>
      <c r="H310" s="28">
        <f t="shared" si="14"/>
        <v>6.274546316359697</v>
      </c>
      <c r="J310" s="28">
        <f>+F310*'Silver Conversions'!$F309</f>
        <v>0</v>
      </c>
      <c r="K310" s="28">
        <f>+G310*'Silver Conversions'!$F309</f>
        <v>47.917500000000004</v>
      </c>
      <c r="L310" s="28">
        <f>+H310*'Silver Conversions'!$F309</f>
        <v>4.0088076415222105</v>
      </c>
    </row>
    <row r="311" spans="1:12" ht="15.75">
      <c r="A311" s="5">
        <v>1795</v>
      </c>
      <c r="C311" s="5">
        <v>78.75</v>
      </c>
      <c r="D311" s="5">
        <v>120.12</v>
      </c>
      <c r="F311" s="28">
        <f t="shared" si="12"/>
        <v>0</v>
      </c>
      <c r="G311" s="28">
        <f t="shared" si="13"/>
        <v>78.75</v>
      </c>
      <c r="H311" s="28">
        <f t="shared" si="14"/>
        <v>10.167253521126762</v>
      </c>
      <c r="J311" s="28">
        <f>+F311*'Silver Conversions'!$F310</f>
        <v>0</v>
      </c>
      <c r="K311" s="28">
        <f>+G311*'Silver Conversions'!$F310</f>
        <v>50.313375</v>
      </c>
      <c r="L311" s="28">
        <f>+H311*'Silver Conversions'!$F310</f>
        <v>6.495858274647889</v>
      </c>
    </row>
    <row r="312" spans="1:12" ht="15.75">
      <c r="A312" s="5">
        <v>1796</v>
      </c>
      <c r="B312" s="5">
        <v>51.46</v>
      </c>
      <c r="F312" s="28">
        <f t="shared" si="12"/>
        <v>1.0889253791982667</v>
      </c>
      <c r="G312" s="28">
        <f t="shared" si="13"/>
        <v>0</v>
      </c>
      <c r="H312" s="28">
        <f t="shared" si="14"/>
        <v>0</v>
      </c>
      <c r="J312" s="28">
        <f>+F312*'Silver Conversions'!$F311</f>
        <v>0.6957144247697726</v>
      </c>
      <c r="K312" s="28">
        <f>+G312*'Silver Conversions'!$F311</f>
        <v>0</v>
      </c>
      <c r="L312" s="28">
        <f>+H312*'Silver Conversions'!$F311</f>
        <v>0</v>
      </c>
    </row>
    <row r="313" spans="1:12" ht="15.75">
      <c r="A313" s="5">
        <v>1797</v>
      </c>
      <c r="C313" s="5">
        <v>37.5</v>
      </c>
      <c r="F313" s="28">
        <f t="shared" si="12"/>
        <v>0</v>
      </c>
      <c r="G313" s="28">
        <f t="shared" si="13"/>
        <v>37.5</v>
      </c>
      <c r="H313" s="28">
        <f t="shared" si="14"/>
        <v>0</v>
      </c>
      <c r="J313" s="28">
        <f>+F313*'Silver Conversions'!$F312</f>
        <v>0</v>
      </c>
      <c r="K313" s="28">
        <f>+G313*'Silver Conversions'!$F312</f>
        <v>23.958750000000002</v>
      </c>
      <c r="L313" s="28">
        <f>+H313*'Silver Conversions'!$F312</f>
        <v>0</v>
      </c>
    </row>
    <row r="314" spans="1:12" ht="15.75">
      <c r="A314" s="5">
        <v>1798</v>
      </c>
      <c r="B314" s="5">
        <v>31.53</v>
      </c>
      <c r="C314" s="5">
        <v>93.75</v>
      </c>
      <c r="F314" s="28">
        <f t="shared" si="12"/>
        <v>0.6671942713976166</v>
      </c>
      <c r="G314" s="28">
        <f t="shared" si="13"/>
        <v>93.75</v>
      </c>
      <c r="H314" s="28">
        <f t="shared" si="14"/>
        <v>0</v>
      </c>
      <c r="J314" s="28">
        <f>+F314*'Silver Conversions'!$F313</f>
        <v>0.42627041999593723</v>
      </c>
      <c r="K314" s="28">
        <f>+G314*'Silver Conversions'!$F313</f>
        <v>59.896875</v>
      </c>
      <c r="L314" s="28">
        <f>+H314*'Silver Conversions'!$F313</f>
        <v>0</v>
      </c>
    </row>
    <row r="315" spans="1:12" ht="15.75">
      <c r="A315" s="5">
        <v>1799</v>
      </c>
      <c r="F315" s="28">
        <f t="shared" si="12"/>
        <v>0</v>
      </c>
      <c r="G315" s="28">
        <f t="shared" si="13"/>
        <v>0</v>
      </c>
      <c r="H315" s="28">
        <f t="shared" si="14"/>
        <v>0</v>
      </c>
      <c r="J315" s="28">
        <f>+F315*'Silver Conversions'!$F314</f>
        <v>0</v>
      </c>
      <c r="K315" s="28">
        <f>+G315*'Silver Conversions'!$F314</f>
        <v>0</v>
      </c>
      <c r="L315" s="28">
        <f>+H315*'Silver Conversions'!$F314</f>
        <v>0</v>
      </c>
    </row>
    <row r="316" spans="1:12" ht="15.75">
      <c r="A316" s="5">
        <v>1800</v>
      </c>
      <c r="B316" s="5">
        <v>51.46</v>
      </c>
      <c r="C316" s="5">
        <v>81.08</v>
      </c>
      <c r="F316" s="28">
        <f t="shared" si="12"/>
        <v>1.0889253791982667</v>
      </c>
      <c r="G316" s="28">
        <f t="shared" si="13"/>
        <v>81.08</v>
      </c>
      <c r="H316" s="28">
        <f t="shared" si="14"/>
        <v>0</v>
      </c>
      <c r="J316" s="28">
        <f>+F316*'Silver Conversions'!$F315</f>
        <v>0.6957144247697726</v>
      </c>
      <c r="K316" s="28">
        <f>+G316*'Silver Conversions'!$F315</f>
        <v>51.802012</v>
      </c>
      <c r="L316" s="28">
        <f>+H316*'Silver Conversions'!$F315</f>
        <v>0</v>
      </c>
    </row>
    <row r="317" spans="1:12" ht="15.75">
      <c r="A317" s="5">
        <v>1801</v>
      </c>
      <c r="B317" s="5">
        <v>32.16</v>
      </c>
      <c r="C317" s="5">
        <v>75</v>
      </c>
      <c r="D317" s="5">
        <v>61.77</v>
      </c>
      <c r="F317" s="28">
        <f t="shared" si="12"/>
        <v>0.6805254604550379</v>
      </c>
      <c r="G317" s="28">
        <f t="shared" si="13"/>
        <v>75</v>
      </c>
      <c r="H317" s="28">
        <f t="shared" si="14"/>
        <v>5.228365384615385</v>
      </c>
      <c r="J317" s="28">
        <f>+F317*'Silver Conversions'!$F316</f>
        <v>0.43478463216379065</v>
      </c>
      <c r="K317" s="28">
        <f>+G317*'Silver Conversions'!$F316</f>
        <v>47.9171600581706</v>
      </c>
      <c r="L317" s="28">
        <f>+H317*'Silver Conversions'!$F316</f>
        <v>3.3403789463628546</v>
      </c>
    </row>
    <row r="318" spans="1:12" ht="15.75">
      <c r="A318" s="5">
        <v>1802</v>
      </c>
      <c r="B318" s="5">
        <v>36.23</v>
      </c>
      <c r="D318" s="5">
        <v>61.77</v>
      </c>
      <c r="F318" s="28">
        <f t="shared" si="12"/>
        <v>0.7666491738894908</v>
      </c>
      <c r="G318" s="28">
        <f t="shared" si="13"/>
        <v>0</v>
      </c>
      <c r="H318" s="28">
        <f t="shared" si="14"/>
        <v>5.228365384615385</v>
      </c>
      <c r="J318" s="28">
        <f>+F318*'Silver Conversions'!$F317</f>
        <v>0.48980518558674824</v>
      </c>
      <c r="K318" s="28">
        <f>+G318*'Silver Conversions'!$F317</f>
        <v>0</v>
      </c>
      <c r="L318" s="28">
        <f>+H318*'Silver Conversions'!$F317</f>
        <v>3.3403550994969295</v>
      </c>
    </row>
    <row r="319" spans="1:12" ht="15.75">
      <c r="A319" s="5">
        <v>1803</v>
      </c>
      <c r="F319" s="28">
        <f t="shared" si="12"/>
        <v>0</v>
      </c>
      <c r="G319" s="28">
        <f t="shared" si="13"/>
        <v>0</v>
      </c>
      <c r="H319" s="28">
        <f t="shared" si="14"/>
        <v>0</v>
      </c>
      <c r="J319" s="28">
        <f>+F319*'Silver Conversions'!$F318</f>
        <v>0</v>
      </c>
      <c r="K319" s="28">
        <f>+G319*'Silver Conversions'!$F318</f>
        <v>0</v>
      </c>
      <c r="L319" s="28">
        <f>+H319*'Silver Conversions'!$F318</f>
        <v>0</v>
      </c>
    </row>
    <row r="320" spans="1:12" ht="15.75">
      <c r="A320" s="5">
        <v>1804</v>
      </c>
      <c r="C320" s="5">
        <v>86.22</v>
      </c>
      <c r="D320" s="5">
        <v>67.05</v>
      </c>
      <c r="F320" s="28">
        <f t="shared" si="12"/>
        <v>0</v>
      </c>
      <c r="G320" s="28">
        <f t="shared" si="13"/>
        <v>86.22</v>
      </c>
      <c r="H320" s="28">
        <f t="shared" si="14"/>
        <v>5.675277627302275</v>
      </c>
      <c r="J320" s="28">
        <f>+F320*'Silver Conversions'!$F319</f>
        <v>0</v>
      </c>
      <c r="K320" s="28">
        <f>+G320*'Silver Conversions'!$F319</f>
        <v>55.08477693616828</v>
      </c>
      <c r="L320" s="28">
        <f>+H320*'Silver Conversions'!$F319</f>
        <v>3.6258571346644892</v>
      </c>
    </row>
    <row r="321" spans="1:12" ht="15.75">
      <c r="A321" s="5">
        <v>1805</v>
      </c>
      <c r="B321" s="5">
        <v>40.31</v>
      </c>
      <c r="F321" s="28">
        <f t="shared" si="12"/>
        <v>0.8529844934994584</v>
      </c>
      <c r="G321" s="28">
        <f t="shared" si="13"/>
        <v>0</v>
      </c>
      <c r="H321" s="28">
        <f t="shared" si="14"/>
        <v>0</v>
      </c>
      <c r="J321" s="28">
        <f>+F321*'Silver Conversions'!$F320</f>
        <v>0.5449618433539372</v>
      </c>
      <c r="K321" s="28">
        <f>+G321*'Silver Conversions'!$F320</f>
        <v>0</v>
      </c>
      <c r="L321" s="28">
        <f>+H321*'Silver Conversions'!$F320</f>
        <v>0</v>
      </c>
    </row>
    <row r="322" spans="1:12" ht="15.75">
      <c r="A322" s="5">
        <v>1806</v>
      </c>
      <c r="B322" s="5">
        <v>38.59</v>
      </c>
      <c r="C322" s="5">
        <v>97.5</v>
      </c>
      <c r="D322" s="5">
        <v>65.89</v>
      </c>
      <c r="F322" s="28">
        <f t="shared" si="12"/>
        <v>0.8165882313109427</v>
      </c>
      <c r="G322" s="28">
        <f t="shared" si="13"/>
        <v>97.5</v>
      </c>
      <c r="H322" s="28">
        <f t="shared" si="14"/>
        <v>5.577092361863489</v>
      </c>
      <c r="J322" s="28">
        <f>+F322*'Silver Conversions'!$F321</f>
        <v>0.521704071917531</v>
      </c>
      <c r="K322" s="28">
        <f>+G322*'Silver Conversions'!$F321</f>
        <v>62.291060612396116</v>
      </c>
      <c r="L322" s="28">
        <f>+H322*'Silver Conversions'!$F321</f>
        <v>3.5631076754232818</v>
      </c>
    </row>
    <row r="323" spans="1:12" ht="15.75">
      <c r="A323" s="5">
        <v>1807</v>
      </c>
      <c r="B323" s="5">
        <v>35.3</v>
      </c>
      <c r="F323" s="28">
        <f t="shared" si="12"/>
        <v>0.7469697995666306</v>
      </c>
      <c r="G323" s="28">
        <f t="shared" si="13"/>
        <v>0</v>
      </c>
      <c r="H323" s="28">
        <f t="shared" si="14"/>
        <v>0</v>
      </c>
      <c r="J323" s="28">
        <f>+F323*'Silver Conversions'!$F322</f>
        <v>0.4772258589160914</v>
      </c>
      <c r="K323" s="28">
        <f>+G323*'Silver Conversions'!$F322</f>
        <v>0</v>
      </c>
      <c r="L323" s="28">
        <f>+H323*'Silver Conversions'!$F322</f>
        <v>0</v>
      </c>
    </row>
    <row r="324" spans="1:12" ht="15.75">
      <c r="A324" s="5">
        <v>1808</v>
      </c>
      <c r="F324" s="28">
        <f t="shared" si="12"/>
        <v>0</v>
      </c>
      <c r="G324" s="28">
        <f t="shared" si="13"/>
        <v>0</v>
      </c>
      <c r="H324" s="28">
        <f t="shared" si="14"/>
        <v>0</v>
      </c>
      <c r="J324" s="28">
        <f>+F324*'Silver Conversions'!$F323</f>
        <v>0</v>
      </c>
      <c r="K324" s="28">
        <f>+G324*'Silver Conversions'!$F323</f>
        <v>0</v>
      </c>
      <c r="L324" s="28">
        <f>+H324*'Silver Conversions'!$F323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4"/>
  <sheetViews>
    <sheetView showZeros="0" workbookViewId="0" topLeftCell="A1">
      <pane xSplit="7320" ySplit="3090" topLeftCell="E10" activePane="bottomRight" state="split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/>
  <cols>
    <col min="1" max="1" width="16.57421875" style="5" customWidth="1"/>
    <col min="2" max="2" width="19.00390625" style="5" customWidth="1"/>
    <col min="3" max="3" width="12.7109375" style="5" customWidth="1"/>
    <col min="4" max="4" width="17.7109375" style="5" customWidth="1"/>
    <col min="5" max="5" width="12.7109375" style="5" customWidth="1"/>
    <col min="6" max="6" width="19.7109375" style="5" customWidth="1"/>
    <col min="7" max="7" width="12.7109375" style="5" customWidth="1"/>
    <col min="8" max="8" width="17.421875" style="5" customWidth="1"/>
    <col min="9" max="20" width="12.7109375" style="5" customWidth="1"/>
    <col min="21" max="16384" width="9.140625" style="5" customWidth="1"/>
  </cols>
  <sheetData>
    <row r="1" spans="1:3" ht="15.75">
      <c r="A1" s="15" t="s">
        <v>19</v>
      </c>
      <c r="B1" s="16"/>
      <c r="C1" s="17" t="s">
        <v>90</v>
      </c>
    </row>
    <row r="2" ht="15.75">
      <c r="A2" s="5" t="s">
        <v>70</v>
      </c>
    </row>
    <row r="5" spans="2:6" ht="15.75">
      <c r="B5" s="26" t="s">
        <v>88</v>
      </c>
      <c r="F5" s="24" t="s">
        <v>89</v>
      </c>
    </row>
    <row r="6" spans="1:8" ht="15.75">
      <c r="A6" s="23" t="s">
        <v>64</v>
      </c>
      <c r="B6" s="19" t="s">
        <v>66</v>
      </c>
      <c r="C6" s="19" t="s">
        <v>65</v>
      </c>
      <c r="D6" s="19" t="s">
        <v>87</v>
      </c>
      <c r="F6" s="19" t="s">
        <v>66</v>
      </c>
      <c r="G6" s="19" t="s">
        <v>65</v>
      </c>
      <c r="H6" s="19" t="s">
        <v>87</v>
      </c>
    </row>
    <row r="7" spans="1:8" ht="15.75">
      <c r="A7" s="23" t="s">
        <v>36</v>
      </c>
      <c r="B7" s="19" t="s">
        <v>37</v>
      </c>
      <c r="C7" s="19" t="s">
        <v>37</v>
      </c>
      <c r="D7" s="19" t="s">
        <v>37</v>
      </c>
      <c r="F7" s="19" t="s">
        <v>37</v>
      </c>
      <c r="G7" s="19" t="s">
        <v>37</v>
      </c>
      <c r="H7" s="19" t="s">
        <v>37</v>
      </c>
    </row>
    <row r="8" spans="1:8" ht="15.75">
      <c r="A8" s="23" t="s">
        <v>67</v>
      </c>
      <c r="B8" s="19" t="s">
        <v>68</v>
      </c>
      <c r="C8" s="19" t="s">
        <v>68</v>
      </c>
      <c r="D8" s="19" t="s">
        <v>69</v>
      </c>
      <c r="F8" s="19" t="s">
        <v>68</v>
      </c>
      <c r="G8" s="19" t="s">
        <v>68</v>
      </c>
      <c r="H8" s="19" t="s">
        <v>69</v>
      </c>
    </row>
    <row r="9" spans="1:8" ht="15.75">
      <c r="A9" s="23" t="s">
        <v>32</v>
      </c>
      <c r="B9" s="19" t="s">
        <v>34</v>
      </c>
      <c r="C9" s="19" t="s">
        <v>34</v>
      </c>
      <c r="D9" s="19" t="s">
        <v>34</v>
      </c>
      <c r="F9" s="19" t="s">
        <v>35</v>
      </c>
      <c r="G9" s="19" t="s">
        <v>35</v>
      </c>
      <c r="H9" s="19" t="s">
        <v>35</v>
      </c>
    </row>
    <row r="10" spans="1:8" ht="15.75">
      <c r="A10" s="5">
        <v>1494</v>
      </c>
      <c r="B10" s="28"/>
      <c r="C10" s="28"/>
      <c r="D10" s="28"/>
      <c r="E10" s="28"/>
      <c r="F10" s="28">
        <f>+B10*'Silver Conversions'!$F9</f>
        <v>0</v>
      </c>
      <c r="G10" s="28">
        <f>+C10*'Silver Conversions'!$F9</f>
        <v>0</v>
      </c>
      <c r="H10" s="28">
        <f>+D10*'Silver Conversions'!$F9</f>
        <v>0</v>
      </c>
    </row>
    <row r="11" spans="1:8" ht="15.75">
      <c r="A11" s="5">
        <v>1495</v>
      </c>
      <c r="B11" s="28"/>
      <c r="C11" s="28"/>
      <c r="D11" s="28"/>
      <c r="E11" s="28"/>
      <c r="F11" s="28">
        <f>+B11*'Silver Conversions'!$F10</f>
        <v>0</v>
      </c>
      <c r="G11" s="28">
        <f>+C11*'Silver Conversions'!$F10</f>
        <v>0</v>
      </c>
      <c r="H11" s="28">
        <f>+D11*'Silver Conversions'!$F10</f>
        <v>0</v>
      </c>
    </row>
    <row r="12" spans="1:8" ht="15.75">
      <c r="A12" s="5">
        <v>1496</v>
      </c>
      <c r="B12" s="28"/>
      <c r="C12" s="28"/>
      <c r="D12" s="28"/>
      <c r="E12" s="28"/>
      <c r="F12" s="28">
        <f>+B12*'Silver Conversions'!$F11</f>
        <v>0</v>
      </c>
      <c r="G12" s="28">
        <f>+C12*'Silver Conversions'!$F11</f>
        <v>0</v>
      </c>
      <c r="H12" s="28">
        <f>+D12*'Silver Conversions'!$F11</f>
        <v>0</v>
      </c>
    </row>
    <row r="13" spans="1:8" ht="15.75">
      <c r="A13" s="5">
        <v>1497</v>
      </c>
      <c r="B13" s="28"/>
      <c r="C13" s="28"/>
      <c r="D13" s="28"/>
      <c r="E13" s="28"/>
      <c r="F13" s="28">
        <f>+B13*'Silver Conversions'!$F12</f>
        <v>0</v>
      </c>
      <c r="G13" s="28">
        <f>+C13*'Silver Conversions'!$F12</f>
        <v>0</v>
      </c>
      <c r="H13" s="28">
        <f>+D13*'Silver Conversions'!$F12</f>
        <v>0</v>
      </c>
    </row>
    <row r="14" spans="1:8" ht="15.75">
      <c r="A14" s="5">
        <v>1498</v>
      </c>
      <c r="B14" s="28"/>
      <c r="C14" s="28"/>
      <c r="D14" s="28"/>
      <c r="E14" s="28"/>
      <c r="F14" s="28">
        <f>+B14*'Silver Conversions'!$F13</f>
        <v>0</v>
      </c>
      <c r="G14" s="28">
        <f>+C14*'Silver Conversions'!$F13</f>
        <v>0</v>
      </c>
      <c r="H14" s="28">
        <f>+D14*'Silver Conversions'!$F13</f>
        <v>0</v>
      </c>
    </row>
    <row r="15" spans="1:8" ht="15.75">
      <c r="A15" s="5">
        <v>1499</v>
      </c>
      <c r="B15" s="28"/>
      <c r="C15" s="28"/>
      <c r="D15" s="28"/>
      <c r="E15" s="28"/>
      <c r="F15" s="28">
        <f>+B15*'Silver Conversions'!$F14</f>
        <v>0</v>
      </c>
      <c r="G15" s="28">
        <f>+C15*'Silver Conversions'!$F14</f>
        <v>0</v>
      </c>
      <c r="H15" s="28">
        <f>+D15*'Silver Conversions'!$F14</f>
        <v>0</v>
      </c>
    </row>
    <row r="16" spans="1:8" ht="15.75">
      <c r="A16" s="5">
        <v>1500</v>
      </c>
      <c r="B16" s="28">
        <v>4</v>
      </c>
      <c r="C16" s="28"/>
      <c r="D16" s="28"/>
      <c r="E16" s="28"/>
      <c r="F16" s="28">
        <f>+B16*'Silver Conversions'!$F15</f>
        <v>6.2364</v>
      </c>
      <c r="G16" s="28">
        <f>+C16*'Silver Conversions'!$F15</f>
        <v>0</v>
      </c>
      <c r="H16" s="28">
        <f>+D16*'Silver Conversions'!$F15</f>
        <v>0</v>
      </c>
    </row>
    <row r="17" spans="1:8" ht="15.75">
      <c r="A17" s="5">
        <v>1501</v>
      </c>
      <c r="B17" s="28">
        <v>4</v>
      </c>
      <c r="C17" s="28"/>
      <c r="D17" s="28"/>
      <c r="E17" s="28"/>
      <c r="F17" s="28">
        <f>+B17*'Silver Conversions'!$F16</f>
        <v>6.2364</v>
      </c>
      <c r="G17" s="28">
        <f>+C17*'Silver Conversions'!$F16</f>
        <v>0</v>
      </c>
      <c r="H17" s="28">
        <f>+D17*'Silver Conversions'!$F16</f>
        <v>0</v>
      </c>
    </row>
    <row r="18" spans="1:8" ht="15.75">
      <c r="A18" s="5">
        <v>1502</v>
      </c>
      <c r="B18" s="28"/>
      <c r="C18" s="28"/>
      <c r="D18" s="28"/>
      <c r="E18" s="28"/>
      <c r="F18" s="28">
        <f>+B18*'Silver Conversions'!$F17</f>
        <v>0</v>
      </c>
      <c r="G18" s="28">
        <f>+C18*'Silver Conversions'!$F17</f>
        <v>0</v>
      </c>
      <c r="H18" s="28">
        <f>+D18*'Silver Conversions'!$F17</f>
        <v>0</v>
      </c>
    </row>
    <row r="19" spans="1:8" ht="15.75">
      <c r="A19" s="5">
        <v>1503</v>
      </c>
      <c r="B19" s="28">
        <v>4</v>
      </c>
      <c r="C19" s="28">
        <v>3.5</v>
      </c>
      <c r="D19" s="28"/>
      <c r="E19" s="28"/>
      <c r="F19" s="28">
        <f>+B19*'Silver Conversions'!$F18</f>
        <v>6.2364</v>
      </c>
      <c r="G19" s="28">
        <f>+C19*'Silver Conversions'!$F18</f>
        <v>5.456849999999999</v>
      </c>
      <c r="H19" s="28">
        <f>+D19*'Silver Conversions'!$F18</f>
        <v>0</v>
      </c>
    </row>
    <row r="20" spans="1:8" ht="15.75">
      <c r="A20" s="5">
        <v>1504</v>
      </c>
      <c r="B20" s="28"/>
      <c r="C20" s="28"/>
      <c r="D20" s="28"/>
      <c r="E20" s="28"/>
      <c r="F20" s="28">
        <f>+B20*'Silver Conversions'!$F19</f>
        <v>0</v>
      </c>
      <c r="G20" s="28">
        <f>+C20*'Silver Conversions'!$F19</f>
        <v>0</v>
      </c>
      <c r="H20" s="28">
        <f>+D20*'Silver Conversions'!$F19</f>
        <v>0</v>
      </c>
    </row>
    <row r="21" spans="1:8" ht="15.75">
      <c r="A21" s="5">
        <v>1505</v>
      </c>
      <c r="B21" s="28">
        <v>4</v>
      </c>
      <c r="C21" s="28">
        <v>3.5</v>
      </c>
      <c r="D21" s="28"/>
      <c r="E21" s="28"/>
      <c r="F21" s="28">
        <f>+B21*'Silver Conversions'!$F20</f>
        <v>6.2364</v>
      </c>
      <c r="G21" s="28">
        <f>+C21*'Silver Conversions'!$F20</f>
        <v>5.456849999999999</v>
      </c>
      <c r="H21" s="28">
        <f>+D21*'Silver Conversions'!$F20</f>
        <v>0</v>
      </c>
    </row>
    <row r="22" spans="1:8" ht="15.75">
      <c r="A22" s="5">
        <v>1506</v>
      </c>
      <c r="B22" s="28">
        <v>3.88</v>
      </c>
      <c r="C22" s="28">
        <v>3.5</v>
      </c>
      <c r="D22" s="28"/>
      <c r="E22" s="28"/>
      <c r="F22" s="28">
        <f>+B22*'Silver Conversions'!$F21</f>
        <v>6.049308</v>
      </c>
      <c r="G22" s="28">
        <f>+C22*'Silver Conversions'!$F21</f>
        <v>5.456849999999999</v>
      </c>
      <c r="H22" s="28">
        <f>+D22*'Silver Conversions'!$F21</f>
        <v>0</v>
      </c>
    </row>
    <row r="23" spans="1:8" ht="15.75">
      <c r="A23" s="5">
        <v>1507</v>
      </c>
      <c r="B23" s="28">
        <v>4</v>
      </c>
      <c r="C23" s="28">
        <v>3.5</v>
      </c>
      <c r="D23" s="28"/>
      <c r="E23" s="28"/>
      <c r="F23" s="28">
        <f>+B23*'Silver Conversions'!$F22</f>
        <v>6.2364</v>
      </c>
      <c r="G23" s="28">
        <f>+C23*'Silver Conversions'!$F22</f>
        <v>5.456849999999999</v>
      </c>
      <c r="H23" s="28">
        <f>+D23*'Silver Conversions'!$F22</f>
        <v>0</v>
      </c>
    </row>
    <row r="24" spans="1:8" ht="15.75">
      <c r="A24" s="5">
        <v>1508</v>
      </c>
      <c r="B24" s="28">
        <v>4</v>
      </c>
      <c r="C24" s="28">
        <v>3.5</v>
      </c>
      <c r="D24" s="28">
        <v>3.5</v>
      </c>
      <c r="E24" s="28"/>
      <c r="F24" s="28">
        <f>+B24*'Silver Conversions'!$F23</f>
        <v>6.2364</v>
      </c>
      <c r="G24" s="28">
        <f>+C24*'Silver Conversions'!$F23</f>
        <v>5.456849999999999</v>
      </c>
      <c r="H24" s="28">
        <f>+D24*'Silver Conversions'!$F23</f>
        <v>5.456849999999999</v>
      </c>
    </row>
    <row r="25" spans="1:8" ht="15.75">
      <c r="A25" s="5">
        <v>1509</v>
      </c>
      <c r="B25" s="28"/>
      <c r="C25" s="28"/>
      <c r="D25" s="28">
        <v>3</v>
      </c>
      <c r="E25" s="28"/>
      <c r="F25" s="28">
        <f>+B25*'Silver Conversions'!$F24</f>
        <v>0</v>
      </c>
      <c r="G25" s="28">
        <f>+C25*'Silver Conversions'!$F24</f>
        <v>0</v>
      </c>
      <c r="H25" s="28">
        <f>+D25*'Silver Conversions'!$F24</f>
        <v>4.6773</v>
      </c>
    </row>
    <row r="26" spans="1:8" ht="15.75">
      <c r="A26" s="5">
        <v>1510</v>
      </c>
      <c r="B26" s="28">
        <v>4</v>
      </c>
      <c r="C26" s="28"/>
      <c r="D26" s="28"/>
      <c r="E26" s="28"/>
      <c r="F26" s="28">
        <f>+B26*'Silver Conversions'!$F25</f>
        <v>6.2364</v>
      </c>
      <c r="G26" s="28">
        <f>+C26*'Silver Conversions'!$F25</f>
        <v>0</v>
      </c>
      <c r="H26" s="28">
        <f>+D26*'Silver Conversions'!$F25</f>
        <v>0</v>
      </c>
    </row>
    <row r="27" spans="1:8" ht="15.75">
      <c r="A27" s="5">
        <v>1511</v>
      </c>
      <c r="B27" s="28"/>
      <c r="C27" s="28">
        <v>3.5</v>
      </c>
      <c r="D27" s="28"/>
      <c r="E27" s="28"/>
      <c r="F27" s="28">
        <f>+B27*'Silver Conversions'!$F26</f>
        <v>0</v>
      </c>
      <c r="G27" s="28">
        <f>+C27*'Silver Conversions'!$F26</f>
        <v>5.456849999999999</v>
      </c>
      <c r="H27" s="28">
        <f>+D27*'Silver Conversions'!$F26</f>
        <v>0</v>
      </c>
    </row>
    <row r="28" spans="1:8" ht="15.75">
      <c r="A28" s="5">
        <v>1512</v>
      </c>
      <c r="B28" s="28">
        <v>4.43</v>
      </c>
      <c r="C28" s="28">
        <v>3.5</v>
      </c>
      <c r="D28" s="28"/>
      <c r="E28" s="28"/>
      <c r="F28" s="28">
        <f>+B28*'Silver Conversions'!$F27</f>
        <v>6.906813</v>
      </c>
      <c r="G28" s="28">
        <f>+C28*'Silver Conversions'!$F27</f>
        <v>5.456849999999999</v>
      </c>
      <c r="H28" s="28">
        <f>+D28*'Silver Conversions'!$F27</f>
        <v>0</v>
      </c>
    </row>
    <row r="29" spans="1:8" ht="15.75">
      <c r="A29" s="5">
        <v>1513</v>
      </c>
      <c r="B29" s="28"/>
      <c r="C29" s="28">
        <v>3.5</v>
      </c>
      <c r="D29" s="28"/>
      <c r="E29" s="28"/>
      <c r="F29" s="28">
        <f>+B29*'Silver Conversions'!$F28</f>
        <v>0</v>
      </c>
      <c r="G29" s="28">
        <f>+C29*'Silver Conversions'!$F28</f>
        <v>5.456849999999999</v>
      </c>
      <c r="H29" s="28">
        <f>+D29*'Silver Conversions'!$F28</f>
        <v>0</v>
      </c>
    </row>
    <row r="30" spans="1:8" ht="15.75">
      <c r="A30" s="5">
        <v>1514</v>
      </c>
      <c r="B30" s="28">
        <v>4</v>
      </c>
      <c r="C30" s="28"/>
      <c r="D30" s="28">
        <v>3.5</v>
      </c>
      <c r="E30" s="28"/>
      <c r="F30" s="28">
        <f>+B30*'Silver Conversions'!$F29</f>
        <v>6.2364</v>
      </c>
      <c r="G30" s="28">
        <f>+C30*'Silver Conversions'!$F29</f>
        <v>0</v>
      </c>
      <c r="H30" s="28">
        <f>+D30*'Silver Conversions'!$F29</f>
        <v>5.456849999999999</v>
      </c>
    </row>
    <row r="31" spans="1:8" ht="15.75">
      <c r="A31" s="5">
        <v>1515</v>
      </c>
      <c r="B31" s="28">
        <v>4</v>
      </c>
      <c r="C31" s="28">
        <v>3.5</v>
      </c>
      <c r="D31" s="28"/>
      <c r="E31" s="28"/>
      <c r="F31" s="28">
        <f>+B31*'Silver Conversions'!$F30</f>
        <v>6.2364</v>
      </c>
      <c r="G31" s="28">
        <f>+C31*'Silver Conversions'!$F30</f>
        <v>5.456849999999999</v>
      </c>
      <c r="H31" s="28">
        <f>+D31*'Silver Conversions'!$F30</f>
        <v>0</v>
      </c>
    </row>
    <row r="32" spans="1:8" ht="15.75">
      <c r="A32" s="5">
        <v>1516</v>
      </c>
      <c r="B32" s="28">
        <v>4</v>
      </c>
      <c r="C32" s="28">
        <v>3.5</v>
      </c>
      <c r="D32" s="28"/>
      <c r="E32" s="28"/>
      <c r="F32" s="28">
        <f>+B32*'Silver Conversions'!$F31</f>
        <v>6.2364</v>
      </c>
      <c r="G32" s="28">
        <f>+C32*'Silver Conversions'!$F31</f>
        <v>5.456849999999999</v>
      </c>
      <c r="H32" s="28">
        <f>+D32*'Silver Conversions'!$F31</f>
        <v>0</v>
      </c>
    </row>
    <row r="33" spans="1:8" ht="15.75">
      <c r="A33" s="5">
        <v>1517</v>
      </c>
      <c r="B33" s="28">
        <v>4.43</v>
      </c>
      <c r="C33" s="28"/>
      <c r="D33" s="28"/>
      <c r="E33" s="28"/>
      <c r="F33" s="28">
        <f>+B33*'Silver Conversions'!$F32</f>
        <v>6.906813</v>
      </c>
      <c r="G33" s="28">
        <f>+C33*'Silver Conversions'!$F32</f>
        <v>0</v>
      </c>
      <c r="H33" s="28">
        <f>+D33*'Silver Conversions'!$F32</f>
        <v>0</v>
      </c>
    </row>
    <row r="34" spans="1:8" ht="15.75">
      <c r="A34" s="5">
        <v>1518</v>
      </c>
      <c r="B34" s="28"/>
      <c r="C34" s="28"/>
      <c r="D34" s="28">
        <v>3</v>
      </c>
      <c r="E34" s="28"/>
      <c r="F34" s="28">
        <f>+B34*'Silver Conversions'!$F33</f>
        <v>0</v>
      </c>
      <c r="G34" s="28">
        <f>+C34*'Silver Conversions'!$F33</f>
        <v>0</v>
      </c>
      <c r="H34" s="28">
        <f>+D34*'Silver Conversions'!$F33</f>
        <v>4.6773</v>
      </c>
    </row>
    <row r="35" spans="1:8" ht="15.75">
      <c r="A35" s="5">
        <v>1519</v>
      </c>
      <c r="B35" s="28">
        <v>4</v>
      </c>
      <c r="C35" s="28">
        <v>3.5</v>
      </c>
      <c r="D35" s="28">
        <v>3</v>
      </c>
      <c r="E35" s="28"/>
      <c r="F35" s="28">
        <f>+B35*'Silver Conversions'!$F34</f>
        <v>6.2364</v>
      </c>
      <c r="G35" s="28">
        <f>+C35*'Silver Conversions'!$F34</f>
        <v>5.456849999999999</v>
      </c>
      <c r="H35" s="28">
        <f>+D35*'Silver Conversions'!$F34</f>
        <v>4.6773</v>
      </c>
    </row>
    <row r="36" spans="1:8" ht="15.75">
      <c r="A36" s="5">
        <v>1520</v>
      </c>
      <c r="B36" s="28"/>
      <c r="C36" s="28"/>
      <c r="D36" s="28"/>
      <c r="E36" s="28"/>
      <c r="F36" s="28">
        <f>+B36*'Silver Conversions'!$F35</f>
        <v>0</v>
      </c>
      <c r="G36" s="28">
        <f>+C36*'Silver Conversions'!$F35</f>
        <v>0</v>
      </c>
      <c r="H36" s="28">
        <f>+D36*'Silver Conversions'!$F35</f>
        <v>0</v>
      </c>
    </row>
    <row r="37" spans="1:8" ht="15.75">
      <c r="A37" s="5">
        <v>1521</v>
      </c>
      <c r="B37" s="28">
        <v>4</v>
      </c>
      <c r="C37" s="28">
        <v>3.5</v>
      </c>
      <c r="D37" s="28"/>
      <c r="E37" s="28"/>
      <c r="F37" s="28">
        <f>+B37*'Silver Conversions'!$F36</f>
        <v>6.2364</v>
      </c>
      <c r="G37" s="28">
        <f>+C37*'Silver Conversions'!$F36</f>
        <v>5.456849999999999</v>
      </c>
      <c r="H37" s="28">
        <f>+D37*'Silver Conversions'!$F36</f>
        <v>0</v>
      </c>
    </row>
    <row r="38" spans="1:8" ht="15.75">
      <c r="A38" s="5">
        <v>1522</v>
      </c>
      <c r="B38" s="28"/>
      <c r="C38" s="28"/>
      <c r="D38" s="28"/>
      <c r="E38" s="28"/>
      <c r="F38" s="28">
        <f>+B38*'Silver Conversions'!$F37</f>
        <v>0</v>
      </c>
      <c r="G38" s="28">
        <f>+C38*'Silver Conversions'!$F37</f>
        <v>0</v>
      </c>
      <c r="H38" s="28">
        <f>+D38*'Silver Conversions'!$F37</f>
        <v>0</v>
      </c>
    </row>
    <row r="39" spans="1:8" ht="15.75">
      <c r="A39" s="5">
        <v>1523</v>
      </c>
      <c r="B39" s="28">
        <v>4.43</v>
      </c>
      <c r="C39" s="28">
        <v>3</v>
      </c>
      <c r="D39" s="28"/>
      <c r="E39" s="28"/>
      <c r="F39" s="28">
        <f>+B39*'Silver Conversions'!$F38</f>
        <v>6.906813</v>
      </c>
      <c r="G39" s="28">
        <f>+C39*'Silver Conversions'!$F38</f>
        <v>4.6773</v>
      </c>
      <c r="H39" s="28">
        <f>+D39*'Silver Conversions'!$F38</f>
        <v>0</v>
      </c>
    </row>
    <row r="40" spans="1:8" ht="15.75">
      <c r="A40" s="5">
        <v>1524</v>
      </c>
      <c r="B40" s="28">
        <v>4.43</v>
      </c>
      <c r="C40" s="28"/>
      <c r="D40" s="28"/>
      <c r="E40" s="28"/>
      <c r="F40" s="28">
        <f>+B40*'Silver Conversions'!$F39</f>
        <v>6.906813</v>
      </c>
      <c r="G40" s="28">
        <f>+C40*'Silver Conversions'!$F39</f>
        <v>0</v>
      </c>
      <c r="H40" s="28">
        <f>+D40*'Silver Conversions'!$F39</f>
        <v>0</v>
      </c>
    </row>
    <row r="41" spans="1:8" ht="15.75">
      <c r="A41" s="5">
        <v>1525</v>
      </c>
      <c r="B41" s="28">
        <v>4</v>
      </c>
      <c r="C41" s="28">
        <v>3.5</v>
      </c>
      <c r="D41" s="28"/>
      <c r="E41" s="28"/>
      <c r="F41" s="28">
        <f>+B41*'Silver Conversions'!$F40</f>
        <v>6.2364</v>
      </c>
      <c r="G41" s="28">
        <f>+C41*'Silver Conversions'!$F40</f>
        <v>5.456849999999999</v>
      </c>
      <c r="H41" s="28">
        <f>+D41*'Silver Conversions'!$F40</f>
        <v>0</v>
      </c>
    </row>
    <row r="42" spans="1:8" ht="15.75">
      <c r="A42" s="5">
        <v>1526</v>
      </c>
      <c r="B42" s="28"/>
      <c r="C42" s="28">
        <v>3.5</v>
      </c>
      <c r="D42" s="28"/>
      <c r="E42" s="28"/>
      <c r="F42" s="28">
        <f>+B42*'Silver Conversions'!$F41</f>
        <v>0</v>
      </c>
      <c r="G42" s="28">
        <f>+C42*'Silver Conversions'!$F41</f>
        <v>5.456849999999999</v>
      </c>
      <c r="H42" s="28">
        <f>+D42*'Silver Conversions'!$F41</f>
        <v>0</v>
      </c>
    </row>
    <row r="43" spans="1:8" ht="15.75">
      <c r="A43" s="5">
        <v>1527</v>
      </c>
      <c r="B43" s="28"/>
      <c r="C43" s="28">
        <v>3.5</v>
      </c>
      <c r="D43" s="28">
        <v>3.47</v>
      </c>
      <c r="E43" s="28"/>
      <c r="F43" s="28">
        <f>+B43*'Silver Conversions'!$F42</f>
        <v>0</v>
      </c>
      <c r="G43" s="28">
        <f>+C43*'Silver Conversions'!$F42</f>
        <v>5.456849999999999</v>
      </c>
      <c r="H43" s="28">
        <f>+D43*'Silver Conversions'!$F42</f>
        <v>5.410077</v>
      </c>
    </row>
    <row r="44" spans="1:8" ht="15.75">
      <c r="A44" s="5">
        <v>1528</v>
      </c>
      <c r="B44" s="28">
        <v>4.67</v>
      </c>
      <c r="C44" s="28">
        <v>3.5</v>
      </c>
      <c r="D44" s="28">
        <v>3.5</v>
      </c>
      <c r="E44" s="28"/>
      <c r="F44" s="28">
        <f>+B44*'Silver Conversions'!$F43</f>
        <v>7.280996999999999</v>
      </c>
      <c r="G44" s="28">
        <f>+C44*'Silver Conversions'!$F43</f>
        <v>5.456849999999999</v>
      </c>
      <c r="H44" s="28">
        <f>+D44*'Silver Conversions'!$F43</f>
        <v>5.456849999999999</v>
      </c>
    </row>
    <row r="45" spans="1:8" ht="15.75">
      <c r="A45" s="5">
        <v>1529</v>
      </c>
      <c r="B45" s="28">
        <v>4.43</v>
      </c>
      <c r="C45" s="28">
        <v>3.5</v>
      </c>
      <c r="D45" s="28"/>
      <c r="E45" s="28"/>
      <c r="F45" s="28">
        <f>+B45*'Silver Conversions'!$F44</f>
        <v>6.906813</v>
      </c>
      <c r="G45" s="28">
        <f>+C45*'Silver Conversions'!$F44</f>
        <v>5.456849999999999</v>
      </c>
      <c r="H45" s="28">
        <f>+D45*'Silver Conversions'!$F44</f>
        <v>0</v>
      </c>
    </row>
    <row r="46" spans="1:8" ht="15.75">
      <c r="A46" s="5">
        <v>1530</v>
      </c>
      <c r="B46" s="28">
        <v>4.43</v>
      </c>
      <c r="C46" s="28">
        <v>3.5</v>
      </c>
      <c r="D46" s="28"/>
      <c r="E46" s="28"/>
      <c r="F46" s="28">
        <f>+B46*'Silver Conversions'!$F45</f>
        <v>6.906813</v>
      </c>
      <c r="G46" s="28">
        <f>+C46*'Silver Conversions'!$F45</f>
        <v>5.456849999999999</v>
      </c>
      <c r="H46" s="28">
        <f>+D46*'Silver Conversions'!$F45</f>
        <v>0</v>
      </c>
    </row>
    <row r="47" spans="1:8" ht="15.75">
      <c r="A47" s="5">
        <v>1531</v>
      </c>
      <c r="B47" s="28">
        <v>4.43</v>
      </c>
      <c r="C47" s="28">
        <v>3.5</v>
      </c>
      <c r="D47" s="28"/>
      <c r="E47" s="28"/>
      <c r="F47" s="28">
        <f>+B47*'Silver Conversions'!$F46</f>
        <v>6.906813</v>
      </c>
      <c r="G47" s="28">
        <f>+C47*'Silver Conversions'!$F46</f>
        <v>5.456849999999999</v>
      </c>
      <c r="H47" s="28">
        <f>+D47*'Silver Conversions'!$F46</f>
        <v>0</v>
      </c>
    </row>
    <row r="48" spans="1:8" ht="15.75">
      <c r="A48" s="5">
        <v>1532</v>
      </c>
      <c r="B48" s="28">
        <v>4.43</v>
      </c>
      <c r="C48" s="28">
        <v>3.5</v>
      </c>
      <c r="D48" s="28"/>
      <c r="E48" s="28"/>
      <c r="F48" s="28">
        <f>+B48*'Silver Conversions'!$F47</f>
        <v>6.906813</v>
      </c>
      <c r="G48" s="28">
        <f>+C48*'Silver Conversions'!$F47</f>
        <v>5.456849999999999</v>
      </c>
      <c r="H48" s="28">
        <f>+D48*'Silver Conversions'!$F47</f>
        <v>0</v>
      </c>
    </row>
    <row r="49" spans="1:8" ht="15.75">
      <c r="A49" s="5">
        <v>1533</v>
      </c>
      <c r="B49" s="28">
        <v>4.43</v>
      </c>
      <c r="C49" s="28"/>
      <c r="D49" s="28"/>
      <c r="E49" s="28"/>
      <c r="F49" s="28">
        <f>+B49*'Silver Conversions'!$F48</f>
        <v>6.906813</v>
      </c>
      <c r="G49" s="28">
        <f>+C49*'Silver Conversions'!$F48</f>
        <v>0</v>
      </c>
      <c r="H49" s="28">
        <f>+D49*'Silver Conversions'!$F48</f>
        <v>0</v>
      </c>
    </row>
    <row r="50" spans="1:8" ht="15.75">
      <c r="A50" s="5">
        <v>1534</v>
      </c>
      <c r="B50" s="28"/>
      <c r="C50" s="28"/>
      <c r="D50" s="28"/>
      <c r="E50" s="28"/>
      <c r="F50" s="28">
        <f>+B50*'Silver Conversions'!$F49</f>
        <v>0</v>
      </c>
      <c r="G50" s="28">
        <f>+C50*'Silver Conversions'!$F49</f>
        <v>0</v>
      </c>
      <c r="H50" s="28">
        <f>+D50*'Silver Conversions'!$F49</f>
        <v>0</v>
      </c>
    </row>
    <row r="51" spans="1:8" ht="15.75">
      <c r="A51" s="5">
        <v>1535</v>
      </c>
      <c r="B51" s="28">
        <v>4.43</v>
      </c>
      <c r="C51" s="28"/>
      <c r="D51" s="28"/>
      <c r="E51" s="28"/>
      <c r="F51" s="28">
        <f>+B51*'Silver Conversions'!$F50</f>
        <v>6.906813</v>
      </c>
      <c r="G51" s="28">
        <f>+C51*'Silver Conversions'!$F50</f>
        <v>0</v>
      </c>
      <c r="H51" s="28">
        <f>+D51*'Silver Conversions'!$F50</f>
        <v>0</v>
      </c>
    </row>
    <row r="52" spans="1:8" ht="15.75">
      <c r="A52" s="5">
        <v>1536</v>
      </c>
      <c r="B52" s="28">
        <v>4.43</v>
      </c>
      <c r="C52" s="28"/>
      <c r="D52" s="28"/>
      <c r="E52" s="28"/>
      <c r="F52" s="28">
        <f>+B52*'Silver Conversions'!$F51</f>
        <v>6.906813</v>
      </c>
      <c r="G52" s="28">
        <f>+C52*'Silver Conversions'!$F51</f>
        <v>0</v>
      </c>
      <c r="H52" s="28">
        <f>+D52*'Silver Conversions'!$F51</f>
        <v>0</v>
      </c>
    </row>
    <row r="53" spans="1:8" ht="15.75">
      <c r="A53" s="5">
        <v>1537</v>
      </c>
      <c r="B53" s="28">
        <v>4.43</v>
      </c>
      <c r="C53" s="28">
        <v>3.5</v>
      </c>
      <c r="D53" s="28"/>
      <c r="E53" s="28"/>
      <c r="F53" s="28">
        <f>+B53*'Silver Conversions'!$F52</f>
        <v>6.906813</v>
      </c>
      <c r="G53" s="28">
        <f>+C53*'Silver Conversions'!$F52</f>
        <v>5.456849999999999</v>
      </c>
      <c r="H53" s="28">
        <f>+D53*'Silver Conversions'!$F52</f>
        <v>0</v>
      </c>
    </row>
    <row r="54" spans="1:8" ht="15.75">
      <c r="A54" s="5">
        <v>1538</v>
      </c>
      <c r="B54" s="28">
        <v>4.43</v>
      </c>
      <c r="C54" s="28">
        <v>3.5</v>
      </c>
      <c r="D54" s="28"/>
      <c r="E54" s="28"/>
      <c r="F54" s="28">
        <f>+B54*'Silver Conversions'!$F53</f>
        <v>6.906813</v>
      </c>
      <c r="G54" s="28">
        <f>+C54*'Silver Conversions'!$F53</f>
        <v>5.456849999999999</v>
      </c>
      <c r="H54" s="28">
        <f>+D54*'Silver Conversions'!$F53</f>
        <v>0</v>
      </c>
    </row>
    <row r="55" spans="1:8" ht="15.75">
      <c r="A55" s="5">
        <v>1539</v>
      </c>
      <c r="B55" s="28">
        <v>4.43</v>
      </c>
      <c r="C55" s="28">
        <v>4</v>
      </c>
      <c r="D55" s="28"/>
      <c r="E55" s="28"/>
      <c r="F55" s="28">
        <f>+B55*'Silver Conversions'!$F54</f>
        <v>6.906813</v>
      </c>
      <c r="G55" s="28">
        <f>+C55*'Silver Conversions'!$F54</f>
        <v>6.2364</v>
      </c>
      <c r="H55" s="28">
        <f>+D55*'Silver Conversions'!$F54</f>
        <v>0</v>
      </c>
    </row>
    <row r="56" spans="1:8" ht="15.75">
      <c r="A56" s="5">
        <v>1540</v>
      </c>
      <c r="B56" s="28">
        <v>4.43</v>
      </c>
      <c r="C56" s="28"/>
      <c r="D56" s="28"/>
      <c r="E56" s="28"/>
      <c r="F56" s="28">
        <f>+B56*'Silver Conversions'!$F55</f>
        <v>6.906813</v>
      </c>
      <c r="G56" s="28">
        <f>+C56*'Silver Conversions'!$F55</f>
        <v>0</v>
      </c>
      <c r="H56" s="28">
        <f>+D56*'Silver Conversions'!$F55</f>
        <v>0</v>
      </c>
    </row>
    <row r="57" spans="1:8" ht="15.75">
      <c r="A57" s="5">
        <v>1541</v>
      </c>
      <c r="B57" s="28"/>
      <c r="C57" s="28"/>
      <c r="D57" s="28"/>
      <c r="E57" s="28"/>
      <c r="F57" s="28">
        <f>+B57*'Silver Conversions'!$F56</f>
        <v>0</v>
      </c>
      <c r="G57" s="28">
        <f>+C57*'Silver Conversions'!$F56</f>
        <v>0</v>
      </c>
      <c r="H57" s="28">
        <f>+D57*'Silver Conversions'!$F56</f>
        <v>0</v>
      </c>
    </row>
    <row r="58" spans="1:8" ht="15.75">
      <c r="A58" s="5">
        <v>1542</v>
      </c>
      <c r="B58" s="28">
        <v>4.43</v>
      </c>
      <c r="C58" s="28"/>
      <c r="D58" s="28"/>
      <c r="E58" s="28"/>
      <c r="F58" s="28">
        <f>+B58*'Silver Conversions'!$F57</f>
        <v>6.906813</v>
      </c>
      <c r="G58" s="28">
        <f>+C58*'Silver Conversions'!$F57</f>
        <v>0</v>
      </c>
      <c r="H58" s="28">
        <f>+D58*'Silver Conversions'!$F57</f>
        <v>0</v>
      </c>
    </row>
    <row r="59" spans="1:8" ht="15.75">
      <c r="A59" s="5">
        <v>1543</v>
      </c>
      <c r="B59" s="28">
        <v>4.43</v>
      </c>
      <c r="C59" s="28"/>
      <c r="D59" s="28"/>
      <c r="E59" s="28"/>
      <c r="F59" s="28">
        <f>+B59*'Silver Conversions'!$F58</f>
        <v>6.906813</v>
      </c>
      <c r="G59" s="28">
        <f>+C59*'Silver Conversions'!$F58</f>
        <v>0</v>
      </c>
      <c r="H59" s="28">
        <f>+D59*'Silver Conversions'!$F58</f>
        <v>0</v>
      </c>
    </row>
    <row r="60" spans="1:8" ht="15.75">
      <c r="A60" s="5">
        <v>1544</v>
      </c>
      <c r="B60" s="28"/>
      <c r="C60" s="28"/>
      <c r="D60" s="28"/>
      <c r="E60" s="28"/>
      <c r="F60" s="28">
        <f>+B60*'Silver Conversions'!$F59</f>
        <v>0</v>
      </c>
      <c r="G60" s="28">
        <f>+C60*'Silver Conversions'!$F59</f>
        <v>0</v>
      </c>
      <c r="H60" s="28">
        <f>+D60*'Silver Conversions'!$F59</f>
        <v>0</v>
      </c>
    </row>
    <row r="61" spans="1:8" ht="15.75">
      <c r="A61" s="5">
        <v>1545</v>
      </c>
      <c r="B61" s="28">
        <v>4.43</v>
      </c>
      <c r="C61" s="28">
        <v>3.5</v>
      </c>
      <c r="D61" s="28"/>
      <c r="E61" s="28"/>
      <c r="F61" s="28">
        <f>+B61*'Silver Conversions'!$F60</f>
        <v>6.906813</v>
      </c>
      <c r="G61" s="28">
        <f>+C61*'Silver Conversions'!$F60</f>
        <v>5.456849999999999</v>
      </c>
      <c r="H61" s="28">
        <f>+D61*'Silver Conversions'!$F60</f>
        <v>0</v>
      </c>
    </row>
    <row r="62" spans="1:8" ht="15.75">
      <c r="A62" s="5">
        <v>1546</v>
      </c>
      <c r="B62" s="28">
        <v>4.43</v>
      </c>
      <c r="C62" s="28">
        <v>3.52</v>
      </c>
      <c r="D62" s="28">
        <v>3.2</v>
      </c>
      <c r="E62" s="28"/>
      <c r="F62" s="28">
        <f>+B62*'Silver Conversions'!$F61</f>
        <v>6.906813</v>
      </c>
      <c r="G62" s="28">
        <f>+C62*'Silver Conversions'!$F61</f>
        <v>5.488032</v>
      </c>
      <c r="H62" s="28">
        <f>+D62*'Silver Conversions'!$F61</f>
        <v>4.98912</v>
      </c>
    </row>
    <row r="63" spans="1:8" ht="15.75">
      <c r="A63" s="5">
        <v>1547</v>
      </c>
      <c r="B63" s="28">
        <v>4.43</v>
      </c>
      <c r="C63" s="28">
        <v>3.5</v>
      </c>
      <c r="D63" s="28"/>
      <c r="E63" s="28"/>
      <c r="F63" s="28">
        <f>+B63*'Silver Conversions'!$F62</f>
        <v>6.906813</v>
      </c>
      <c r="G63" s="28">
        <f>+C63*'Silver Conversions'!$F62</f>
        <v>5.456849999999999</v>
      </c>
      <c r="H63" s="28">
        <f>+D63*'Silver Conversions'!$F62</f>
        <v>0</v>
      </c>
    </row>
    <row r="64" spans="1:8" ht="15.75">
      <c r="A64" s="5">
        <v>1548</v>
      </c>
      <c r="B64" s="28">
        <v>4.43</v>
      </c>
      <c r="C64" s="28"/>
      <c r="D64" s="28"/>
      <c r="E64" s="28"/>
      <c r="F64" s="28">
        <f>+B64*'Silver Conversions'!$F63</f>
        <v>6.906813</v>
      </c>
      <c r="G64" s="28">
        <f>+C64*'Silver Conversions'!$F63</f>
        <v>0</v>
      </c>
      <c r="H64" s="28">
        <f>+D64*'Silver Conversions'!$F63</f>
        <v>0</v>
      </c>
    </row>
    <row r="65" spans="1:8" ht="15.75">
      <c r="A65" s="5">
        <v>1549</v>
      </c>
      <c r="B65" s="28"/>
      <c r="C65" s="28"/>
      <c r="D65" s="28"/>
      <c r="E65" s="28"/>
      <c r="F65" s="28">
        <f>+B65*'Silver Conversions'!$F64</f>
        <v>0</v>
      </c>
      <c r="G65" s="28">
        <f>+C65*'Silver Conversions'!$F64</f>
        <v>0</v>
      </c>
      <c r="H65" s="28">
        <f>+D65*'Silver Conversions'!$F64</f>
        <v>0</v>
      </c>
    </row>
    <row r="66" spans="1:8" ht="15.75">
      <c r="A66" s="5">
        <v>1550</v>
      </c>
      <c r="B66" s="28">
        <v>4</v>
      </c>
      <c r="C66" s="28"/>
      <c r="D66" s="28"/>
      <c r="E66" s="28"/>
      <c r="F66" s="28">
        <f>+B66*'Silver Conversions'!$F65</f>
        <v>6.2364</v>
      </c>
      <c r="G66" s="28">
        <f>+C66*'Silver Conversions'!$F65</f>
        <v>0</v>
      </c>
      <c r="H66" s="28">
        <f>+D66*'Silver Conversions'!$F65</f>
        <v>0</v>
      </c>
    </row>
    <row r="67" spans="1:8" ht="15.75">
      <c r="A67" s="5">
        <v>1551</v>
      </c>
      <c r="B67" s="28"/>
      <c r="C67" s="28">
        <v>3.5</v>
      </c>
      <c r="D67" s="28"/>
      <c r="E67" s="28"/>
      <c r="F67" s="28">
        <f>+B67*'Silver Conversions'!$F66</f>
        <v>0</v>
      </c>
      <c r="G67" s="28">
        <f>+C67*'Silver Conversions'!$F66</f>
        <v>5.456849999999999</v>
      </c>
      <c r="H67" s="28">
        <f>+D67*'Silver Conversions'!$F66</f>
        <v>0</v>
      </c>
    </row>
    <row r="68" spans="1:8" ht="15.75">
      <c r="A68" s="5">
        <v>1552</v>
      </c>
      <c r="B68" s="28">
        <v>4.43</v>
      </c>
      <c r="C68" s="28"/>
      <c r="D68" s="28">
        <v>3.58</v>
      </c>
      <c r="E68" s="28"/>
      <c r="F68" s="28">
        <f>+B68*'Silver Conversions'!$F67</f>
        <v>6.906813</v>
      </c>
      <c r="G68" s="28">
        <f>+C68*'Silver Conversions'!$F67</f>
        <v>0</v>
      </c>
      <c r="H68" s="28">
        <f>+D68*'Silver Conversions'!$F67</f>
        <v>5.5815779999999995</v>
      </c>
    </row>
    <row r="69" spans="1:8" ht="15.75">
      <c r="A69" s="5">
        <v>1553</v>
      </c>
      <c r="B69" s="28">
        <v>4.99</v>
      </c>
      <c r="C69" s="28"/>
      <c r="D69" s="28"/>
      <c r="E69" s="28"/>
      <c r="F69" s="28">
        <f>+B69*'Silver Conversions'!$F68</f>
        <v>7.779909</v>
      </c>
      <c r="G69" s="28">
        <f>+C69*'Silver Conversions'!$F68</f>
        <v>0</v>
      </c>
      <c r="H69" s="28">
        <f>+D69*'Silver Conversions'!$F68</f>
        <v>0</v>
      </c>
    </row>
    <row r="70" spans="1:8" ht="15.75">
      <c r="A70" s="5">
        <v>1554</v>
      </c>
      <c r="B70" s="28">
        <v>5.54</v>
      </c>
      <c r="C70" s="28"/>
      <c r="D70" s="28"/>
      <c r="E70" s="28"/>
      <c r="F70" s="28">
        <f>+B70*'Silver Conversions'!$F69</f>
        <v>8.637414</v>
      </c>
      <c r="G70" s="28">
        <f>+C70*'Silver Conversions'!$F69</f>
        <v>0</v>
      </c>
      <c r="H70" s="28">
        <f>+D70*'Silver Conversions'!$F69</f>
        <v>0</v>
      </c>
    </row>
    <row r="71" spans="1:8" ht="15.75">
      <c r="A71" s="5">
        <v>1555</v>
      </c>
      <c r="B71" s="28">
        <v>5.54</v>
      </c>
      <c r="C71" s="28"/>
      <c r="D71" s="28"/>
      <c r="E71" s="28"/>
      <c r="F71" s="28">
        <f>+B71*'Silver Conversions'!$F70</f>
        <v>8.637414</v>
      </c>
      <c r="G71" s="28">
        <f>+C71*'Silver Conversions'!$F70</f>
        <v>0</v>
      </c>
      <c r="H71" s="28">
        <f>+D71*'Silver Conversions'!$F70</f>
        <v>0</v>
      </c>
    </row>
    <row r="72" spans="1:8" ht="15.75">
      <c r="A72" s="5">
        <v>1556</v>
      </c>
      <c r="B72" s="28"/>
      <c r="C72" s="28"/>
      <c r="D72" s="28"/>
      <c r="E72" s="28"/>
      <c r="F72" s="28">
        <f>+B72*'Silver Conversions'!$F71</f>
        <v>0</v>
      </c>
      <c r="G72" s="28">
        <f>+C72*'Silver Conversions'!$F71</f>
        <v>0</v>
      </c>
      <c r="H72" s="28">
        <f>+D72*'Silver Conversions'!$F71</f>
        <v>0</v>
      </c>
    </row>
    <row r="73" spans="1:8" ht="15.75">
      <c r="A73" s="5">
        <v>1557</v>
      </c>
      <c r="B73" s="28">
        <v>4.8</v>
      </c>
      <c r="C73" s="28"/>
      <c r="D73" s="28"/>
      <c r="E73" s="28"/>
      <c r="F73" s="28">
        <f>+B73*'Silver Conversions'!$F72</f>
        <v>7.48368</v>
      </c>
      <c r="G73" s="28">
        <f>+C73*'Silver Conversions'!$F72</f>
        <v>0</v>
      </c>
      <c r="H73" s="28">
        <f>+D73*'Silver Conversions'!$F72</f>
        <v>0</v>
      </c>
    </row>
    <row r="74" spans="1:8" ht="15.75">
      <c r="A74" s="5">
        <v>1558</v>
      </c>
      <c r="B74" s="28"/>
      <c r="C74" s="28"/>
      <c r="D74" s="28">
        <v>3</v>
      </c>
      <c r="E74" s="28"/>
      <c r="F74" s="28">
        <f>+B74*'Silver Conversions'!$F73</f>
        <v>0</v>
      </c>
      <c r="G74" s="28">
        <f>+C74*'Silver Conversions'!$F73</f>
        <v>0</v>
      </c>
      <c r="H74" s="28">
        <f>+D74*'Silver Conversions'!$F73</f>
        <v>4.6773</v>
      </c>
    </row>
    <row r="75" spans="1:8" ht="15.75">
      <c r="A75" s="5">
        <v>1559</v>
      </c>
      <c r="B75" s="28">
        <v>5.54</v>
      </c>
      <c r="C75" s="28"/>
      <c r="D75" s="28">
        <v>3</v>
      </c>
      <c r="E75" s="28"/>
      <c r="F75" s="28">
        <f>+B75*'Silver Conversions'!$F74</f>
        <v>8.637414</v>
      </c>
      <c r="G75" s="28">
        <f>+C75*'Silver Conversions'!$F74</f>
        <v>0</v>
      </c>
      <c r="H75" s="28">
        <f>+D75*'Silver Conversions'!$F74</f>
        <v>4.6773</v>
      </c>
    </row>
    <row r="76" spans="1:8" ht="15.75">
      <c r="A76" s="5">
        <v>1560</v>
      </c>
      <c r="B76" s="28">
        <v>5.54</v>
      </c>
      <c r="C76" s="28">
        <v>4</v>
      </c>
      <c r="D76" s="28">
        <v>2</v>
      </c>
      <c r="E76" s="28"/>
      <c r="F76" s="28">
        <f>+B76*'Silver Conversions'!$F75</f>
        <v>8.637414</v>
      </c>
      <c r="G76" s="28">
        <f>+C76*'Silver Conversions'!$F75</f>
        <v>6.2364</v>
      </c>
      <c r="H76" s="28">
        <f>+D76*'Silver Conversions'!$F75</f>
        <v>3.1182</v>
      </c>
    </row>
    <row r="77" spans="1:8" ht="15.75">
      <c r="A77" s="5">
        <v>1561</v>
      </c>
      <c r="B77" s="28"/>
      <c r="C77" s="28"/>
      <c r="D77" s="28"/>
      <c r="E77" s="28"/>
      <c r="F77" s="28">
        <f>+B77*'Silver Conversions'!$F76</f>
        <v>0</v>
      </c>
      <c r="G77" s="28">
        <f>+C77*'Silver Conversions'!$F76</f>
        <v>0</v>
      </c>
      <c r="H77" s="28">
        <f>+D77*'Silver Conversions'!$F76</f>
        <v>0</v>
      </c>
    </row>
    <row r="78" spans="1:8" ht="15.75">
      <c r="A78" s="5">
        <v>1562</v>
      </c>
      <c r="B78" s="28">
        <v>4.5</v>
      </c>
      <c r="C78" s="28"/>
      <c r="D78" s="28"/>
      <c r="E78" s="28"/>
      <c r="F78" s="28">
        <f>+B78*'Silver Conversions'!$F77</f>
        <v>7.01595</v>
      </c>
      <c r="G78" s="28">
        <f>+C78*'Silver Conversions'!$F77</f>
        <v>0</v>
      </c>
      <c r="H78" s="28">
        <f>+D78*'Silver Conversions'!$F77</f>
        <v>0</v>
      </c>
    </row>
    <row r="79" spans="1:8" ht="15.75">
      <c r="A79" s="5">
        <v>1563</v>
      </c>
      <c r="B79" s="28"/>
      <c r="C79" s="28"/>
      <c r="D79" s="28"/>
      <c r="E79" s="28"/>
      <c r="F79" s="28">
        <f>+B79*'Silver Conversions'!$F78</f>
        <v>0</v>
      </c>
      <c r="G79" s="28">
        <f>+C79*'Silver Conversions'!$F78</f>
        <v>0</v>
      </c>
      <c r="H79" s="28">
        <f>+D79*'Silver Conversions'!$F78</f>
        <v>0</v>
      </c>
    </row>
    <row r="80" spans="1:8" ht="15.75">
      <c r="A80" s="5">
        <v>1564</v>
      </c>
      <c r="B80" s="28"/>
      <c r="C80" s="28"/>
      <c r="D80" s="28"/>
      <c r="E80" s="28"/>
      <c r="F80" s="28">
        <f>+B80*'Silver Conversions'!$F79</f>
        <v>0</v>
      </c>
      <c r="G80" s="28">
        <f>+C80*'Silver Conversions'!$F79</f>
        <v>0</v>
      </c>
      <c r="H80" s="28">
        <f>+D80*'Silver Conversions'!$F79</f>
        <v>0</v>
      </c>
    </row>
    <row r="81" spans="1:8" ht="15.75">
      <c r="A81" s="5">
        <v>1565</v>
      </c>
      <c r="B81" s="28"/>
      <c r="C81" s="28"/>
      <c r="D81" s="28">
        <v>3</v>
      </c>
      <c r="E81" s="28"/>
      <c r="F81" s="28">
        <f>+B81*'Silver Conversions'!$F80</f>
        <v>0</v>
      </c>
      <c r="G81" s="28">
        <f>+C81*'Silver Conversions'!$F80</f>
        <v>0</v>
      </c>
      <c r="H81" s="28">
        <f>+D81*'Silver Conversions'!$F80</f>
        <v>4.6773</v>
      </c>
    </row>
    <row r="82" spans="1:8" ht="15.75">
      <c r="A82" s="5">
        <v>1566</v>
      </c>
      <c r="B82" s="28"/>
      <c r="C82" s="28"/>
      <c r="D82" s="28"/>
      <c r="E82" s="28"/>
      <c r="F82" s="28">
        <f>+B82*'Silver Conversions'!$F81</f>
        <v>0</v>
      </c>
      <c r="G82" s="28">
        <f>+C82*'Silver Conversions'!$F81</f>
        <v>0</v>
      </c>
      <c r="H82" s="28">
        <f>+D82*'Silver Conversions'!$F81</f>
        <v>0</v>
      </c>
    </row>
    <row r="83" spans="1:8" ht="15.75">
      <c r="A83" s="5">
        <v>1567</v>
      </c>
      <c r="B83" s="28"/>
      <c r="C83" s="28"/>
      <c r="D83" s="28"/>
      <c r="E83" s="28"/>
      <c r="F83" s="28">
        <f>+B83*'Silver Conversions'!$F82</f>
        <v>0</v>
      </c>
      <c r="G83" s="28">
        <f>+C83*'Silver Conversions'!$F82</f>
        <v>0</v>
      </c>
      <c r="H83" s="28">
        <f>+D83*'Silver Conversions'!$F82</f>
        <v>0</v>
      </c>
    </row>
    <row r="84" spans="1:8" ht="15.75">
      <c r="A84" s="5">
        <v>1568</v>
      </c>
      <c r="B84" s="28"/>
      <c r="C84" s="28"/>
      <c r="D84" s="28"/>
      <c r="E84" s="28"/>
      <c r="F84" s="28">
        <f>+B84*'Silver Conversions'!$F83</f>
        <v>0</v>
      </c>
      <c r="G84" s="28">
        <f>+C84*'Silver Conversions'!$F83</f>
        <v>0</v>
      </c>
      <c r="H84" s="28">
        <f>+D84*'Silver Conversions'!$F83</f>
        <v>0</v>
      </c>
    </row>
    <row r="85" spans="1:8" ht="15.75">
      <c r="A85" s="5">
        <v>1569</v>
      </c>
      <c r="B85" s="28"/>
      <c r="C85" s="28"/>
      <c r="D85" s="28"/>
      <c r="E85" s="28"/>
      <c r="F85" s="28">
        <f>+B85*'Silver Conversions'!$F84</f>
        <v>0</v>
      </c>
      <c r="G85" s="28">
        <f>+C85*'Silver Conversions'!$F84</f>
        <v>0</v>
      </c>
      <c r="H85" s="28">
        <f>+D85*'Silver Conversions'!$F84</f>
        <v>0</v>
      </c>
    </row>
    <row r="86" spans="1:8" ht="15.75">
      <c r="A86" s="5">
        <v>1570</v>
      </c>
      <c r="B86" s="28"/>
      <c r="C86" s="28"/>
      <c r="D86" s="28"/>
      <c r="E86" s="28"/>
      <c r="F86" s="28">
        <f>+B86*'Silver Conversions'!$F85</f>
        <v>0</v>
      </c>
      <c r="G86" s="28">
        <f>+C86*'Silver Conversions'!$F85</f>
        <v>0</v>
      </c>
      <c r="H86" s="28">
        <f>+D86*'Silver Conversions'!$F85</f>
        <v>0</v>
      </c>
    </row>
    <row r="87" spans="1:8" ht="15.75">
      <c r="A87" s="5">
        <v>1571</v>
      </c>
      <c r="B87" s="28"/>
      <c r="C87" s="28"/>
      <c r="D87" s="28"/>
      <c r="E87" s="28"/>
      <c r="F87" s="28">
        <f>+B87*'Silver Conversions'!$F86</f>
        <v>0</v>
      </c>
      <c r="G87" s="28">
        <f>+C87*'Silver Conversions'!$F86</f>
        <v>0</v>
      </c>
      <c r="H87" s="28">
        <f>+D87*'Silver Conversions'!$F86</f>
        <v>0</v>
      </c>
    </row>
    <row r="88" spans="1:8" ht="15.75">
      <c r="A88" s="5">
        <v>1572</v>
      </c>
      <c r="B88" s="28"/>
      <c r="C88" s="28"/>
      <c r="D88" s="28"/>
      <c r="E88" s="28"/>
      <c r="F88" s="28">
        <f>+B88*'Silver Conversions'!$F87</f>
        <v>0</v>
      </c>
      <c r="G88" s="28">
        <f>+C88*'Silver Conversions'!$F87</f>
        <v>0</v>
      </c>
      <c r="H88" s="28">
        <f>+D88*'Silver Conversions'!$F87</f>
        <v>0</v>
      </c>
    </row>
    <row r="89" spans="1:8" ht="15.75">
      <c r="A89" s="5">
        <v>1573</v>
      </c>
      <c r="B89" s="28">
        <v>4.19</v>
      </c>
      <c r="C89" s="28"/>
      <c r="D89" s="28">
        <v>3</v>
      </c>
      <c r="E89" s="28"/>
      <c r="F89" s="28">
        <f>+B89*'Silver Conversions'!$F88</f>
        <v>6.532629</v>
      </c>
      <c r="G89" s="28">
        <f>+C89*'Silver Conversions'!$F88</f>
        <v>0</v>
      </c>
      <c r="H89" s="28">
        <f>+D89*'Silver Conversions'!$F88</f>
        <v>4.6773</v>
      </c>
    </row>
    <row r="90" spans="1:8" ht="15.75">
      <c r="A90" s="5">
        <v>1574</v>
      </c>
      <c r="B90" s="28">
        <v>4</v>
      </c>
      <c r="C90" s="28"/>
      <c r="D90" s="28">
        <v>3.25</v>
      </c>
      <c r="E90" s="28"/>
      <c r="F90" s="28">
        <f>+B90*'Silver Conversions'!$F89</f>
        <v>6.2364</v>
      </c>
      <c r="G90" s="28">
        <f>+C90*'Silver Conversions'!$F89</f>
        <v>0</v>
      </c>
      <c r="H90" s="28">
        <f>+D90*'Silver Conversions'!$F89</f>
        <v>5.067075</v>
      </c>
    </row>
    <row r="91" spans="1:8" ht="15.75">
      <c r="A91" s="5">
        <v>1575</v>
      </c>
      <c r="B91" s="28">
        <v>4.19</v>
      </c>
      <c r="C91" s="28"/>
      <c r="D91" s="28">
        <v>2.5</v>
      </c>
      <c r="E91" s="28"/>
      <c r="F91" s="28">
        <f>+B91*'Silver Conversions'!$F90</f>
        <v>6.532629</v>
      </c>
      <c r="G91" s="28">
        <f>+C91*'Silver Conversions'!$F90</f>
        <v>0</v>
      </c>
      <c r="H91" s="28">
        <f>+D91*'Silver Conversions'!$F90</f>
        <v>3.89775</v>
      </c>
    </row>
    <row r="92" spans="1:8" ht="15.75">
      <c r="A92" s="5">
        <v>1576</v>
      </c>
      <c r="B92" s="28"/>
      <c r="C92" s="28"/>
      <c r="D92" s="28"/>
      <c r="E92" s="28"/>
      <c r="F92" s="28">
        <f>+B92*'Silver Conversions'!$F91</f>
        <v>0</v>
      </c>
      <c r="G92" s="28">
        <f>+C92*'Silver Conversions'!$F91</f>
        <v>0</v>
      </c>
      <c r="H92" s="28">
        <f>+D92*'Silver Conversions'!$F91</f>
        <v>0</v>
      </c>
    </row>
    <row r="93" spans="1:8" ht="15.75">
      <c r="A93" s="5">
        <v>1577</v>
      </c>
      <c r="B93" s="28"/>
      <c r="C93" s="28"/>
      <c r="D93" s="28"/>
      <c r="E93" s="28"/>
      <c r="F93" s="28">
        <f>+B93*'Silver Conversions'!$F92</f>
        <v>0</v>
      </c>
      <c r="G93" s="28">
        <f>+C93*'Silver Conversions'!$F92</f>
        <v>0</v>
      </c>
      <c r="H93" s="28">
        <f>+D93*'Silver Conversions'!$F92</f>
        <v>0</v>
      </c>
    </row>
    <row r="94" spans="1:8" ht="15.75">
      <c r="A94" s="5">
        <v>1578</v>
      </c>
      <c r="B94" s="28"/>
      <c r="C94" s="28"/>
      <c r="D94" s="28"/>
      <c r="E94" s="28"/>
      <c r="F94" s="28">
        <f>+B94*'Silver Conversions'!$F93</f>
        <v>0</v>
      </c>
      <c r="G94" s="28">
        <f>+C94*'Silver Conversions'!$F93</f>
        <v>0</v>
      </c>
      <c r="H94" s="28">
        <f>+D94*'Silver Conversions'!$F93</f>
        <v>0</v>
      </c>
    </row>
    <row r="95" spans="1:8" ht="15.75">
      <c r="A95" s="5">
        <v>1579</v>
      </c>
      <c r="B95" s="28"/>
      <c r="C95" s="28"/>
      <c r="D95" s="28">
        <v>2.5</v>
      </c>
      <c r="E95" s="28"/>
      <c r="F95" s="28">
        <f>+B95*'Silver Conversions'!$F94</f>
        <v>0</v>
      </c>
      <c r="G95" s="28">
        <f>+C95*'Silver Conversions'!$F94</f>
        <v>0</v>
      </c>
      <c r="H95" s="28">
        <f>+D95*'Silver Conversions'!$F94</f>
        <v>3.89775</v>
      </c>
    </row>
    <row r="96" spans="1:8" ht="15.75">
      <c r="A96" s="5">
        <v>1580</v>
      </c>
      <c r="B96" s="28">
        <v>4</v>
      </c>
      <c r="C96" s="28"/>
      <c r="D96" s="28"/>
      <c r="E96" s="28"/>
      <c r="F96" s="28">
        <f>+B96*'Silver Conversions'!$F95</f>
        <v>6.2364</v>
      </c>
      <c r="G96" s="28">
        <f>+C96*'Silver Conversions'!$F95</f>
        <v>0</v>
      </c>
      <c r="H96" s="28">
        <f>+D96*'Silver Conversions'!$F95</f>
        <v>0</v>
      </c>
    </row>
    <row r="97" spans="1:8" ht="15.75">
      <c r="A97" s="5">
        <v>1581</v>
      </c>
      <c r="B97" s="28">
        <v>4.19</v>
      </c>
      <c r="C97" s="28"/>
      <c r="D97" s="28">
        <v>2.97</v>
      </c>
      <c r="E97" s="28"/>
      <c r="F97" s="28">
        <f>+B97*'Silver Conversions'!$F96</f>
        <v>6.532629</v>
      </c>
      <c r="G97" s="28">
        <f>+C97*'Silver Conversions'!$F96</f>
        <v>0</v>
      </c>
      <c r="H97" s="28">
        <f>+D97*'Silver Conversions'!$F96</f>
        <v>4.630527</v>
      </c>
    </row>
    <row r="98" spans="1:8" ht="15.75">
      <c r="A98" s="5">
        <v>1582</v>
      </c>
      <c r="B98" s="28">
        <v>4.19</v>
      </c>
      <c r="C98" s="28"/>
      <c r="D98" s="28">
        <v>3.57</v>
      </c>
      <c r="E98" s="28"/>
      <c r="F98" s="28">
        <f>+B98*'Silver Conversions'!$F97</f>
        <v>6.532629</v>
      </c>
      <c r="G98" s="28">
        <f>+C98*'Silver Conversions'!$F97</f>
        <v>0</v>
      </c>
      <c r="H98" s="28">
        <f>+D98*'Silver Conversions'!$F97</f>
        <v>5.565987</v>
      </c>
    </row>
    <row r="99" spans="1:8" ht="15.75">
      <c r="A99" s="5">
        <v>1583</v>
      </c>
      <c r="B99" s="28">
        <v>5</v>
      </c>
      <c r="C99" s="28"/>
      <c r="D99" s="28"/>
      <c r="E99" s="28"/>
      <c r="F99" s="28">
        <f>+B99*'Silver Conversions'!$F98</f>
        <v>7.7955</v>
      </c>
      <c r="G99" s="28">
        <f>+C99*'Silver Conversions'!$F98</f>
        <v>0</v>
      </c>
      <c r="H99" s="28">
        <f>+D99*'Silver Conversions'!$F98</f>
        <v>0</v>
      </c>
    </row>
    <row r="100" spans="1:8" ht="15.75">
      <c r="A100" s="5">
        <v>1584</v>
      </c>
      <c r="B100" s="28">
        <v>4.19</v>
      </c>
      <c r="C100" s="28"/>
      <c r="D100" s="28">
        <v>4</v>
      </c>
      <c r="E100" s="28"/>
      <c r="F100" s="28">
        <f>+B100*'Silver Conversions'!$F99</f>
        <v>6.532629</v>
      </c>
      <c r="G100" s="28">
        <f>+C100*'Silver Conversions'!$F99</f>
        <v>0</v>
      </c>
      <c r="H100" s="28">
        <f>+D100*'Silver Conversions'!$F99</f>
        <v>6.2364</v>
      </c>
    </row>
    <row r="101" spans="1:8" ht="15.75">
      <c r="A101" s="5">
        <v>1585</v>
      </c>
      <c r="B101" s="28"/>
      <c r="C101" s="28"/>
      <c r="D101" s="28">
        <v>4</v>
      </c>
      <c r="E101" s="28"/>
      <c r="F101" s="28">
        <f>+B101*'Silver Conversions'!$F100</f>
        <v>0</v>
      </c>
      <c r="G101" s="28">
        <f>+C101*'Silver Conversions'!$F100</f>
        <v>0</v>
      </c>
      <c r="H101" s="28">
        <f>+D101*'Silver Conversions'!$F100</f>
        <v>6.2364</v>
      </c>
    </row>
    <row r="102" spans="1:8" ht="15.75">
      <c r="A102" s="5">
        <v>1586</v>
      </c>
      <c r="B102" s="28">
        <v>4.75</v>
      </c>
      <c r="C102" s="28">
        <v>3.75</v>
      </c>
      <c r="D102" s="28">
        <v>3.25</v>
      </c>
      <c r="E102" s="28"/>
      <c r="F102" s="28">
        <f>+B102*'Silver Conversions'!$F101</f>
        <v>7.4057249999999994</v>
      </c>
      <c r="G102" s="28">
        <f>+C102*'Silver Conversions'!$F101</f>
        <v>5.8466249999999995</v>
      </c>
      <c r="H102" s="28">
        <f>+D102*'Silver Conversions'!$F101</f>
        <v>5.067075</v>
      </c>
    </row>
    <row r="103" spans="1:8" ht="15.75">
      <c r="A103" s="5">
        <v>1587</v>
      </c>
      <c r="B103" s="28"/>
      <c r="C103" s="28">
        <v>4.25</v>
      </c>
      <c r="D103" s="28">
        <v>4.25</v>
      </c>
      <c r="E103" s="28"/>
      <c r="F103" s="28">
        <f>+B103*'Silver Conversions'!$F102</f>
        <v>0</v>
      </c>
      <c r="G103" s="28">
        <f>+C103*'Silver Conversions'!$F102</f>
        <v>6.626175</v>
      </c>
      <c r="H103" s="28">
        <f>+D103*'Silver Conversions'!$F102</f>
        <v>6.626175</v>
      </c>
    </row>
    <row r="104" spans="1:8" ht="15.75">
      <c r="A104" s="5">
        <v>1588</v>
      </c>
      <c r="B104" s="28">
        <v>5.25</v>
      </c>
      <c r="C104" s="28"/>
      <c r="D104" s="28">
        <v>4.13</v>
      </c>
      <c r="E104" s="28"/>
      <c r="F104" s="28">
        <f>+B104*'Silver Conversions'!$F103</f>
        <v>8.185274999999999</v>
      </c>
      <c r="G104" s="28">
        <f>+C104*'Silver Conversions'!$F103</f>
        <v>0</v>
      </c>
      <c r="H104" s="28">
        <f>+D104*'Silver Conversions'!$F103</f>
        <v>6.439082999999999</v>
      </c>
    </row>
    <row r="105" spans="1:8" ht="15.75">
      <c r="A105" s="5">
        <v>1589</v>
      </c>
      <c r="B105" s="28"/>
      <c r="C105" s="28">
        <v>5</v>
      </c>
      <c r="D105" s="28">
        <v>3</v>
      </c>
      <c r="E105" s="28"/>
      <c r="F105" s="28">
        <f>+B105*'Silver Conversions'!$F104</f>
        <v>0</v>
      </c>
      <c r="G105" s="28">
        <f>+C105*'Silver Conversions'!$F104</f>
        <v>7.7955</v>
      </c>
      <c r="H105" s="28">
        <f>+D105*'Silver Conversions'!$F104</f>
        <v>4.6773</v>
      </c>
    </row>
    <row r="106" spans="1:8" ht="15.75">
      <c r="A106" s="5">
        <v>1590</v>
      </c>
      <c r="B106" s="28">
        <v>5.03</v>
      </c>
      <c r="C106" s="28"/>
      <c r="D106" s="28">
        <v>4.5</v>
      </c>
      <c r="E106" s="28"/>
      <c r="F106" s="28">
        <f>+B106*'Silver Conversions'!$F105</f>
        <v>7.842273</v>
      </c>
      <c r="G106" s="28">
        <f>+C106*'Silver Conversions'!$F105</f>
        <v>0</v>
      </c>
      <c r="H106" s="28">
        <f>+D106*'Silver Conversions'!$F105</f>
        <v>7.01595</v>
      </c>
    </row>
    <row r="107" spans="1:8" ht="15.75">
      <c r="A107" s="5">
        <v>1591</v>
      </c>
      <c r="B107" s="28">
        <v>5.03</v>
      </c>
      <c r="C107" s="28"/>
      <c r="D107" s="28">
        <v>3.5</v>
      </c>
      <c r="E107" s="28"/>
      <c r="F107" s="28">
        <f>+B107*'Silver Conversions'!$F106</f>
        <v>7.842273</v>
      </c>
      <c r="G107" s="28">
        <f>+C107*'Silver Conversions'!$F106</f>
        <v>0</v>
      </c>
      <c r="H107" s="28">
        <f>+D107*'Silver Conversions'!$F106</f>
        <v>5.456849999999999</v>
      </c>
    </row>
    <row r="108" spans="1:8" ht="15.75">
      <c r="A108" s="5">
        <v>1592</v>
      </c>
      <c r="B108" s="28"/>
      <c r="C108" s="28"/>
      <c r="D108" s="28">
        <v>4.67</v>
      </c>
      <c r="E108" s="28"/>
      <c r="F108" s="28">
        <f>+B108*'Silver Conversions'!$F107</f>
        <v>0</v>
      </c>
      <c r="G108" s="28">
        <f>+C108*'Silver Conversions'!$F107</f>
        <v>0</v>
      </c>
      <c r="H108" s="28">
        <f>+D108*'Silver Conversions'!$F107</f>
        <v>7.280996999999999</v>
      </c>
    </row>
    <row r="109" spans="1:8" ht="15.75">
      <c r="A109" s="5">
        <v>1593</v>
      </c>
      <c r="B109" s="28">
        <v>5</v>
      </c>
      <c r="C109" s="28">
        <v>4</v>
      </c>
      <c r="D109" s="28"/>
      <c r="E109" s="28"/>
      <c r="F109" s="28">
        <f>+B109*'Silver Conversions'!$F108</f>
        <v>7.7955</v>
      </c>
      <c r="G109" s="28">
        <f>+C109*'Silver Conversions'!$F108</f>
        <v>6.2364</v>
      </c>
      <c r="H109" s="28">
        <f>+D109*'Silver Conversions'!$F108</f>
        <v>0</v>
      </c>
    </row>
    <row r="110" spans="1:8" ht="15.75">
      <c r="A110" s="5">
        <v>1594</v>
      </c>
      <c r="B110" s="28">
        <v>4.19</v>
      </c>
      <c r="C110" s="28"/>
      <c r="D110" s="28">
        <v>4</v>
      </c>
      <c r="E110" s="28"/>
      <c r="F110" s="28">
        <f>+B110*'Silver Conversions'!$F109</f>
        <v>6.532629</v>
      </c>
      <c r="G110" s="28">
        <f>+C110*'Silver Conversions'!$F109</f>
        <v>0</v>
      </c>
      <c r="H110" s="28">
        <f>+D110*'Silver Conversions'!$F109</f>
        <v>6.2364</v>
      </c>
    </row>
    <row r="111" spans="1:8" ht="15.75">
      <c r="A111" s="5">
        <v>1595</v>
      </c>
      <c r="B111" s="28">
        <v>4.19</v>
      </c>
      <c r="C111" s="28"/>
      <c r="D111" s="28"/>
      <c r="E111" s="28"/>
      <c r="F111" s="28">
        <f>+B111*'Silver Conversions'!$F110</f>
        <v>6.532629</v>
      </c>
      <c r="G111" s="28">
        <f>+C111*'Silver Conversions'!$F110</f>
        <v>0</v>
      </c>
      <c r="H111" s="28">
        <f>+D111*'Silver Conversions'!$F110</f>
        <v>0</v>
      </c>
    </row>
    <row r="112" spans="1:8" ht="15.75">
      <c r="A112" s="5">
        <v>1596</v>
      </c>
      <c r="B112" s="28">
        <v>4.19</v>
      </c>
      <c r="C112" s="28"/>
      <c r="D112" s="28"/>
      <c r="E112" s="28"/>
      <c r="F112" s="28">
        <f>+B112*'Silver Conversions'!$F111</f>
        <v>6.532629</v>
      </c>
      <c r="G112" s="28">
        <f>+C112*'Silver Conversions'!$F111</f>
        <v>0</v>
      </c>
      <c r="H112" s="28">
        <f>+D112*'Silver Conversions'!$F111</f>
        <v>0</v>
      </c>
    </row>
    <row r="113" spans="1:8" ht="15.75">
      <c r="A113" s="5">
        <v>1597</v>
      </c>
      <c r="B113" s="28">
        <v>4.61</v>
      </c>
      <c r="C113" s="28"/>
      <c r="D113" s="28">
        <v>4</v>
      </c>
      <c r="E113" s="28"/>
      <c r="F113" s="28">
        <f>+B113*'Silver Conversions'!$F112</f>
        <v>7.187451</v>
      </c>
      <c r="G113" s="28">
        <f>+C113*'Silver Conversions'!$F112</f>
        <v>0</v>
      </c>
      <c r="H113" s="28">
        <f>+D113*'Silver Conversions'!$F112</f>
        <v>6.2364</v>
      </c>
    </row>
    <row r="114" spans="1:8" ht="15.75">
      <c r="A114" s="5">
        <v>1598</v>
      </c>
      <c r="B114" s="28">
        <v>5</v>
      </c>
      <c r="C114" s="28">
        <v>4</v>
      </c>
      <c r="D114" s="28"/>
      <c r="E114" s="28"/>
      <c r="F114" s="28">
        <f>+B114*'Silver Conversions'!$F113</f>
        <v>7.7955</v>
      </c>
      <c r="G114" s="28">
        <f>+C114*'Silver Conversions'!$F113</f>
        <v>6.2364</v>
      </c>
      <c r="H114" s="28">
        <f>+D114*'Silver Conversions'!$F113</f>
        <v>0</v>
      </c>
    </row>
    <row r="115" spans="1:8" ht="15.75">
      <c r="A115" s="5">
        <v>1599</v>
      </c>
      <c r="B115" s="28">
        <v>5.03</v>
      </c>
      <c r="C115" s="28"/>
      <c r="D115" s="28"/>
      <c r="E115" s="28"/>
      <c r="F115" s="28">
        <f>+B115*'Silver Conversions'!$F114</f>
        <v>7.842273</v>
      </c>
      <c r="G115" s="28">
        <f>+C115*'Silver Conversions'!$F114</f>
        <v>0</v>
      </c>
      <c r="H115" s="28">
        <f>+D115*'Silver Conversions'!$F114</f>
        <v>0</v>
      </c>
    </row>
    <row r="116" spans="1:8" ht="15.75">
      <c r="A116" s="5">
        <v>1600</v>
      </c>
      <c r="B116" s="28">
        <v>5.03</v>
      </c>
      <c r="C116" s="28"/>
      <c r="D116" s="28"/>
      <c r="E116" s="28"/>
      <c r="F116" s="28">
        <f>+B116*'Silver Conversions'!$F115</f>
        <v>7.842273</v>
      </c>
      <c r="G116" s="28">
        <f>+C116*'Silver Conversions'!$F115</f>
        <v>0</v>
      </c>
      <c r="H116" s="28">
        <f>+D116*'Silver Conversions'!$F115</f>
        <v>0</v>
      </c>
    </row>
    <row r="117" spans="1:8" ht="15.75">
      <c r="A117" s="5">
        <v>1601</v>
      </c>
      <c r="B117" s="28">
        <v>7.17</v>
      </c>
      <c r="C117" s="28"/>
      <c r="D117" s="28"/>
      <c r="E117" s="28"/>
      <c r="F117" s="28">
        <f>+B117*'Silver Conversions'!$F116</f>
        <v>11.178747</v>
      </c>
      <c r="G117" s="28">
        <f>+C117*'Silver Conversions'!$F116</f>
        <v>0</v>
      </c>
      <c r="H117" s="28">
        <f>+D117*'Silver Conversions'!$F116</f>
        <v>0</v>
      </c>
    </row>
    <row r="118" spans="1:8" ht="15.75">
      <c r="A118" s="5">
        <v>1602</v>
      </c>
      <c r="B118" s="28">
        <v>6.08</v>
      </c>
      <c r="C118" s="28"/>
      <c r="D118" s="28"/>
      <c r="E118" s="28"/>
      <c r="F118" s="28">
        <f>+B118*'Silver Conversions'!$F117</f>
        <v>9.479327999999999</v>
      </c>
      <c r="G118" s="28">
        <f>+C118*'Silver Conversions'!$F117</f>
        <v>0</v>
      </c>
      <c r="H118" s="28">
        <f>+D118*'Silver Conversions'!$F117</f>
        <v>0</v>
      </c>
    </row>
    <row r="119" spans="1:8" ht="15.75">
      <c r="A119" s="5">
        <v>1603</v>
      </c>
      <c r="B119" s="28">
        <v>6.76</v>
      </c>
      <c r="C119" s="28">
        <v>5</v>
      </c>
      <c r="D119" s="28"/>
      <c r="E119" s="28"/>
      <c r="F119" s="28">
        <f>+B119*'Silver Conversions'!$F118</f>
        <v>10.539515999999999</v>
      </c>
      <c r="G119" s="28">
        <f>+C119*'Silver Conversions'!$F118</f>
        <v>7.7955</v>
      </c>
      <c r="H119" s="28">
        <f>+D119*'Silver Conversions'!$F118</f>
        <v>0</v>
      </c>
    </row>
    <row r="120" spans="1:8" ht="15.75">
      <c r="A120" s="5">
        <v>1604</v>
      </c>
      <c r="B120" s="28"/>
      <c r="C120" s="28"/>
      <c r="D120" s="28"/>
      <c r="E120" s="28"/>
      <c r="F120" s="28">
        <f>+B120*'Silver Conversions'!$F119</f>
        <v>0</v>
      </c>
      <c r="G120" s="28">
        <f>+C120*'Silver Conversions'!$F119</f>
        <v>0</v>
      </c>
      <c r="H120" s="28">
        <f>+D120*'Silver Conversions'!$F119</f>
        <v>0</v>
      </c>
    </row>
    <row r="121" spans="1:8" ht="15.75">
      <c r="A121" s="5">
        <v>1605</v>
      </c>
      <c r="B121" s="28">
        <v>6</v>
      </c>
      <c r="C121" s="28">
        <v>5</v>
      </c>
      <c r="D121" s="28"/>
      <c r="E121" s="28"/>
      <c r="F121" s="28">
        <f>+B121*'Silver Conversions'!$F120</f>
        <v>9.3546</v>
      </c>
      <c r="G121" s="28">
        <f>+C121*'Silver Conversions'!$F120</f>
        <v>7.7955</v>
      </c>
      <c r="H121" s="28">
        <f>+D121*'Silver Conversions'!$F120</f>
        <v>0</v>
      </c>
    </row>
    <row r="122" spans="1:8" ht="15.75">
      <c r="A122" s="5">
        <v>1606</v>
      </c>
      <c r="B122" s="28">
        <v>7</v>
      </c>
      <c r="C122" s="28">
        <v>5</v>
      </c>
      <c r="D122" s="28"/>
      <c r="E122" s="28"/>
      <c r="F122" s="28">
        <f>+B122*'Silver Conversions'!$F121</f>
        <v>10.913699999999999</v>
      </c>
      <c r="G122" s="28">
        <f>+C122*'Silver Conversions'!$F121</f>
        <v>7.7955</v>
      </c>
      <c r="H122" s="28">
        <f>+D122*'Silver Conversions'!$F121</f>
        <v>0</v>
      </c>
    </row>
    <row r="123" spans="1:8" ht="15.75">
      <c r="A123" s="5">
        <v>1607</v>
      </c>
      <c r="B123" s="28">
        <v>7</v>
      </c>
      <c r="C123" s="28"/>
      <c r="D123" s="28"/>
      <c r="E123" s="28"/>
      <c r="F123" s="28">
        <f>+B123*'Silver Conversions'!$F122</f>
        <v>10.913699999999999</v>
      </c>
      <c r="G123" s="28">
        <f>+C123*'Silver Conversions'!$F122</f>
        <v>0</v>
      </c>
      <c r="H123" s="28">
        <f>+D123*'Silver Conversions'!$F122</f>
        <v>0</v>
      </c>
    </row>
    <row r="124" spans="1:8" ht="15.75">
      <c r="A124" s="5">
        <v>1608</v>
      </c>
      <c r="B124" s="28">
        <v>7</v>
      </c>
      <c r="C124" s="28">
        <v>5</v>
      </c>
      <c r="D124" s="28"/>
      <c r="E124" s="28"/>
      <c r="F124" s="28">
        <f>+B124*'Silver Conversions'!$F123</f>
        <v>10.913699999999999</v>
      </c>
      <c r="G124" s="28">
        <f>+C124*'Silver Conversions'!$F123</f>
        <v>7.7955</v>
      </c>
      <c r="H124" s="28">
        <f>+D124*'Silver Conversions'!$F123</f>
        <v>0</v>
      </c>
    </row>
    <row r="125" spans="1:8" ht="15.75">
      <c r="A125" s="5">
        <v>1609</v>
      </c>
      <c r="B125" s="28">
        <v>7</v>
      </c>
      <c r="C125" s="28"/>
      <c r="D125" s="28"/>
      <c r="E125" s="28"/>
      <c r="F125" s="28">
        <f>+B125*'Silver Conversions'!$F124</f>
        <v>10.913699999999999</v>
      </c>
      <c r="G125" s="28">
        <f>+C125*'Silver Conversions'!$F124</f>
        <v>0</v>
      </c>
      <c r="H125" s="28">
        <f>+D125*'Silver Conversions'!$F124</f>
        <v>0</v>
      </c>
    </row>
    <row r="126" spans="1:8" ht="15.75">
      <c r="A126" s="5">
        <v>1610</v>
      </c>
      <c r="B126" s="28">
        <v>7.17</v>
      </c>
      <c r="C126" s="28"/>
      <c r="D126" s="28"/>
      <c r="E126" s="28"/>
      <c r="F126" s="28">
        <f>+B126*'Silver Conversions'!$F125</f>
        <v>11.178747</v>
      </c>
      <c r="G126" s="28">
        <f>+C126*'Silver Conversions'!$F125</f>
        <v>0</v>
      </c>
      <c r="H126" s="28">
        <f>+D126*'Silver Conversions'!$F125</f>
        <v>0</v>
      </c>
    </row>
    <row r="127" spans="1:8" ht="15.75">
      <c r="A127" s="5">
        <v>1611</v>
      </c>
      <c r="B127" s="28">
        <v>7.17</v>
      </c>
      <c r="C127" s="28"/>
      <c r="D127" s="28"/>
      <c r="E127" s="28"/>
      <c r="F127" s="28">
        <f>+B127*'Silver Conversions'!$F126</f>
        <v>11.178747</v>
      </c>
      <c r="G127" s="28">
        <f>+C127*'Silver Conversions'!$F126</f>
        <v>0</v>
      </c>
      <c r="H127" s="28">
        <f>+D127*'Silver Conversions'!$F126</f>
        <v>0</v>
      </c>
    </row>
    <row r="128" spans="1:8" ht="15.75">
      <c r="A128" s="5">
        <v>1612</v>
      </c>
      <c r="B128" s="28">
        <v>7</v>
      </c>
      <c r="C128" s="28"/>
      <c r="D128" s="28"/>
      <c r="E128" s="28"/>
      <c r="F128" s="28">
        <f>+B128*'Silver Conversions'!$F127</f>
        <v>10.2956</v>
      </c>
      <c r="G128" s="28">
        <f>+C128*'Silver Conversions'!$F127</f>
        <v>0</v>
      </c>
      <c r="H128" s="28">
        <f>+D128*'Silver Conversions'!$F127</f>
        <v>0</v>
      </c>
    </row>
    <row r="129" spans="1:8" ht="15.75">
      <c r="A129" s="5">
        <v>1613</v>
      </c>
      <c r="B129" s="28">
        <v>7.17</v>
      </c>
      <c r="C129" s="28"/>
      <c r="D129" s="28"/>
      <c r="E129" s="28"/>
      <c r="F129" s="28">
        <f>+B129*'Silver Conversions'!$F128</f>
        <v>10.545636</v>
      </c>
      <c r="G129" s="28">
        <f>+C129*'Silver Conversions'!$F128</f>
        <v>0</v>
      </c>
      <c r="H129" s="28">
        <f>+D129*'Silver Conversions'!$F128</f>
        <v>0</v>
      </c>
    </row>
    <row r="130" spans="1:8" ht="15.75">
      <c r="A130" s="5">
        <v>1614</v>
      </c>
      <c r="B130" s="28">
        <v>7.17</v>
      </c>
      <c r="C130" s="28"/>
      <c r="D130" s="28"/>
      <c r="E130" s="28"/>
      <c r="F130" s="28">
        <f>+B130*'Silver Conversions'!$F129</f>
        <v>10.545636</v>
      </c>
      <c r="G130" s="28">
        <f>+C130*'Silver Conversions'!$F129</f>
        <v>0</v>
      </c>
      <c r="H130" s="28">
        <f>+D130*'Silver Conversions'!$F129</f>
        <v>0</v>
      </c>
    </row>
    <row r="131" spans="1:8" ht="15.75">
      <c r="A131" s="5">
        <v>1615</v>
      </c>
      <c r="B131" s="28">
        <v>7.17</v>
      </c>
      <c r="C131" s="28">
        <v>6</v>
      </c>
      <c r="D131" s="28"/>
      <c r="E131" s="28"/>
      <c r="F131" s="28">
        <f>+B131*'Silver Conversions'!$F130</f>
        <v>10.545636</v>
      </c>
      <c r="G131" s="28">
        <f>+C131*'Silver Conversions'!$F130</f>
        <v>8.8248</v>
      </c>
      <c r="H131" s="28">
        <f>+D131*'Silver Conversions'!$F130</f>
        <v>0</v>
      </c>
    </row>
    <row r="132" spans="1:8" ht="15.75">
      <c r="A132" s="5">
        <v>1616</v>
      </c>
      <c r="B132" s="28">
        <v>7.33</v>
      </c>
      <c r="C132" s="28">
        <v>5.5</v>
      </c>
      <c r="D132" s="28"/>
      <c r="E132" s="28"/>
      <c r="F132" s="28">
        <f>+B132*'Silver Conversions'!$F131</f>
        <v>10.780964</v>
      </c>
      <c r="G132" s="28">
        <f>+C132*'Silver Conversions'!$F131</f>
        <v>8.089400000000001</v>
      </c>
      <c r="H132" s="28">
        <f>+D132*'Silver Conversions'!$F131</f>
        <v>0</v>
      </c>
    </row>
    <row r="133" spans="1:8" ht="15.75">
      <c r="A133" s="5">
        <v>1617</v>
      </c>
      <c r="B133" s="28">
        <v>7</v>
      </c>
      <c r="C133" s="28">
        <v>5.5</v>
      </c>
      <c r="D133" s="28"/>
      <c r="E133" s="28"/>
      <c r="F133" s="28">
        <f>+B133*'Silver Conversions'!$F132</f>
        <v>10.2956</v>
      </c>
      <c r="G133" s="28">
        <f>+C133*'Silver Conversions'!$F132</f>
        <v>8.089400000000001</v>
      </c>
      <c r="H133" s="28">
        <f>+D133*'Silver Conversions'!$F132</f>
        <v>0</v>
      </c>
    </row>
    <row r="134" spans="1:8" ht="15.75">
      <c r="A134" s="5">
        <v>1618</v>
      </c>
      <c r="B134" s="28">
        <v>7</v>
      </c>
      <c r="C134" s="28">
        <v>6</v>
      </c>
      <c r="D134" s="28"/>
      <c r="E134" s="28"/>
      <c r="F134" s="28">
        <f>+B134*'Silver Conversions'!$F133</f>
        <v>10.2956</v>
      </c>
      <c r="G134" s="28">
        <f>+C134*'Silver Conversions'!$F133</f>
        <v>8.8248</v>
      </c>
      <c r="H134" s="28">
        <f>+D134*'Silver Conversions'!$F133</f>
        <v>0</v>
      </c>
    </row>
    <row r="135" spans="1:8" ht="15.75">
      <c r="A135" s="5">
        <v>1619</v>
      </c>
      <c r="B135" s="28">
        <v>6.86</v>
      </c>
      <c r="C135" s="28"/>
      <c r="D135" s="28"/>
      <c r="E135" s="28"/>
      <c r="F135" s="28">
        <f>+B135*'Silver Conversions'!$F134</f>
        <v>10.089688</v>
      </c>
      <c r="G135" s="28">
        <f>+C135*'Silver Conversions'!$F134</f>
        <v>0</v>
      </c>
      <c r="H135" s="28">
        <f>+D135*'Silver Conversions'!$F134</f>
        <v>0</v>
      </c>
    </row>
    <row r="136" spans="1:8" ht="15.75">
      <c r="A136" s="5">
        <v>1620</v>
      </c>
      <c r="B136" s="28">
        <v>7</v>
      </c>
      <c r="C136" s="28"/>
      <c r="D136" s="28"/>
      <c r="E136" s="28"/>
      <c r="F136" s="28">
        <f>+B136*'Silver Conversions'!$F135</f>
        <v>10.2956</v>
      </c>
      <c r="G136" s="28">
        <f>+C136*'Silver Conversions'!$F135</f>
        <v>0</v>
      </c>
      <c r="H136" s="28">
        <f>+D136*'Silver Conversions'!$F135</f>
        <v>0</v>
      </c>
    </row>
    <row r="137" spans="1:8" ht="15.75">
      <c r="A137" s="5">
        <v>1621</v>
      </c>
      <c r="B137" s="28"/>
      <c r="C137" s="28"/>
      <c r="D137" s="28"/>
      <c r="E137" s="28"/>
      <c r="F137" s="28">
        <f>+B137*'Silver Conversions'!$F136</f>
        <v>0</v>
      </c>
      <c r="G137" s="28">
        <f>+C137*'Silver Conversions'!$F136</f>
        <v>0</v>
      </c>
      <c r="H137" s="28">
        <f>+D137*'Silver Conversions'!$F136</f>
        <v>0</v>
      </c>
    </row>
    <row r="138" spans="1:8" ht="15.75">
      <c r="A138" s="5">
        <v>1622</v>
      </c>
      <c r="B138" s="28">
        <v>7.33</v>
      </c>
      <c r="C138" s="28"/>
      <c r="D138" s="28"/>
      <c r="E138" s="28"/>
      <c r="F138" s="28">
        <f>+B138*'Silver Conversions'!$F137</f>
        <v>10.780964</v>
      </c>
      <c r="G138" s="28">
        <f>+C138*'Silver Conversions'!$F137</f>
        <v>0</v>
      </c>
      <c r="H138" s="28">
        <f>+D138*'Silver Conversions'!$F137</f>
        <v>0</v>
      </c>
    </row>
    <row r="139" spans="1:8" ht="15.75">
      <c r="A139" s="5">
        <v>1623</v>
      </c>
      <c r="B139" s="28">
        <v>7</v>
      </c>
      <c r="C139" s="28"/>
      <c r="D139" s="28"/>
      <c r="E139" s="28"/>
      <c r="F139" s="28">
        <f>+B139*'Silver Conversions'!$F138</f>
        <v>10.2956</v>
      </c>
      <c r="G139" s="28">
        <f>+C139*'Silver Conversions'!$F138</f>
        <v>0</v>
      </c>
      <c r="H139" s="28">
        <f>+D139*'Silver Conversions'!$F138</f>
        <v>0</v>
      </c>
    </row>
    <row r="140" spans="1:8" ht="15.75">
      <c r="A140" s="5">
        <v>1624</v>
      </c>
      <c r="B140" s="28">
        <v>7.67</v>
      </c>
      <c r="C140" s="28"/>
      <c r="D140" s="28"/>
      <c r="E140" s="28"/>
      <c r="F140" s="28">
        <f>+B140*'Silver Conversions'!$F139</f>
        <v>11.281036</v>
      </c>
      <c r="G140" s="28">
        <f>+C140*'Silver Conversions'!$F139</f>
        <v>0</v>
      </c>
      <c r="H140" s="28">
        <f>+D140*'Silver Conversions'!$F139</f>
        <v>0</v>
      </c>
    </row>
    <row r="141" spans="1:8" ht="15.75">
      <c r="A141" s="5">
        <v>1625</v>
      </c>
      <c r="B141" s="28">
        <v>7.29</v>
      </c>
      <c r="C141" s="28"/>
      <c r="D141" s="28"/>
      <c r="E141" s="28"/>
      <c r="F141" s="28">
        <f>+B141*'Silver Conversions'!$F140</f>
        <v>10.722132</v>
      </c>
      <c r="G141" s="28">
        <f>+C141*'Silver Conversions'!$F140</f>
        <v>0</v>
      </c>
      <c r="H141" s="28">
        <f>+D141*'Silver Conversions'!$F140</f>
        <v>0</v>
      </c>
    </row>
    <row r="142" spans="1:8" ht="15.75">
      <c r="A142" s="5">
        <v>1626</v>
      </c>
      <c r="B142" s="28">
        <v>7.57</v>
      </c>
      <c r="C142" s="28"/>
      <c r="D142" s="28"/>
      <c r="E142" s="28"/>
      <c r="F142" s="28">
        <f>+B142*'Silver Conversions'!$F141</f>
        <v>11.133956000000001</v>
      </c>
      <c r="G142" s="28">
        <f>+C142*'Silver Conversions'!$F141</f>
        <v>0</v>
      </c>
      <c r="H142" s="28">
        <f>+D142*'Silver Conversions'!$F141</f>
        <v>0</v>
      </c>
    </row>
    <row r="143" spans="1:8" ht="15.75">
      <c r="A143" s="5">
        <v>1627</v>
      </c>
      <c r="B143" s="28">
        <v>7.8</v>
      </c>
      <c r="C143" s="28">
        <v>7</v>
      </c>
      <c r="D143" s="28"/>
      <c r="E143" s="28"/>
      <c r="F143" s="28">
        <f>+B143*'Silver Conversions'!$F142</f>
        <v>11.187539999999998</v>
      </c>
      <c r="G143" s="28">
        <f>+C143*'Silver Conversions'!$F142</f>
        <v>10.040099999999999</v>
      </c>
      <c r="H143" s="28">
        <f>+D143*'Silver Conversions'!$F142</f>
        <v>0</v>
      </c>
    </row>
    <row r="144" spans="1:8" ht="15.75">
      <c r="A144" s="5">
        <v>1628</v>
      </c>
      <c r="B144" s="28">
        <v>7.17</v>
      </c>
      <c r="C144" s="28"/>
      <c r="D144" s="28"/>
      <c r="E144" s="28"/>
      <c r="F144" s="28">
        <f>+B144*'Silver Conversions'!$F143</f>
        <v>10.283930999999999</v>
      </c>
      <c r="G144" s="28">
        <f>+C144*'Silver Conversions'!$F143</f>
        <v>0</v>
      </c>
      <c r="H144" s="28">
        <f>+D144*'Silver Conversions'!$F143</f>
        <v>0</v>
      </c>
    </row>
    <row r="145" spans="1:8" ht="15.75">
      <c r="A145" s="5">
        <v>1629</v>
      </c>
      <c r="B145" s="28">
        <v>7.29</v>
      </c>
      <c r="C145" s="28">
        <v>6</v>
      </c>
      <c r="D145" s="28"/>
      <c r="E145" s="28"/>
      <c r="F145" s="28">
        <f>+B145*'Silver Conversions'!$F144</f>
        <v>10.456047</v>
      </c>
      <c r="G145" s="28">
        <f>+C145*'Silver Conversions'!$F144</f>
        <v>8.605799999999999</v>
      </c>
      <c r="H145" s="28">
        <f>+D145*'Silver Conversions'!$F144</f>
        <v>0</v>
      </c>
    </row>
    <row r="146" spans="1:8" ht="15.75">
      <c r="A146" s="5">
        <v>1630</v>
      </c>
      <c r="B146" s="28">
        <v>7</v>
      </c>
      <c r="C146" s="28"/>
      <c r="D146" s="28">
        <v>4</v>
      </c>
      <c r="E146" s="28"/>
      <c r="F146" s="28">
        <f>+B146*'Silver Conversions'!$F145</f>
        <v>10.040099999999999</v>
      </c>
      <c r="G146" s="28">
        <f>+C146*'Silver Conversions'!$F145</f>
        <v>0</v>
      </c>
      <c r="H146" s="28">
        <f>+D146*'Silver Conversions'!$F145</f>
        <v>5.7372</v>
      </c>
    </row>
    <row r="147" spans="1:8" ht="15.75">
      <c r="A147" s="5">
        <v>1631</v>
      </c>
      <c r="B147" s="28">
        <v>8.17</v>
      </c>
      <c r="C147" s="28"/>
      <c r="D147" s="28"/>
      <c r="E147" s="28"/>
      <c r="F147" s="28">
        <f>+B147*'Silver Conversions'!$F146</f>
        <v>11.718231</v>
      </c>
      <c r="G147" s="28">
        <f>+C147*'Silver Conversions'!$F146</f>
        <v>0</v>
      </c>
      <c r="H147" s="28">
        <f>+D147*'Silver Conversions'!$F146</f>
        <v>0</v>
      </c>
    </row>
    <row r="148" spans="1:8" ht="15.75">
      <c r="A148" s="5">
        <v>1632</v>
      </c>
      <c r="B148" s="28"/>
      <c r="C148" s="28"/>
      <c r="D148" s="28">
        <v>4.5</v>
      </c>
      <c r="E148" s="28"/>
      <c r="F148" s="28">
        <f>+B148*'Silver Conversions'!$F147</f>
        <v>0</v>
      </c>
      <c r="G148" s="28">
        <f>+C148*'Silver Conversions'!$F147</f>
        <v>0</v>
      </c>
      <c r="H148" s="28">
        <f>+D148*'Silver Conversions'!$F147</f>
        <v>6.45435</v>
      </c>
    </row>
    <row r="149" spans="1:8" ht="15.75">
      <c r="A149" s="5">
        <v>1633</v>
      </c>
      <c r="B149" s="28">
        <v>7.17</v>
      </c>
      <c r="C149" s="28">
        <v>7</v>
      </c>
      <c r="D149" s="28"/>
      <c r="E149" s="28"/>
      <c r="F149" s="28">
        <f>+B149*'Silver Conversions'!$F148</f>
        <v>10.283930999999999</v>
      </c>
      <c r="G149" s="28">
        <f>+C149*'Silver Conversions'!$F148</f>
        <v>10.040099999999999</v>
      </c>
      <c r="H149" s="28">
        <f>+D149*'Silver Conversions'!$F148</f>
        <v>0</v>
      </c>
    </row>
    <row r="150" spans="1:8" ht="15.75">
      <c r="A150" s="5">
        <v>1634</v>
      </c>
      <c r="B150" s="28">
        <v>7.79</v>
      </c>
      <c r="C150" s="28">
        <v>7</v>
      </c>
      <c r="D150" s="28">
        <v>5</v>
      </c>
      <c r="E150" s="28"/>
      <c r="F150" s="28">
        <f>+B150*'Silver Conversions'!$F149</f>
        <v>11.173197</v>
      </c>
      <c r="G150" s="28">
        <f>+C150*'Silver Conversions'!$F149</f>
        <v>10.040099999999999</v>
      </c>
      <c r="H150" s="28">
        <f>+D150*'Silver Conversions'!$F149</f>
        <v>7.1715</v>
      </c>
    </row>
    <row r="151" spans="1:8" ht="15.75">
      <c r="A151" s="5">
        <v>1635</v>
      </c>
      <c r="B151" s="28">
        <v>7.17</v>
      </c>
      <c r="C151" s="28"/>
      <c r="D151" s="28"/>
      <c r="E151" s="28"/>
      <c r="F151" s="28">
        <f>+B151*'Silver Conversions'!$F150</f>
        <v>10.283930999999999</v>
      </c>
      <c r="G151" s="28">
        <f>+C151*'Silver Conversions'!$F150</f>
        <v>0</v>
      </c>
      <c r="H151" s="28">
        <f>+D151*'Silver Conversions'!$F150</f>
        <v>0</v>
      </c>
    </row>
    <row r="152" spans="1:8" ht="15.75">
      <c r="A152" s="5">
        <v>1636</v>
      </c>
      <c r="B152" s="28">
        <v>8</v>
      </c>
      <c r="C152" s="28"/>
      <c r="D152" s="28"/>
      <c r="E152" s="28"/>
      <c r="F152" s="28">
        <f>+B152*'Silver Conversions'!$F151</f>
        <v>11.4744</v>
      </c>
      <c r="G152" s="28">
        <f>+C152*'Silver Conversions'!$F151</f>
        <v>0</v>
      </c>
      <c r="H152" s="28">
        <f>+D152*'Silver Conversions'!$F151</f>
        <v>0</v>
      </c>
    </row>
    <row r="153" spans="1:8" ht="15.75">
      <c r="A153" s="5">
        <v>1637</v>
      </c>
      <c r="B153" s="28">
        <v>7.17</v>
      </c>
      <c r="C153" s="28"/>
      <c r="D153" s="28"/>
      <c r="E153" s="28"/>
      <c r="F153" s="28">
        <f>+B153*'Silver Conversions'!$F152</f>
        <v>10.283930999999999</v>
      </c>
      <c r="G153" s="28">
        <f>+C153*'Silver Conversions'!$F152</f>
        <v>0</v>
      </c>
      <c r="H153" s="28">
        <f>+D153*'Silver Conversions'!$F152</f>
        <v>0</v>
      </c>
    </row>
    <row r="154" spans="1:8" ht="15.75">
      <c r="A154" s="5">
        <v>1638</v>
      </c>
      <c r="B154" s="28">
        <v>8</v>
      </c>
      <c r="C154" s="28"/>
      <c r="D154" s="28"/>
      <c r="E154" s="28"/>
      <c r="F154" s="28">
        <f>+B154*'Silver Conversions'!$F153</f>
        <v>11.4744</v>
      </c>
      <c r="G154" s="28">
        <f>+C154*'Silver Conversions'!$F153</f>
        <v>0</v>
      </c>
      <c r="H154" s="28">
        <f>+D154*'Silver Conversions'!$F153</f>
        <v>0</v>
      </c>
    </row>
    <row r="155" spans="1:8" ht="15.75">
      <c r="A155" s="5">
        <v>1639</v>
      </c>
      <c r="B155" s="28"/>
      <c r="C155" s="28"/>
      <c r="D155" s="28"/>
      <c r="E155" s="28"/>
      <c r="F155" s="28">
        <f>+B155*'Silver Conversions'!$F154</f>
        <v>0</v>
      </c>
      <c r="G155" s="28">
        <f>+C155*'Silver Conversions'!$F154</f>
        <v>0</v>
      </c>
      <c r="H155" s="28">
        <f>+D155*'Silver Conversions'!$F154</f>
        <v>0</v>
      </c>
    </row>
    <row r="156" spans="1:8" ht="15.75">
      <c r="A156" s="5">
        <v>1640</v>
      </c>
      <c r="B156" s="28">
        <v>8</v>
      </c>
      <c r="C156" s="28">
        <v>7</v>
      </c>
      <c r="D156" s="28"/>
      <c r="E156" s="28"/>
      <c r="F156" s="28">
        <f>+B156*'Silver Conversions'!$F155</f>
        <v>11.4744</v>
      </c>
      <c r="G156" s="28">
        <f>+C156*'Silver Conversions'!$F155</f>
        <v>10.040099999999999</v>
      </c>
      <c r="H156" s="28">
        <f>+D156*'Silver Conversions'!$F155</f>
        <v>0</v>
      </c>
    </row>
    <row r="157" spans="1:8" ht="15.75">
      <c r="A157" s="5">
        <v>1641</v>
      </c>
      <c r="B157" s="28">
        <v>8</v>
      </c>
      <c r="C157" s="28"/>
      <c r="D157" s="28"/>
      <c r="E157" s="28"/>
      <c r="F157" s="28">
        <f>+B157*'Silver Conversions'!$F156</f>
        <v>9.8488</v>
      </c>
      <c r="G157" s="28">
        <f>+C157*'Silver Conversions'!$F156</f>
        <v>0</v>
      </c>
      <c r="H157" s="28">
        <f>+D157*'Silver Conversions'!$F156</f>
        <v>0</v>
      </c>
    </row>
    <row r="158" spans="1:8" ht="15.75">
      <c r="A158" s="5">
        <v>1642</v>
      </c>
      <c r="B158" s="28">
        <v>8.36</v>
      </c>
      <c r="C158" s="28"/>
      <c r="D158" s="28"/>
      <c r="E158" s="28"/>
      <c r="F158" s="28">
        <f>+B158*'Silver Conversions'!$F157</f>
        <v>10.291996</v>
      </c>
      <c r="G158" s="28">
        <f>+C158*'Silver Conversions'!$F157</f>
        <v>0</v>
      </c>
      <c r="H158" s="28">
        <f>+D158*'Silver Conversions'!$F157</f>
        <v>0</v>
      </c>
    </row>
    <row r="159" spans="1:8" ht="15.75">
      <c r="A159" s="5">
        <v>1643</v>
      </c>
      <c r="B159" s="28">
        <v>8</v>
      </c>
      <c r="C159" s="28"/>
      <c r="D159" s="28"/>
      <c r="E159" s="28"/>
      <c r="F159" s="28">
        <f>+B159*'Silver Conversions'!$F158</f>
        <v>9.8488</v>
      </c>
      <c r="G159" s="28">
        <f>+C159*'Silver Conversions'!$F158</f>
        <v>0</v>
      </c>
      <c r="H159" s="28">
        <f>+D159*'Silver Conversions'!$F158</f>
        <v>0</v>
      </c>
    </row>
    <row r="160" spans="1:8" ht="15.75">
      <c r="A160" s="5">
        <v>1644</v>
      </c>
      <c r="B160" s="28"/>
      <c r="C160" s="28"/>
      <c r="D160" s="28"/>
      <c r="E160" s="28"/>
      <c r="F160" s="28">
        <f>+B160*'Silver Conversions'!$F159</f>
        <v>0</v>
      </c>
      <c r="G160" s="28">
        <f>+C160*'Silver Conversions'!$F159</f>
        <v>0</v>
      </c>
      <c r="H160" s="28">
        <f>+D160*'Silver Conversions'!$F159</f>
        <v>0</v>
      </c>
    </row>
    <row r="161" spans="1:8" ht="15.75">
      <c r="A161" s="5">
        <v>1645</v>
      </c>
      <c r="B161" s="28">
        <v>8.25</v>
      </c>
      <c r="C161" s="28">
        <v>7.25</v>
      </c>
      <c r="D161" s="28"/>
      <c r="E161" s="28"/>
      <c r="F161" s="28">
        <f>+B161*'Silver Conversions'!$F160</f>
        <v>8.17575</v>
      </c>
      <c r="G161" s="28">
        <f>+C161*'Silver Conversions'!$F160</f>
        <v>7.18475</v>
      </c>
      <c r="H161" s="28">
        <f>+D161*'Silver Conversions'!$F160</f>
        <v>0</v>
      </c>
    </row>
    <row r="162" spans="1:8" ht="15.75">
      <c r="A162" s="5">
        <v>1646</v>
      </c>
      <c r="B162" s="28">
        <v>10</v>
      </c>
      <c r="C162" s="28">
        <v>8.38</v>
      </c>
      <c r="D162" s="28"/>
      <c r="E162" s="28"/>
      <c r="F162" s="28">
        <f>+B162*'Silver Conversions'!$F161</f>
        <v>7.105</v>
      </c>
      <c r="G162" s="28">
        <f>+C162*'Silver Conversions'!$F161</f>
        <v>5.953990000000001</v>
      </c>
      <c r="H162" s="28">
        <f>+D162*'Silver Conversions'!$F161</f>
        <v>0</v>
      </c>
    </row>
    <row r="163" spans="1:8" ht="15.75">
      <c r="A163" s="5">
        <v>1647</v>
      </c>
      <c r="B163" s="28">
        <v>12</v>
      </c>
      <c r="C163" s="28">
        <v>9.5</v>
      </c>
      <c r="D163" s="28"/>
      <c r="E163" s="28"/>
      <c r="F163" s="28">
        <f>+B163*'Silver Conversions'!$F162</f>
        <v>8.526</v>
      </c>
      <c r="G163" s="28">
        <f>+C163*'Silver Conversions'!$F162</f>
        <v>6.749750000000001</v>
      </c>
      <c r="H163" s="28">
        <f>+D163*'Silver Conversions'!$F162</f>
        <v>0</v>
      </c>
    </row>
    <row r="164" spans="1:8" ht="15.75">
      <c r="A164" s="5">
        <v>1648</v>
      </c>
      <c r="B164" s="28">
        <v>13.31</v>
      </c>
      <c r="C164" s="28">
        <v>9.5</v>
      </c>
      <c r="D164" s="28"/>
      <c r="E164" s="28"/>
      <c r="F164" s="28">
        <f>+B164*'Silver Conversions'!$F163</f>
        <v>10.638683</v>
      </c>
      <c r="G164" s="28">
        <f>+C164*'Silver Conversions'!$F163</f>
        <v>7.59335</v>
      </c>
      <c r="H164" s="28">
        <f>+D164*'Silver Conversions'!$F163</f>
        <v>0</v>
      </c>
    </row>
    <row r="165" spans="1:8" ht="15.75">
      <c r="A165" s="5">
        <v>1649</v>
      </c>
      <c r="B165" s="28">
        <v>14.7</v>
      </c>
      <c r="C165" s="28"/>
      <c r="D165" s="28">
        <v>12</v>
      </c>
      <c r="E165" s="28"/>
      <c r="F165" s="28">
        <f>+B165*'Silver Conversions'!$F164</f>
        <v>11.74971</v>
      </c>
      <c r="G165" s="28">
        <f>+C165*'Silver Conversions'!$F164</f>
        <v>0</v>
      </c>
      <c r="H165" s="28">
        <f>+D165*'Silver Conversions'!$F164</f>
        <v>9.5916</v>
      </c>
    </row>
    <row r="166" spans="1:8" ht="15.75">
      <c r="A166" s="5">
        <v>1650</v>
      </c>
      <c r="B166" s="28">
        <v>14.34</v>
      </c>
      <c r="C166" s="28"/>
      <c r="D166" s="28"/>
      <c r="E166" s="28"/>
      <c r="F166" s="28">
        <f>+B166*'Silver Conversions'!$F165</f>
        <v>11.461962</v>
      </c>
      <c r="G166" s="28">
        <f>+C166*'Silver Conversions'!$F165</f>
        <v>0</v>
      </c>
      <c r="H166" s="28">
        <f>+D166*'Silver Conversions'!$F165</f>
        <v>0</v>
      </c>
    </row>
    <row r="167" spans="1:8" ht="15.75">
      <c r="A167" s="5">
        <v>1651</v>
      </c>
      <c r="B167" s="28">
        <v>20.31</v>
      </c>
      <c r="C167" s="28"/>
      <c r="D167" s="28">
        <v>20</v>
      </c>
      <c r="E167" s="28"/>
      <c r="F167" s="28">
        <f>+B167*'Silver Conversions'!$F166</f>
        <v>16.233783</v>
      </c>
      <c r="G167" s="28">
        <f>+C167*'Silver Conversions'!$F166</f>
        <v>0</v>
      </c>
      <c r="H167" s="28">
        <f>+D167*'Silver Conversions'!$F166</f>
        <v>15.986</v>
      </c>
    </row>
    <row r="168" spans="1:8" ht="15.75">
      <c r="A168" s="5">
        <v>1652</v>
      </c>
      <c r="B168" s="28">
        <v>21.51</v>
      </c>
      <c r="C168" s="28"/>
      <c r="D168" s="28"/>
      <c r="E168" s="28"/>
      <c r="F168" s="28">
        <f>+B168*'Silver Conversions'!$F167</f>
        <v>13.841685</v>
      </c>
      <c r="G168" s="28">
        <f>+C168*'Silver Conversions'!$F167</f>
        <v>0</v>
      </c>
      <c r="H168" s="28">
        <f>+D168*'Silver Conversions'!$F167</f>
        <v>0</v>
      </c>
    </row>
    <row r="169" spans="1:8" ht="15.75">
      <c r="A169" s="5">
        <v>1653</v>
      </c>
      <c r="B169" s="28">
        <v>28</v>
      </c>
      <c r="C169" s="28"/>
      <c r="D169" s="28"/>
      <c r="E169" s="28"/>
      <c r="F169" s="28">
        <f>+B169*'Silver Conversions'!$F168</f>
        <v>8.9516</v>
      </c>
      <c r="G169" s="28">
        <f>+C169*'Silver Conversions'!$F168</f>
        <v>0</v>
      </c>
      <c r="H169" s="28">
        <f>+D169*'Silver Conversions'!$F168</f>
        <v>0</v>
      </c>
    </row>
    <row r="170" spans="1:8" ht="15.75">
      <c r="A170" s="5">
        <v>1654</v>
      </c>
      <c r="B170" s="28">
        <v>15</v>
      </c>
      <c r="C170" s="28">
        <v>12</v>
      </c>
      <c r="D170" s="28">
        <v>15</v>
      </c>
      <c r="E170" s="28"/>
      <c r="F170" s="28">
        <f>+B170*'Silver Conversions'!$F169</f>
        <v>12.294</v>
      </c>
      <c r="G170" s="28">
        <f>+C170*'Silver Conversions'!$F169</f>
        <v>9.8352</v>
      </c>
      <c r="H170" s="28">
        <f>+D170*'Silver Conversions'!$F169</f>
        <v>12.294</v>
      </c>
    </row>
    <row r="171" spans="1:8" ht="15.75">
      <c r="A171" s="5">
        <v>1655</v>
      </c>
      <c r="B171" s="28">
        <v>14</v>
      </c>
      <c r="C171" s="28">
        <v>8</v>
      </c>
      <c r="D171" s="28">
        <v>13.33</v>
      </c>
      <c r="E171" s="28"/>
      <c r="F171" s="28">
        <f>+B171*'Silver Conversions'!$F170</f>
        <v>11.4744</v>
      </c>
      <c r="G171" s="28">
        <f>+C171*'Silver Conversions'!$F170</f>
        <v>6.5568</v>
      </c>
      <c r="H171" s="28">
        <f>+D171*'Silver Conversions'!$F170</f>
        <v>10.925268</v>
      </c>
    </row>
    <row r="172" spans="1:8" ht="15.75">
      <c r="A172" s="5">
        <v>1656</v>
      </c>
      <c r="B172" s="28">
        <v>14</v>
      </c>
      <c r="C172" s="28"/>
      <c r="D172" s="28"/>
      <c r="E172" s="28"/>
      <c r="F172" s="28">
        <f>+B172*'Silver Conversions'!$F171</f>
        <v>11.4744</v>
      </c>
      <c r="G172" s="28">
        <f>+C172*'Silver Conversions'!$F171</f>
        <v>0</v>
      </c>
      <c r="H172" s="28">
        <f>+D172*'Silver Conversions'!$F171</f>
        <v>0</v>
      </c>
    </row>
    <row r="173" spans="1:8" ht="15.75">
      <c r="A173" s="5">
        <v>1657</v>
      </c>
      <c r="B173" s="28">
        <v>12</v>
      </c>
      <c r="C173" s="28"/>
      <c r="D173" s="28"/>
      <c r="E173" s="28"/>
      <c r="F173" s="28">
        <f>+B173*'Silver Conversions'!$F172</f>
        <v>9.8352</v>
      </c>
      <c r="G173" s="28">
        <f>+C173*'Silver Conversions'!$F172</f>
        <v>0</v>
      </c>
      <c r="H173" s="28">
        <f>+D173*'Silver Conversions'!$F172</f>
        <v>0</v>
      </c>
    </row>
    <row r="174" spans="1:8" ht="15.75">
      <c r="A174" s="5">
        <v>1658</v>
      </c>
      <c r="B174" s="28">
        <v>14</v>
      </c>
      <c r="C174" s="28"/>
      <c r="D174" s="28">
        <v>10</v>
      </c>
      <c r="E174" s="28"/>
      <c r="F174" s="28">
        <f>+B174*'Silver Conversions'!$F173</f>
        <v>11.4744</v>
      </c>
      <c r="G174" s="28">
        <f>+C174*'Silver Conversions'!$F173</f>
        <v>0</v>
      </c>
      <c r="H174" s="28">
        <f>+D174*'Silver Conversions'!$F173</f>
        <v>8.196</v>
      </c>
    </row>
    <row r="175" spans="1:8" ht="15.75">
      <c r="A175" s="5">
        <v>1659</v>
      </c>
      <c r="B175" s="28">
        <v>16</v>
      </c>
      <c r="C175" s="28"/>
      <c r="D175" s="28"/>
      <c r="E175" s="28"/>
      <c r="F175" s="28">
        <f>+B175*'Silver Conversions'!$F174</f>
        <v>13.1136</v>
      </c>
      <c r="G175" s="28">
        <f>+C175*'Silver Conversions'!$F174</f>
        <v>0</v>
      </c>
      <c r="H175" s="28">
        <f>+D175*'Silver Conversions'!$F174</f>
        <v>0</v>
      </c>
    </row>
    <row r="176" spans="1:8" ht="15.75">
      <c r="A176" s="5">
        <v>1660</v>
      </c>
      <c r="B176" s="28">
        <v>14</v>
      </c>
      <c r="C176" s="28"/>
      <c r="D176" s="28"/>
      <c r="E176" s="28"/>
      <c r="F176" s="28">
        <f>+B176*'Silver Conversions'!$F175</f>
        <v>11.4744</v>
      </c>
      <c r="G176" s="28">
        <f>+C176*'Silver Conversions'!$F175</f>
        <v>0</v>
      </c>
      <c r="H176" s="28">
        <f>+D176*'Silver Conversions'!$F175</f>
        <v>0</v>
      </c>
    </row>
    <row r="177" spans="1:8" ht="15.75">
      <c r="A177" s="5">
        <v>1661</v>
      </c>
      <c r="B177" s="28">
        <v>14</v>
      </c>
      <c r="C177" s="28"/>
      <c r="D177" s="28"/>
      <c r="E177" s="28"/>
      <c r="F177" s="28">
        <f>+B177*'Silver Conversions'!$F176</f>
        <v>11.4744</v>
      </c>
      <c r="G177" s="28">
        <f>+C177*'Silver Conversions'!$F176</f>
        <v>0</v>
      </c>
      <c r="H177" s="28">
        <f>+D177*'Silver Conversions'!$F176</f>
        <v>0</v>
      </c>
    </row>
    <row r="178" spans="1:8" ht="15.75">
      <c r="A178" s="5">
        <v>1662</v>
      </c>
      <c r="B178" s="28"/>
      <c r="C178" s="28"/>
      <c r="D178" s="28"/>
      <c r="E178" s="28"/>
      <c r="F178" s="28">
        <f>+B178*'Silver Conversions'!$F177</f>
        <v>0</v>
      </c>
      <c r="G178" s="28">
        <f>+C178*'Silver Conversions'!$F177</f>
        <v>0</v>
      </c>
      <c r="H178" s="28">
        <f>+D178*'Silver Conversions'!$F177</f>
        <v>0</v>
      </c>
    </row>
    <row r="179" spans="1:8" ht="15.75">
      <c r="A179" s="5">
        <v>1663</v>
      </c>
      <c r="B179" s="28"/>
      <c r="C179" s="28"/>
      <c r="D179" s="28"/>
      <c r="E179" s="28"/>
      <c r="F179" s="28">
        <f>+B179*'Silver Conversions'!$F178</f>
        <v>0</v>
      </c>
      <c r="G179" s="28">
        <f>+C179*'Silver Conversions'!$F178</f>
        <v>0</v>
      </c>
      <c r="H179" s="28">
        <f>+D179*'Silver Conversions'!$F178</f>
        <v>0</v>
      </c>
    </row>
    <row r="180" spans="1:8" ht="15.75">
      <c r="A180" s="5">
        <v>1664</v>
      </c>
      <c r="B180" s="28"/>
      <c r="C180" s="28"/>
      <c r="D180" s="28">
        <v>6</v>
      </c>
      <c r="E180" s="28"/>
      <c r="F180" s="28">
        <f>+B180*'Silver Conversions'!$F179</f>
        <v>0</v>
      </c>
      <c r="G180" s="28">
        <f>+C180*'Silver Conversions'!$F179</f>
        <v>0</v>
      </c>
      <c r="H180" s="28">
        <f>+D180*'Silver Conversions'!$F179</f>
        <v>4.9176</v>
      </c>
    </row>
    <row r="181" spans="1:8" ht="15.75">
      <c r="A181" s="5">
        <v>1665</v>
      </c>
      <c r="B181" s="28">
        <v>12</v>
      </c>
      <c r="C181" s="28"/>
      <c r="D181" s="28"/>
      <c r="E181" s="28"/>
      <c r="F181" s="28">
        <f>+B181*'Silver Conversions'!$F180</f>
        <v>9.8352</v>
      </c>
      <c r="G181" s="28">
        <f>+C181*'Silver Conversions'!$F180</f>
        <v>0</v>
      </c>
      <c r="H181" s="28">
        <f>+D181*'Silver Conversions'!$F180</f>
        <v>0</v>
      </c>
    </row>
    <row r="182" spans="1:8" ht="15.75">
      <c r="A182" s="5">
        <v>1666</v>
      </c>
      <c r="B182" s="28">
        <v>10</v>
      </c>
      <c r="C182" s="28"/>
      <c r="D182" s="28"/>
      <c r="E182" s="28"/>
      <c r="F182" s="28">
        <f>+B182*'Silver Conversions'!$F181</f>
        <v>8.196</v>
      </c>
      <c r="G182" s="28">
        <f>+C182*'Silver Conversions'!$F181</f>
        <v>0</v>
      </c>
      <c r="H182" s="28">
        <f>+D182*'Silver Conversions'!$F181</f>
        <v>0</v>
      </c>
    </row>
    <row r="183" spans="1:8" ht="15.75">
      <c r="A183" s="5">
        <v>1667</v>
      </c>
      <c r="B183" s="28">
        <v>14</v>
      </c>
      <c r="C183" s="28"/>
      <c r="D183" s="28"/>
      <c r="E183" s="28"/>
      <c r="F183" s="28">
        <f>+B183*'Silver Conversions'!$F182</f>
        <v>11.4744</v>
      </c>
      <c r="G183" s="28">
        <f>+C183*'Silver Conversions'!$F182</f>
        <v>0</v>
      </c>
      <c r="H183" s="28">
        <f>+D183*'Silver Conversions'!$F182</f>
        <v>0</v>
      </c>
    </row>
    <row r="184" spans="1:8" ht="15.75">
      <c r="A184" s="5">
        <v>1668</v>
      </c>
      <c r="B184" s="28"/>
      <c r="C184" s="28"/>
      <c r="D184" s="28"/>
      <c r="E184" s="28"/>
      <c r="F184" s="28">
        <f>+B184*'Silver Conversions'!$F183</f>
        <v>0</v>
      </c>
      <c r="G184" s="28">
        <f>+C184*'Silver Conversions'!$F183</f>
        <v>0</v>
      </c>
      <c r="H184" s="28">
        <f>+D184*'Silver Conversions'!$F183</f>
        <v>0</v>
      </c>
    </row>
    <row r="185" spans="1:8" ht="15.75">
      <c r="A185" s="5">
        <v>1669</v>
      </c>
      <c r="B185" s="28"/>
      <c r="C185" s="28"/>
      <c r="D185" s="28"/>
      <c r="E185" s="28"/>
      <c r="F185" s="28">
        <f>+B185*'Silver Conversions'!$F184</f>
        <v>0</v>
      </c>
      <c r="G185" s="28">
        <f>+C185*'Silver Conversions'!$F184</f>
        <v>0</v>
      </c>
      <c r="H185" s="28">
        <f>+D185*'Silver Conversions'!$F184</f>
        <v>0</v>
      </c>
    </row>
    <row r="186" spans="1:8" ht="15.75">
      <c r="A186" s="5">
        <v>1670</v>
      </c>
      <c r="B186" s="28"/>
      <c r="C186" s="28"/>
      <c r="D186" s="28">
        <v>6.5</v>
      </c>
      <c r="E186" s="28"/>
      <c r="F186" s="28">
        <f>+B186*'Silver Conversions'!$F185</f>
        <v>0</v>
      </c>
      <c r="G186" s="28">
        <f>+C186*'Silver Conversions'!$F185</f>
        <v>0</v>
      </c>
      <c r="H186" s="28">
        <f>+D186*'Silver Conversions'!$F185</f>
        <v>5.3274</v>
      </c>
    </row>
    <row r="187" spans="1:8" ht="15.75">
      <c r="A187" s="5">
        <v>1671</v>
      </c>
      <c r="B187" s="28"/>
      <c r="C187" s="28"/>
      <c r="D187" s="28"/>
      <c r="E187" s="28"/>
      <c r="F187" s="28">
        <f>+B187*'Silver Conversions'!$F186</f>
        <v>0</v>
      </c>
      <c r="G187" s="28">
        <f>+C187*'Silver Conversions'!$F186</f>
        <v>0</v>
      </c>
      <c r="H187" s="28">
        <f>+D187*'Silver Conversions'!$F186</f>
        <v>0</v>
      </c>
    </row>
    <row r="188" spans="1:8" ht="15.75">
      <c r="A188" s="5">
        <v>1672</v>
      </c>
      <c r="B188" s="28">
        <v>14</v>
      </c>
      <c r="C188" s="28"/>
      <c r="D188" s="28"/>
      <c r="E188" s="28"/>
      <c r="F188" s="28">
        <f>+B188*'Silver Conversions'!$F187</f>
        <v>11.4744</v>
      </c>
      <c r="G188" s="28">
        <f>+C188*'Silver Conversions'!$F187</f>
        <v>0</v>
      </c>
      <c r="H188" s="28">
        <f>+D188*'Silver Conversions'!$F187</f>
        <v>0</v>
      </c>
    </row>
    <row r="189" spans="1:8" ht="15.75">
      <c r="A189" s="5">
        <v>1673</v>
      </c>
      <c r="B189" s="28"/>
      <c r="C189" s="28">
        <v>12</v>
      </c>
      <c r="D189" s="28"/>
      <c r="E189" s="28"/>
      <c r="F189" s="28">
        <f>+B189*'Silver Conversions'!$F188</f>
        <v>0</v>
      </c>
      <c r="G189" s="28">
        <f>+C189*'Silver Conversions'!$F188</f>
        <v>9.8352</v>
      </c>
      <c r="H189" s="28">
        <f>+D189*'Silver Conversions'!$F188</f>
        <v>0</v>
      </c>
    </row>
    <row r="190" spans="1:8" ht="15.75">
      <c r="A190" s="5">
        <v>1674</v>
      </c>
      <c r="B190" s="28"/>
      <c r="C190" s="28"/>
      <c r="D190" s="28"/>
      <c r="E190" s="28"/>
      <c r="F190" s="28">
        <f>+B190*'Silver Conversions'!$F189</f>
        <v>0</v>
      </c>
      <c r="G190" s="28">
        <f>+C190*'Silver Conversions'!$F189</f>
        <v>0</v>
      </c>
      <c r="H190" s="28">
        <f>+D190*'Silver Conversions'!$F189</f>
        <v>0</v>
      </c>
    </row>
    <row r="191" spans="1:8" ht="15.75">
      <c r="A191" s="5">
        <v>1675</v>
      </c>
      <c r="B191" s="28">
        <v>10.5</v>
      </c>
      <c r="C191" s="28"/>
      <c r="D191" s="28"/>
      <c r="E191" s="28"/>
      <c r="F191" s="28">
        <f>+B191*'Silver Conversions'!$F190</f>
        <v>9.5907</v>
      </c>
      <c r="G191" s="28">
        <f>+C191*'Silver Conversions'!$F190</f>
        <v>0</v>
      </c>
      <c r="H191" s="28">
        <f>+D191*'Silver Conversions'!$F190</f>
        <v>0</v>
      </c>
    </row>
    <row r="192" spans="1:8" ht="15.75">
      <c r="A192" s="5">
        <v>1676</v>
      </c>
      <c r="B192" s="28"/>
      <c r="C192" s="28"/>
      <c r="D192" s="28"/>
      <c r="E192" s="28"/>
      <c r="F192" s="28">
        <f>+B192*'Silver Conversions'!$F191</f>
        <v>0</v>
      </c>
      <c r="G192" s="28">
        <f>+C192*'Silver Conversions'!$F191</f>
        <v>0</v>
      </c>
      <c r="H192" s="28">
        <f>+D192*'Silver Conversions'!$F191</f>
        <v>0</v>
      </c>
    </row>
    <row r="193" spans="1:8" ht="15.75">
      <c r="A193" s="5">
        <v>1677</v>
      </c>
      <c r="B193" s="28"/>
      <c r="C193" s="28"/>
      <c r="D193" s="28"/>
      <c r="E193" s="28"/>
      <c r="F193" s="28">
        <f>+B193*'Silver Conversions'!$F192</f>
        <v>0</v>
      </c>
      <c r="G193" s="28">
        <f>+C193*'Silver Conversions'!$F192</f>
        <v>0</v>
      </c>
      <c r="H193" s="28">
        <f>+D193*'Silver Conversions'!$F192</f>
        <v>0</v>
      </c>
    </row>
    <row r="194" spans="1:8" ht="15.75">
      <c r="A194" s="5">
        <v>1678</v>
      </c>
      <c r="B194" s="28">
        <v>12</v>
      </c>
      <c r="C194" s="28"/>
      <c r="D194" s="28"/>
      <c r="E194" s="28"/>
      <c r="F194" s="28">
        <f>+B194*'Silver Conversions'!$F193</f>
        <v>10.960799999999999</v>
      </c>
      <c r="G194" s="28">
        <f>+C194*'Silver Conversions'!$F193</f>
        <v>0</v>
      </c>
      <c r="H194" s="28">
        <f>+D194*'Silver Conversions'!$F193</f>
        <v>0</v>
      </c>
    </row>
    <row r="195" spans="1:8" ht="15.75">
      <c r="A195" s="5">
        <v>1679</v>
      </c>
      <c r="B195" s="28"/>
      <c r="C195" s="28"/>
      <c r="D195" s="28"/>
      <c r="E195" s="28"/>
      <c r="F195" s="28">
        <f>+B195*'Silver Conversions'!$F194</f>
        <v>0</v>
      </c>
      <c r="G195" s="28">
        <f>+C195*'Silver Conversions'!$F194</f>
        <v>0</v>
      </c>
      <c r="H195" s="28">
        <f>+D195*'Silver Conversions'!$F194</f>
        <v>0</v>
      </c>
    </row>
    <row r="196" spans="1:8" ht="15.75">
      <c r="A196" s="5">
        <v>1680</v>
      </c>
      <c r="B196" s="28"/>
      <c r="C196" s="28"/>
      <c r="D196" s="28"/>
      <c r="E196" s="28"/>
      <c r="F196" s="28">
        <f>+B196*'Silver Conversions'!$F195</f>
        <v>0</v>
      </c>
      <c r="G196" s="28">
        <f>+C196*'Silver Conversions'!$F195</f>
        <v>0</v>
      </c>
      <c r="H196" s="28">
        <f>+D196*'Silver Conversions'!$F195</f>
        <v>0</v>
      </c>
    </row>
    <row r="197" spans="1:8" ht="15.75">
      <c r="A197" s="5">
        <v>1681</v>
      </c>
      <c r="B197" s="28"/>
      <c r="C197" s="28"/>
      <c r="D197" s="28"/>
      <c r="E197" s="28"/>
      <c r="F197" s="28">
        <f>+B197*'Silver Conversions'!$F196</f>
        <v>0</v>
      </c>
      <c r="G197" s="28">
        <f>+C197*'Silver Conversions'!$F196</f>
        <v>0</v>
      </c>
      <c r="H197" s="28">
        <f>+D197*'Silver Conversions'!$F196</f>
        <v>0</v>
      </c>
    </row>
    <row r="198" spans="1:8" ht="15.75">
      <c r="A198" s="5">
        <v>1682</v>
      </c>
      <c r="B198" s="28"/>
      <c r="C198" s="28"/>
      <c r="D198" s="28"/>
      <c r="E198" s="28"/>
      <c r="F198" s="28">
        <f>+B198*'Silver Conversions'!$F197</f>
        <v>0</v>
      </c>
      <c r="G198" s="28">
        <f>+C198*'Silver Conversions'!$F197</f>
        <v>0</v>
      </c>
      <c r="H198" s="28">
        <f>+D198*'Silver Conversions'!$F197</f>
        <v>0</v>
      </c>
    </row>
    <row r="199" spans="1:8" ht="15.75">
      <c r="A199" s="5">
        <v>1683</v>
      </c>
      <c r="B199" s="28"/>
      <c r="C199" s="28"/>
      <c r="D199" s="28"/>
      <c r="E199" s="28"/>
      <c r="F199" s="28">
        <f>+B199*'Silver Conversions'!$F198</f>
        <v>0</v>
      </c>
      <c r="G199" s="28">
        <f>+C199*'Silver Conversions'!$F198</f>
        <v>0</v>
      </c>
      <c r="H199" s="28">
        <f>+D199*'Silver Conversions'!$F198</f>
        <v>0</v>
      </c>
    </row>
    <row r="200" spans="1:8" ht="15.75">
      <c r="A200" s="5">
        <v>1684</v>
      </c>
      <c r="B200" s="28">
        <v>10</v>
      </c>
      <c r="C200" s="28"/>
      <c r="D200" s="28">
        <v>5</v>
      </c>
      <c r="E200" s="28"/>
      <c r="F200" s="28">
        <f>+B200*'Silver Conversions'!$F199</f>
        <v>9.134</v>
      </c>
      <c r="G200" s="28">
        <f>+C200*'Silver Conversions'!$F199</f>
        <v>0</v>
      </c>
      <c r="H200" s="28">
        <f>+D200*'Silver Conversions'!$F199</f>
        <v>4.567</v>
      </c>
    </row>
    <row r="201" spans="1:8" ht="15.75">
      <c r="A201" s="5">
        <v>1685</v>
      </c>
      <c r="B201" s="28">
        <v>10</v>
      </c>
      <c r="C201" s="28"/>
      <c r="D201" s="28"/>
      <c r="E201" s="28"/>
      <c r="F201" s="28">
        <f>+B201*'Silver Conversions'!$F200</f>
        <v>9.134</v>
      </c>
      <c r="G201" s="28">
        <f>+C201*'Silver Conversions'!$F200</f>
        <v>0</v>
      </c>
      <c r="H201" s="28">
        <f>+D201*'Silver Conversions'!$F200</f>
        <v>0</v>
      </c>
    </row>
    <row r="202" spans="1:8" ht="15.75">
      <c r="A202" s="5">
        <v>1686</v>
      </c>
      <c r="B202" s="28"/>
      <c r="C202" s="28"/>
      <c r="D202" s="28"/>
      <c r="E202" s="28"/>
      <c r="F202" s="28">
        <f>+B202*'Silver Conversions'!$F201</f>
        <v>0</v>
      </c>
      <c r="G202" s="28">
        <f>+C202*'Silver Conversions'!$F201</f>
        <v>0</v>
      </c>
      <c r="H202" s="28">
        <f>+D202*'Silver Conversions'!$F201</f>
        <v>0</v>
      </c>
    </row>
    <row r="203" spans="1:8" ht="15.75">
      <c r="A203" s="5">
        <v>1687</v>
      </c>
      <c r="B203" s="28">
        <v>12</v>
      </c>
      <c r="C203" s="28"/>
      <c r="D203" s="28"/>
      <c r="E203" s="28"/>
      <c r="F203" s="28">
        <f>+B203*'Silver Conversions'!$F202</f>
        <v>10.960799999999999</v>
      </c>
      <c r="G203" s="28">
        <f>+C203*'Silver Conversions'!$F202</f>
        <v>0</v>
      </c>
      <c r="H203" s="28">
        <f>+D203*'Silver Conversions'!$F202</f>
        <v>0</v>
      </c>
    </row>
    <row r="204" spans="1:8" ht="15.75">
      <c r="A204" s="5">
        <v>1688</v>
      </c>
      <c r="B204" s="28">
        <v>11</v>
      </c>
      <c r="C204" s="28">
        <v>10</v>
      </c>
      <c r="D204" s="28"/>
      <c r="E204" s="28"/>
      <c r="F204" s="28">
        <f>+B204*'Silver Conversions'!$F203</f>
        <v>10.0474</v>
      </c>
      <c r="G204" s="28">
        <f>+C204*'Silver Conversions'!$F203</f>
        <v>9.134</v>
      </c>
      <c r="H204" s="28">
        <f>+D204*'Silver Conversions'!$F203</f>
        <v>0</v>
      </c>
    </row>
    <row r="205" spans="1:8" ht="15.75">
      <c r="A205" s="5">
        <v>1689</v>
      </c>
      <c r="B205" s="28">
        <v>12</v>
      </c>
      <c r="C205" s="28"/>
      <c r="D205" s="28"/>
      <c r="E205" s="28"/>
      <c r="F205" s="28">
        <f>+B205*'Silver Conversions'!$F204</f>
        <v>10.960799999999999</v>
      </c>
      <c r="G205" s="28">
        <f>+C205*'Silver Conversions'!$F204</f>
        <v>0</v>
      </c>
      <c r="H205" s="28">
        <f>+D205*'Silver Conversions'!$F204</f>
        <v>0</v>
      </c>
    </row>
    <row r="206" spans="1:8" ht="15.75">
      <c r="A206" s="5">
        <v>1690</v>
      </c>
      <c r="B206" s="28">
        <v>12</v>
      </c>
      <c r="C206" s="28"/>
      <c r="D206" s="28"/>
      <c r="E206" s="28"/>
      <c r="F206" s="28">
        <f>+B206*'Silver Conversions'!$F205</f>
        <v>10.960799999999999</v>
      </c>
      <c r="G206" s="28">
        <f>+C206*'Silver Conversions'!$F205</f>
        <v>0</v>
      </c>
      <c r="H206" s="28">
        <f>+D206*'Silver Conversions'!$F205</f>
        <v>0</v>
      </c>
    </row>
    <row r="207" spans="1:8" ht="15.75">
      <c r="A207" s="5">
        <v>1691</v>
      </c>
      <c r="B207" s="28"/>
      <c r="C207" s="28"/>
      <c r="D207" s="28"/>
      <c r="E207" s="28"/>
      <c r="F207" s="28">
        <f>+B207*'Silver Conversions'!$F206</f>
        <v>0</v>
      </c>
      <c r="G207" s="28">
        <f>+C207*'Silver Conversions'!$F206</f>
        <v>0</v>
      </c>
      <c r="H207" s="28">
        <f>+D207*'Silver Conversions'!$F206</f>
        <v>0</v>
      </c>
    </row>
    <row r="208" spans="1:8" ht="15.75">
      <c r="A208" s="5">
        <v>1692</v>
      </c>
      <c r="B208" s="28">
        <v>12</v>
      </c>
      <c r="C208" s="28"/>
      <c r="D208" s="28"/>
      <c r="E208" s="28"/>
      <c r="F208" s="28">
        <f>+B208*'Silver Conversions'!$F207</f>
        <v>10.960799999999999</v>
      </c>
      <c r="G208" s="28">
        <f>+C208*'Silver Conversions'!$F207</f>
        <v>0</v>
      </c>
      <c r="H208" s="28">
        <f>+D208*'Silver Conversions'!$F207</f>
        <v>0</v>
      </c>
    </row>
    <row r="209" spans="1:8" ht="15.75">
      <c r="A209" s="5">
        <v>1693</v>
      </c>
      <c r="B209" s="28">
        <v>12</v>
      </c>
      <c r="C209" s="28"/>
      <c r="D209" s="28"/>
      <c r="E209" s="28"/>
      <c r="F209" s="28">
        <f>+B209*'Silver Conversions'!$F208</f>
        <v>10.960799999999999</v>
      </c>
      <c r="G209" s="28">
        <f>+C209*'Silver Conversions'!$F208</f>
        <v>0</v>
      </c>
      <c r="H209" s="28">
        <f>+D209*'Silver Conversions'!$F208</f>
        <v>0</v>
      </c>
    </row>
    <row r="210" spans="1:8" ht="15.75">
      <c r="A210" s="5">
        <v>1694</v>
      </c>
      <c r="B210" s="28">
        <v>12</v>
      </c>
      <c r="C210" s="28"/>
      <c r="D210" s="28"/>
      <c r="E210" s="28"/>
      <c r="F210" s="28">
        <f>+B210*'Silver Conversions'!$F209</f>
        <v>10.960799999999999</v>
      </c>
      <c r="G210" s="28">
        <f>+C210*'Silver Conversions'!$F209</f>
        <v>0</v>
      </c>
      <c r="H210" s="28">
        <f>+D210*'Silver Conversions'!$F209</f>
        <v>0</v>
      </c>
    </row>
    <row r="211" spans="1:8" ht="15.75">
      <c r="A211" s="5">
        <v>1695</v>
      </c>
      <c r="B211" s="28"/>
      <c r="C211" s="28"/>
      <c r="D211" s="28">
        <v>8</v>
      </c>
      <c r="E211" s="28"/>
      <c r="F211" s="28">
        <f>+B211*'Silver Conversions'!$F210</f>
        <v>0</v>
      </c>
      <c r="G211" s="28">
        <f>+C211*'Silver Conversions'!$F210</f>
        <v>0</v>
      </c>
      <c r="H211" s="28">
        <f>+D211*'Silver Conversions'!$F210</f>
        <v>7.3072</v>
      </c>
    </row>
    <row r="212" spans="1:8" ht="15.75">
      <c r="A212" s="5">
        <v>1696</v>
      </c>
      <c r="B212" s="28">
        <v>11.5</v>
      </c>
      <c r="C212" s="28"/>
      <c r="D212" s="28"/>
      <c r="E212" s="28"/>
      <c r="F212" s="28">
        <f>+B212*'Silver Conversions'!$F211</f>
        <v>10.5041</v>
      </c>
      <c r="G212" s="28">
        <f>+C212*'Silver Conversions'!$F211</f>
        <v>0</v>
      </c>
      <c r="H212" s="28">
        <f>+D212*'Silver Conversions'!$F211</f>
        <v>0</v>
      </c>
    </row>
    <row r="213" spans="1:8" ht="15.75">
      <c r="A213" s="5">
        <v>1697</v>
      </c>
      <c r="B213" s="28">
        <v>9.67</v>
      </c>
      <c r="C213" s="28"/>
      <c r="D213" s="28"/>
      <c r="E213" s="28"/>
      <c r="F213" s="28">
        <f>+B213*'Silver Conversions'!$F212</f>
        <v>8.832578</v>
      </c>
      <c r="G213" s="28">
        <f>+C213*'Silver Conversions'!$F212</f>
        <v>0</v>
      </c>
      <c r="H213" s="28">
        <f>+D213*'Silver Conversions'!$F212</f>
        <v>0</v>
      </c>
    </row>
    <row r="214" spans="1:8" ht="15.75">
      <c r="A214" s="5">
        <v>1698</v>
      </c>
      <c r="B214" s="28">
        <v>12</v>
      </c>
      <c r="C214" s="28"/>
      <c r="D214" s="28"/>
      <c r="E214" s="28"/>
      <c r="F214" s="28">
        <f>+B214*'Silver Conversions'!$F213</f>
        <v>10.960799999999999</v>
      </c>
      <c r="G214" s="28">
        <f>+C214*'Silver Conversions'!$F213</f>
        <v>0</v>
      </c>
      <c r="H214" s="28">
        <f>+D214*'Silver Conversions'!$F213</f>
        <v>0</v>
      </c>
    </row>
    <row r="215" spans="1:8" ht="15.75">
      <c r="A215" s="5">
        <v>1699</v>
      </c>
      <c r="B215" s="28">
        <v>10.67</v>
      </c>
      <c r="C215" s="28"/>
      <c r="D215" s="28"/>
      <c r="E215" s="28"/>
      <c r="F215" s="28">
        <f>+B215*'Silver Conversions'!$F214</f>
        <v>9.745978</v>
      </c>
      <c r="G215" s="28">
        <f>+C215*'Silver Conversions'!$F214</f>
        <v>0</v>
      </c>
      <c r="H215" s="28">
        <f>+D215*'Silver Conversions'!$F214</f>
        <v>0</v>
      </c>
    </row>
    <row r="216" spans="1:8" ht="15.75">
      <c r="A216" s="5">
        <v>1700</v>
      </c>
      <c r="B216" s="28"/>
      <c r="C216" s="28"/>
      <c r="D216" s="28"/>
      <c r="E216" s="28"/>
      <c r="F216" s="28">
        <f>+B216*'Silver Conversions'!$F215</f>
        <v>0</v>
      </c>
      <c r="G216" s="28">
        <f>+C216*'Silver Conversions'!$F215</f>
        <v>0</v>
      </c>
      <c r="H216" s="28">
        <f>+D216*'Silver Conversions'!$F215</f>
        <v>0</v>
      </c>
    </row>
    <row r="217" spans="1:8" ht="15.75">
      <c r="A217" s="5">
        <v>1701</v>
      </c>
      <c r="B217" s="28">
        <v>12.83</v>
      </c>
      <c r="C217" s="28">
        <v>12</v>
      </c>
      <c r="D217" s="28"/>
      <c r="E217" s="28"/>
      <c r="F217" s="28">
        <f>+B217*'Silver Conversions'!$F216</f>
        <v>11.718922</v>
      </c>
      <c r="G217" s="28">
        <f>+C217*'Silver Conversions'!$F216</f>
        <v>10.960799999999999</v>
      </c>
      <c r="H217" s="28">
        <f>+D217*'Silver Conversions'!$F216</f>
        <v>0</v>
      </c>
    </row>
    <row r="218" spans="1:8" ht="15.75">
      <c r="A218" s="5">
        <v>1702</v>
      </c>
      <c r="B218" s="28"/>
      <c r="C218" s="28">
        <v>12</v>
      </c>
      <c r="D218" s="28"/>
      <c r="E218" s="28"/>
      <c r="F218" s="28">
        <f>+B218*'Silver Conversions'!$F217</f>
        <v>0</v>
      </c>
      <c r="G218" s="28">
        <f>+C218*'Silver Conversions'!$F217</f>
        <v>10.960799999999999</v>
      </c>
      <c r="H218" s="28">
        <f>+D218*'Silver Conversions'!$F217</f>
        <v>0</v>
      </c>
    </row>
    <row r="219" spans="1:8" ht="15.75">
      <c r="A219" s="5">
        <v>1703</v>
      </c>
      <c r="B219" s="28">
        <v>14</v>
      </c>
      <c r="C219" s="28">
        <v>12</v>
      </c>
      <c r="D219" s="28"/>
      <c r="E219" s="28"/>
      <c r="F219" s="28">
        <f>+B219*'Silver Conversions'!$F218</f>
        <v>12.7876</v>
      </c>
      <c r="G219" s="28">
        <f>+C219*'Silver Conversions'!$F218</f>
        <v>10.960799999999999</v>
      </c>
      <c r="H219" s="28">
        <f>+D219*'Silver Conversions'!$F218</f>
        <v>0</v>
      </c>
    </row>
    <row r="220" spans="1:8" ht="15.75">
      <c r="A220" s="5">
        <v>1704</v>
      </c>
      <c r="B220" s="28">
        <v>14</v>
      </c>
      <c r="C220" s="28">
        <v>12</v>
      </c>
      <c r="D220" s="28"/>
      <c r="E220" s="28"/>
      <c r="F220" s="28">
        <f>+B220*'Silver Conversions'!$F219</f>
        <v>12.7876</v>
      </c>
      <c r="G220" s="28">
        <f>+C220*'Silver Conversions'!$F219</f>
        <v>10.960799999999999</v>
      </c>
      <c r="H220" s="28">
        <f>+D220*'Silver Conversions'!$F219</f>
        <v>0</v>
      </c>
    </row>
    <row r="221" spans="1:8" ht="15.75">
      <c r="A221" s="5">
        <v>1705</v>
      </c>
      <c r="B221" s="28">
        <v>14</v>
      </c>
      <c r="C221" s="28">
        <v>12</v>
      </c>
      <c r="D221" s="28"/>
      <c r="E221" s="28"/>
      <c r="F221" s="28">
        <f>+B221*'Silver Conversions'!$F220</f>
        <v>12.7876</v>
      </c>
      <c r="G221" s="28">
        <f>+C221*'Silver Conversions'!$F220</f>
        <v>10.960799999999999</v>
      </c>
      <c r="H221" s="28">
        <f>+D221*'Silver Conversions'!$F220</f>
        <v>0</v>
      </c>
    </row>
    <row r="222" spans="1:8" ht="15.75">
      <c r="A222" s="5">
        <v>1706</v>
      </c>
      <c r="B222" s="28">
        <v>14</v>
      </c>
      <c r="C222" s="28">
        <v>12</v>
      </c>
      <c r="D222" s="28"/>
      <c r="E222" s="28"/>
      <c r="F222" s="28">
        <f>+B222*'Silver Conversions'!$F221</f>
        <v>12.7876</v>
      </c>
      <c r="G222" s="28">
        <f>+C222*'Silver Conversions'!$F221</f>
        <v>10.960799999999999</v>
      </c>
      <c r="H222" s="28">
        <f>+D222*'Silver Conversions'!$F221</f>
        <v>0</v>
      </c>
    </row>
    <row r="223" spans="1:8" ht="15.75">
      <c r="A223" s="5">
        <v>1707</v>
      </c>
      <c r="B223" s="28">
        <v>14</v>
      </c>
      <c r="C223" s="28">
        <v>12</v>
      </c>
      <c r="D223" s="28"/>
      <c r="E223" s="28"/>
      <c r="F223" s="28">
        <f>+B223*'Silver Conversions'!$F222</f>
        <v>12.7876</v>
      </c>
      <c r="G223" s="28">
        <f>+C223*'Silver Conversions'!$F222</f>
        <v>10.960799999999999</v>
      </c>
      <c r="H223" s="28">
        <f>+D223*'Silver Conversions'!$F222</f>
        <v>0</v>
      </c>
    </row>
    <row r="224" spans="1:8" ht="15.75">
      <c r="A224" s="5">
        <v>1708</v>
      </c>
      <c r="B224" s="28">
        <v>14</v>
      </c>
      <c r="C224" s="28">
        <v>12</v>
      </c>
      <c r="D224" s="28">
        <v>8</v>
      </c>
      <c r="E224" s="28"/>
      <c r="F224" s="28">
        <f>+B224*'Silver Conversions'!$F223</f>
        <v>10.2256</v>
      </c>
      <c r="G224" s="28">
        <f>+C224*'Silver Conversions'!$F223</f>
        <v>8.764800000000001</v>
      </c>
      <c r="H224" s="28">
        <f>+D224*'Silver Conversions'!$F223</f>
        <v>5.8432</v>
      </c>
    </row>
    <row r="225" spans="1:8" ht="15.75">
      <c r="A225" s="5">
        <v>1709</v>
      </c>
      <c r="B225" s="28">
        <v>14</v>
      </c>
      <c r="C225" s="28">
        <v>12</v>
      </c>
      <c r="D225" s="28"/>
      <c r="E225" s="28"/>
      <c r="F225" s="28">
        <f>+B225*'Silver Conversions'!$F224</f>
        <v>10.2256</v>
      </c>
      <c r="G225" s="28">
        <f>+C225*'Silver Conversions'!$F224</f>
        <v>8.764800000000001</v>
      </c>
      <c r="H225" s="28">
        <f>+D225*'Silver Conversions'!$F224</f>
        <v>0</v>
      </c>
    </row>
    <row r="226" spans="1:8" ht="15.75">
      <c r="A226" s="5">
        <v>1710</v>
      </c>
      <c r="B226" s="28">
        <v>14</v>
      </c>
      <c r="C226" s="28">
        <v>12</v>
      </c>
      <c r="D226" s="28"/>
      <c r="E226" s="28"/>
      <c r="F226" s="28">
        <f>+B226*'Silver Conversions'!$F225</f>
        <v>10.2256</v>
      </c>
      <c r="G226" s="28">
        <f>+C226*'Silver Conversions'!$F225</f>
        <v>8.764800000000001</v>
      </c>
      <c r="H226" s="28">
        <f>+D226*'Silver Conversions'!$F225</f>
        <v>0</v>
      </c>
    </row>
    <row r="227" spans="1:8" ht="15.75">
      <c r="A227" s="5">
        <v>1711</v>
      </c>
      <c r="B227" s="28">
        <v>14</v>
      </c>
      <c r="C227" s="28">
        <v>12</v>
      </c>
      <c r="D227" s="28"/>
      <c r="E227" s="28"/>
      <c r="F227" s="28">
        <f>+B227*'Silver Conversions'!$F226</f>
        <v>10.2256</v>
      </c>
      <c r="G227" s="28">
        <f>+C227*'Silver Conversions'!$F226</f>
        <v>8.764800000000001</v>
      </c>
      <c r="H227" s="28">
        <f>+D227*'Silver Conversions'!$F226</f>
        <v>0</v>
      </c>
    </row>
    <row r="228" spans="1:8" ht="15.75">
      <c r="A228" s="5">
        <v>1712</v>
      </c>
      <c r="B228" s="28">
        <v>14</v>
      </c>
      <c r="C228" s="28">
        <v>12</v>
      </c>
      <c r="D228" s="28">
        <v>7.5</v>
      </c>
      <c r="E228" s="28"/>
      <c r="F228" s="28">
        <f>+B228*'Silver Conversions'!$F227</f>
        <v>10.2256</v>
      </c>
      <c r="G228" s="28">
        <f>+C228*'Silver Conversions'!$F227</f>
        <v>8.764800000000001</v>
      </c>
      <c r="H228" s="28">
        <f>+D228*'Silver Conversions'!$F227</f>
        <v>5.478000000000001</v>
      </c>
    </row>
    <row r="229" spans="1:8" ht="15.75">
      <c r="A229" s="5">
        <v>1713</v>
      </c>
      <c r="B229" s="28">
        <v>14</v>
      </c>
      <c r="C229" s="28">
        <v>12</v>
      </c>
      <c r="D229" s="28"/>
      <c r="E229" s="28"/>
      <c r="F229" s="28">
        <f>+B229*'Silver Conversions'!$F228</f>
        <v>10.2256</v>
      </c>
      <c r="G229" s="28">
        <f>+C229*'Silver Conversions'!$F228</f>
        <v>8.764800000000001</v>
      </c>
      <c r="H229" s="28">
        <f>+D229*'Silver Conversions'!$F228</f>
        <v>0</v>
      </c>
    </row>
    <row r="230" spans="1:8" ht="15.75">
      <c r="A230" s="5">
        <v>1714</v>
      </c>
      <c r="B230" s="28">
        <v>16</v>
      </c>
      <c r="C230" s="28"/>
      <c r="D230" s="28"/>
      <c r="E230" s="28"/>
      <c r="F230" s="28">
        <f>+B230*'Silver Conversions'!$F229</f>
        <v>11.6864</v>
      </c>
      <c r="G230" s="28">
        <f>+C230*'Silver Conversions'!$F229</f>
        <v>0</v>
      </c>
      <c r="H230" s="28">
        <f>+D230*'Silver Conversions'!$F229</f>
        <v>0</v>
      </c>
    </row>
    <row r="231" spans="1:8" ht="15.75">
      <c r="A231" s="5">
        <v>1715</v>
      </c>
      <c r="B231" s="28">
        <v>16</v>
      </c>
      <c r="C231" s="28"/>
      <c r="D231" s="28">
        <v>9</v>
      </c>
      <c r="E231" s="28"/>
      <c r="F231" s="28">
        <f>+B231*'Silver Conversions'!$F230</f>
        <v>11.4272</v>
      </c>
      <c r="G231" s="28">
        <f>+C231*'Silver Conversions'!$F230</f>
        <v>0</v>
      </c>
      <c r="H231" s="28">
        <f>+D231*'Silver Conversions'!$F230</f>
        <v>6.4277999999999995</v>
      </c>
    </row>
    <row r="232" spans="1:8" ht="15.75">
      <c r="A232" s="5">
        <v>1716</v>
      </c>
      <c r="B232" s="28">
        <v>14</v>
      </c>
      <c r="C232" s="28">
        <v>12</v>
      </c>
      <c r="D232" s="28"/>
      <c r="E232" s="28"/>
      <c r="F232" s="28">
        <f>+B232*'Silver Conversions'!$F231</f>
        <v>9.9988</v>
      </c>
      <c r="G232" s="28">
        <f>+C232*'Silver Conversions'!$F231</f>
        <v>8.5704</v>
      </c>
      <c r="H232" s="28">
        <f>+D232*'Silver Conversions'!$F231</f>
        <v>0</v>
      </c>
    </row>
    <row r="233" spans="1:8" ht="15.75">
      <c r="A233" s="5">
        <v>1717</v>
      </c>
      <c r="B233" s="28">
        <v>14</v>
      </c>
      <c r="C233" s="28">
        <v>12</v>
      </c>
      <c r="D233" s="28">
        <v>7.17</v>
      </c>
      <c r="E233" s="28"/>
      <c r="F233" s="28">
        <f>+B233*'Silver Conversions'!$F232</f>
        <v>9.9988</v>
      </c>
      <c r="G233" s="28">
        <f>+C233*'Silver Conversions'!$F232</f>
        <v>8.5704</v>
      </c>
      <c r="H233" s="28">
        <f>+D233*'Silver Conversions'!$F232</f>
        <v>5.120813999999999</v>
      </c>
    </row>
    <row r="234" spans="1:8" ht="15.75">
      <c r="A234" s="5">
        <v>1718</v>
      </c>
      <c r="B234" s="28">
        <v>14</v>
      </c>
      <c r="C234" s="28">
        <v>12</v>
      </c>
      <c r="D234" s="28"/>
      <c r="E234" s="28"/>
      <c r="F234" s="28">
        <f>+B234*'Silver Conversions'!$F233</f>
        <v>9.9988</v>
      </c>
      <c r="G234" s="28">
        <f>+C234*'Silver Conversions'!$F233</f>
        <v>8.5704</v>
      </c>
      <c r="H234" s="28">
        <f>+D234*'Silver Conversions'!$F233</f>
        <v>0</v>
      </c>
    </row>
    <row r="235" spans="1:8" ht="15.75">
      <c r="A235" s="5">
        <v>1719</v>
      </c>
      <c r="B235" s="28">
        <v>14</v>
      </c>
      <c r="C235" s="28">
        <v>12</v>
      </c>
      <c r="D235" s="28"/>
      <c r="E235" s="28"/>
      <c r="F235" s="28">
        <f>+B235*'Silver Conversions'!$F234</f>
        <v>9.9988</v>
      </c>
      <c r="G235" s="28">
        <f>+C235*'Silver Conversions'!$F234</f>
        <v>8.5704</v>
      </c>
      <c r="H235" s="28">
        <f>+D235*'Silver Conversions'!$F234</f>
        <v>0</v>
      </c>
    </row>
    <row r="236" spans="1:8" ht="15.75">
      <c r="A236" s="5">
        <v>1720</v>
      </c>
      <c r="B236" s="28">
        <v>14</v>
      </c>
      <c r="C236" s="28">
        <v>12</v>
      </c>
      <c r="D236" s="28"/>
      <c r="E236" s="28"/>
      <c r="F236" s="28">
        <f>+B236*'Silver Conversions'!$F235</f>
        <v>10.2214</v>
      </c>
      <c r="G236" s="28">
        <f>+C236*'Silver Conversions'!$F235</f>
        <v>8.761199999999999</v>
      </c>
      <c r="H236" s="28">
        <f>+D236*'Silver Conversions'!$F235</f>
        <v>0</v>
      </c>
    </row>
    <row r="237" spans="1:8" ht="15.75">
      <c r="A237" s="5">
        <v>1721</v>
      </c>
      <c r="B237" s="28">
        <v>14</v>
      </c>
      <c r="C237" s="28">
        <v>12</v>
      </c>
      <c r="D237" s="28"/>
      <c r="E237" s="28"/>
      <c r="F237" s="28">
        <f>+B237*'Silver Conversions'!$F236</f>
        <v>10.2214</v>
      </c>
      <c r="G237" s="28">
        <f>+C237*'Silver Conversions'!$F236</f>
        <v>8.761199999999999</v>
      </c>
      <c r="H237" s="28">
        <f>+D237*'Silver Conversions'!$F236</f>
        <v>0</v>
      </c>
    </row>
    <row r="238" spans="1:8" ht="15.75">
      <c r="A238" s="5">
        <v>1722</v>
      </c>
      <c r="B238" s="28">
        <v>14</v>
      </c>
      <c r="C238" s="28">
        <v>12</v>
      </c>
      <c r="D238" s="28"/>
      <c r="E238" s="28"/>
      <c r="F238" s="28">
        <f>+B238*'Silver Conversions'!$F237</f>
        <v>10.2214</v>
      </c>
      <c r="G238" s="28">
        <f>+C238*'Silver Conversions'!$F237</f>
        <v>8.761199999999999</v>
      </c>
      <c r="H238" s="28">
        <f>+D238*'Silver Conversions'!$F237</f>
        <v>0</v>
      </c>
    </row>
    <row r="239" spans="1:8" ht="15.75">
      <c r="A239" s="5">
        <v>1723</v>
      </c>
      <c r="B239" s="28">
        <v>14</v>
      </c>
      <c r="C239" s="28">
        <v>12</v>
      </c>
      <c r="D239" s="28"/>
      <c r="E239" s="28"/>
      <c r="F239" s="28">
        <f>+B239*'Silver Conversions'!$F238</f>
        <v>10.2214</v>
      </c>
      <c r="G239" s="28">
        <f>+C239*'Silver Conversions'!$F238</f>
        <v>8.761199999999999</v>
      </c>
      <c r="H239" s="28">
        <f>+D239*'Silver Conversions'!$F238</f>
        <v>0</v>
      </c>
    </row>
    <row r="240" spans="1:8" ht="15.75">
      <c r="A240" s="5">
        <v>1724</v>
      </c>
      <c r="B240" s="28">
        <v>14</v>
      </c>
      <c r="C240" s="28">
        <v>12</v>
      </c>
      <c r="D240" s="28">
        <v>7</v>
      </c>
      <c r="E240" s="28"/>
      <c r="F240" s="28">
        <f>+B240*'Silver Conversions'!$F239</f>
        <v>10.2214</v>
      </c>
      <c r="G240" s="28">
        <f>+C240*'Silver Conversions'!$F239</f>
        <v>8.761199999999999</v>
      </c>
      <c r="H240" s="28">
        <f>+D240*'Silver Conversions'!$F239</f>
        <v>5.1107</v>
      </c>
    </row>
    <row r="241" spans="1:8" ht="15.75">
      <c r="A241" s="5">
        <v>1725</v>
      </c>
      <c r="B241" s="28">
        <v>14</v>
      </c>
      <c r="C241" s="28">
        <v>12</v>
      </c>
      <c r="D241" s="28"/>
      <c r="E241" s="28"/>
      <c r="F241" s="28">
        <f>+B241*'Silver Conversions'!$F240</f>
        <v>10.2214</v>
      </c>
      <c r="G241" s="28">
        <f>+C241*'Silver Conversions'!$F240</f>
        <v>8.761199999999999</v>
      </c>
      <c r="H241" s="28">
        <f>+D241*'Silver Conversions'!$F240</f>
        <v>0</v>
      </c>
    </row>
    <row r="242" spans="1:8" ht="15.75">
      <c r="A242" s="5">
        <v>1726</v>
      </c>
      <c r="B242" s="28">
        <v>14</v>
      </c>
      <c r="C242" s="28">
        <v>12</v>
      </c>
      <c r="D242" s="28"/>
      <c r="E242" s="28"/>
      <c r="F242" s="28">
        <f>+B242*'Silver Conversions'!$F241</f>
        <v>10.2214</v>
      </c>
      <c r="G242" s="28">
        <f>+C242*'Silver Conversions'!$F241</f>
        <v>8.761199999999999</v>
      </c>
      <c r="H242" s="28">
        <f>+D242*'Silver Conversions'!$F241</f>
        <v>0</v>
      </c>
    </row>
    <row r="243" spans="1:8" ht="15.75">
      <c r="A243" s="5">
        <v>1727</v>
      </c>
      <c r="B243" s="28">
        <v>13</v>
      </c>
      <c r="C243" s="28">
        <v>10.5</v>
      </c>
      <c r="D243" s="28"/>
      <c r="E243" s="28"/>
      <c r="F243" s="28">
        <f>+B243*'Silver Conversions'!$F242</f>
        <v>9.491299999999999</v>
      </c>
      <c r="G243" s="28">
        <f>+C243*'Silver Conversions'!$F242</f>
        <v>7.666049999999999</v>
      </c>
      <c r="H243" s="28">
        <f>+D243*'Silver Conversions'!$F242</f>
        <v>0</v>
      </c>
    </row>
    <row r="244" spans="1:8" ht="15.75">
      <c r="A244" s="5">
        <v>1728</v>
      </c>
      <c r="B244" s="28">
        <v>13</v>
      </c>
      <c r="C244" s="28">
        <v>10.5</v>
      </c>
      <c r="D244" s="28"/>
      <c r="E244" s="28"/>
      <c r="F244" s="28">
        <f>+B244*'Silver Conversions'!$F243</f>
        <v>9.3652</v>
      </c>
      <c r="G244" s="28">
        <f>+C244*'Silver Conversions'!$F243</f>
        <v>7.5642000000000005</v>
      </c>
      <c r="H244" s="28">
        <f>+D244*'Silver Conversions'!$F243</f>
        <v>0</v>
      </c>
    </row>
    <row r="245" spans="1:8" ht="15.75">
      <c r="A245" s="5">
        <v>1729</v>
      </c>
      <c r="B245" s="28">
        <v>13</v>
      </c>
      <c r="C245" s="28">
        <v>10.5</v>
      </c>
      <c r="D245" s="28">
        <v>6.25</v>
      </c>
      <c r="E245" s="28"/>
      <c r="F245" s="28">
        <f>+B245*'Silver Conversions'!$F244</f>
        <v>9.165</v>
      </c>
      <c r="G245" s="28">
        <f>+C245*'Silver Conversions'!$F244</f>
        <v>7.4025</v>
      </c>
      <c r="H245" s="28">
        <f>+D245*'Silver Conversions'!$F244</f>
        <v>4.40625</v>
      </c>
    </row>
    <row r="246" spans="1:8" ht="15.75">
      <c r="A246" s="5">
        <v>1730</v>
      </c>
      <c r="B246" s="28">
        <v>13</v>
      </c>
      <c r="C246" s="28">
        <v>10.5</v>
      </c>
      <c r="D246" s="28">
        <v>6.5</v>
      </c>
      <c r="E246" s="28"/>
      <c r="F246" s="28">
        <f>+B246*'Silver Conversions'!$F245</f>
        <v>9.165</v>
      </c>
      <c r="G246" s="28">
        <f>+C246*'Silver Conversions'!$F245</f>
        <v>7.4025</v>
      </c>
      <c r="H246" s="28">
        <f>+D246*'Silver Conversions'!$F245</f>
        <v>4.5825</v>
      </c>
    </row>
    <row r="247" spans="1:8" ht="15.75">
      <c r="A247" s="5">
        <v>1731</v>
      </c>
      <c r="B247" s="28">
        <v>13</v>
      </c>
      <c r="C247" s="28">
        <v>10.5</v>
      </c>
      <c r="D247" s="28">
        <v>6</v>
      </c>
      <c r="E247" s="28"/>
      <c r="F247" s="28">
        <f>+B247*'Silver Conversions'!$F246</f>
        <v>9.165</v>
      </c>
      <c r="G247" s="28">
        <f>+C247*'Silver Conversions'!$F246</f>
        <v>7.4025</v>
      </c>
      <c r="H247" s="28">
        <f>+D247*'Silver Conversions'!$F246</f>
        <v>4.2299999999999995</v>
      </c>
    </row>
    <row r="248" spans="1:8" ht="15.75">
      <c r="A248" s="5">
        <v>1732</v>
      </c>
      <c r="B248" s="28">
        <v>14</v>
      </c>
      <c r="C248" s="28">
        <v>12</v>
      </c>
      <c r="D248" s="28">
        <v>6</v>
      </c>
      <c r="E248" s="28"/>
      <c r="F248" s="28">
        <f>+B248*'Silver Conversions'!$F247</f>
        <v>9.87</v>
      </c>
      <c r="G248" s="28">
        <f>+C248*'Silver Conversions'!$F247</f>
        <v>8.459999999999999</v>
      </c>
      <c r="H248" s="28">
        <f>+D248*'Silver Conversions'!$F247</f>
        <v>4.2299999999999995</v>
      </c>
    </row>
    <row r="249" spans="1:8" ht="15.75">
      <c r="A249" s="5">
        <v>1733</v>
      </c>
      <c r="B249" s="28">
        <v>14</v>
      </c>
      <c r="C249" s="28">
        <v>12</v>
      </c>
      <c r="D249" s="28">
        <v>6.75</v>
      </c>
      <c r="E249" s="28"/>
      <c r="F249" s="28">
        <f>+B249*'Silver Conversions'!$F248</f>
        <v>9.87</v>
      </c>
      <c r="G249" s="28">
        <f>+C249*'Silver Conversions'!$F248</f>
        <v>8.459999999999999</v>
      </c>
      <c r="H249" s="28">
        <f>+D249*'Silver Conversions'!$F248</f>
        <v>4.75875</v>
      </c>
    </row>
    <row r="250" spans="1:8" ht="15.75">
      <c r="A250" s="5">
        <v>1734</v>
      </c>
      <c r="B250" s="28">
        <v>14</v>
      </c>
      <c r="C250" s="28">
        <v>12</v>
      </c>
      <c r="D250" s="28"/>
      <c r="E250" s="28"/>
      <c r="F250" s="28">
        <f>+B250*'Silver Conversions'!$F249</f>
        <v>9.87</v>
      </c>
      <c r="G250" s="28">
        <f>+C250*'Silver Conversions'!$F249</f>
        <v>8.459999999999999</v>
      </c>
      <c r="H250" s="28">
        <f>+D250*'Silver Conversions'!$F249</f>
        <v>0</v>
      </c>
    </row>
    <row r="251" spans="1:8" ht="15.75">
      <c r="A251" s="5">
        <v>1735</v>
      </c>
      <c r="B251" s="28">
        <v>14</v>
      </c>
      <c r="C251" s="28">
        <v>12</v>
      </c>
      <c r="D251" s="28"/>
      <c r="E251" s="28"/>
      <c r="F251" s="28">
        <f>+B251*'Silver Conversions'!$F250</f>
        <v>9.87</v>
      </c>
      <c r="G251" s="28">
        <f>+C251*'Silver Conversions'!$F250</f>
        <v>8.459999999999999</v>
      </c>
      <c r="H251" s="28">
        <f>+D251*'Silver Conversions'!$F250</f>
        <v>0</v>
      </c>
    </row>
    <row r="252" spans="1:8" ht="15.75">
      <c r="A252" s="5">
        <v>1736</v>
      </c>
      <c r="B252" s="28">
        <v>14</v>
      </c>
      <c r="C252" s="28">
        <v>12</v>
      </c>
      <c r="D252" s="28"/>
      <c r="E252" s="28"/>
      <c r="F252" s="28">
        <f>+B252*'Silver Conversions'!$F251</f>
        <v>9.87</v>
      </c>
      <c r="G252" s="28">
        <f>+C252*'Silver Conversions'!$F251</f>
        <v>8.459999999999999</v>
      </c>
      <c r="H252" s="28">
        <f>+D252*'Silver Conversions'!$F251</f>
        <v>0</v>
      </c>
    </row>
    <row r="253" spans="1:8" ht="15.75">
      <c r="A253" s="5">
        <v>1737</v>
      </c>
      <c r="B253" s="28">
        <v>12</v>
      </c>
      <c r="C253" s="28">
        <v>10</v>
      </c>
      <c r="D253" s="28"/>
      <c r="E253" s="28"/>
      <c r="F253" s="28">
        <f>+B253*'Silver Conversions'!$F252</f>
        <v>8.157599999999999</v>
      </c>
      <c r="G253" s="28">
        <f>+C253*'Silver Conversions'!$F252</f>
        <v>6.798</v>
      </c>
      <c r="H253" s="28">
        <f>+D253*'Silver Conversions'!$F252</f>
        <v>0</v>
      </c>
    </row>
    <row r="254" spans="1:8" ht="15.75">
      <c r="A254" s="5">
        <v>1738</v>
      </c>
      <c r="B254" s="28">
        <v>11.24</v>
      </c>
      <c r="C254" s="28">
        <v>11</v>
      </c>
      <c r="D254" s="28"/>
      <c r="E254" s="28"/>
      <c r="F254" s="28">
        <f>+B254*'Silver Conversions'!$F253</f>
        <v>7.399292</v>
      </c>
      <c r="G254" s="28">
        <f>+C254*'Silver Conversions'!$F253</f>
        <v>7.2413</v>
      </c>
      <c r="H254" s="28">
        <f>+D254*'Silver Conversions'!$F253</f>
        <v>0</v>
      </c>
    </row>
    <row r="255" spans="1:8" ht="15.75">
      <c r="A255" s="5">
        <v>1739</v>
      </c>
      <c r="B255" s="28">
        <v>13.49</v>
      </c>
      <c r="C255" s="28">
        <v>10</v>
      </c>
      <c r="D255" s="28"/>
      <c r="E255" s="28"/>
      <c r="F255" s="28">
        <f>+B255*'Silver Conversions'!$F254</f>
        <v>8.880467</v>
      </c>
      <c r="G255" s="28">
        <f>+C255*'Silver Conversions'!$F254</f>
        <v>6.583</v>
      </c>
      <c r="H255" s="28">
        <f>+D255*'Silver Conversions'!$F254</f>
        <v>0</v>
      </c>
    </row>
    <row r="256" spans="1:8" ht="15.75">
      <c r="A256" s="5">
        <v>1740</v>
      </c>
      <c r="B256" s="28">
        <v>13.49</v>
      </c>
      <c r="C256" s="28"/>
      <c r="D256" s="28"/>
      <c r="E256" s="28"/>
      <c r="F256" s="28">
        <f>+B256*'Silver Conversions'!$F255</f>
        <v>8.880467</v>
      </c>
      <c r="G256" s="28">
        <f>+C256*'Silver Conversions'!$F255</f>
        <v>0</v>
      </c>
      <c r="H256" s="28">
        <f>+D256*'Silver Conversions'!$F255</f>
        <v>0</v>
      </c>
    </row>
    <row r="257" spans="1:8" ht="15.75">
      <c r="A257" s="5">
        <v>1741</v>
      </c>
      <c r="B257" s="28"/>
      <c r="C257" s="28">
        <v>10</v>
      </c>
      <c r="D257" s="28"/>
      <c r="E257" s="28"/>
      <c r="F257" s="28">
        <f>+B257*'Silver Conversions'!$F256</f>
        <v>0</v>
      </c>
      <c r="G257" s="28">
        <f>+C257*'Silver Conversions'!$F256</f>
        <v>6.583</v>
      </c>
      <c r="H257" s="28">
        <f>+D257*'Silver Conversions'!$F256</f>
        <v>0</v>
      </c>
    </row>
    <row r="258" spans="1:8" ht="15.75">
      <c r="A258" s="5">
        <v>1742</v>
      </c>
      <c r="B258" s="28"/>
      <c r="C258" s="28">
        <v>10</v>
      </c>
      <c r="D258" s="28">
        <v>7</v>
      </c>
      <c r="E258" s="28"/>
      <c r="F258" s="28">
        <f>+B258*'Silver Conversions'!$F257</f>
        <v>0</v>
      </c>
      <c r="G258" s="28">
        <f>+C258*'Silver Conversions'!$F257</f>
        <v>6.583</v>
      </c>
      <c r="H258" s="28">
        <f>+D258*'Silver Conversions'!$F257</f>
        <v>4.6081</v>
      </c>
    </row>
    <row r="259" spans="1:8" ht="15.75">
      <c r="A259" s="5">
        <v>1743</v>
      </c>
      <c r="B259" s="28"/>
      <c r="C259" s="28"/>
      <c r="D259" s="28">
        <v>7</v>
      </c>
      <c r="E259" s="28"/>
      <c r="F259" s="28">
        <f>+B259*'Silver Conversions'!$F258</f>
        <v>0</v>
      </c>
      <c r="G259" s="28">
        <f>+C259*'Silver Conversions'!$F258</f>
        <v>0</v>
      </c>
      <c r="H259" s="28">
        <f>+D259*'Silver Conversions'!$F258</f>
        <v>4.6081</v>
      </c>
    </row>
    <row r="260" spans="1:8" ht="15.75">
      <c r="A260" s="5">
        <v>1744</v>
      </c>
      <c r="B260" s="28"/>
      <c r="C260" s="28"/>
      <c r="D260" s="28">
        <v>6.86</v>
      </c>
      <c r="E260" s="28"/>
      <c r="F260" s="28">
        <f>+B260*'Silver Conversions'!$F259</f>
        <v>0</v>
      </c>
      <c r="G260" s="28">
        <f>+C260*'Silver Conversions'!$F259</f>
        <v>0</v>
      </c>
      <c r="H260" s="28">
        <f>+D260*'Silver Conversions'!$F259</f>
        <v>4.515938</v>
      </c>
    </row>
    <row r="261" spans="1:8" ht="15.75">
      <c r="A261" s="5">
        <v>1745</v>
      </c>
      <c r="B261" s="28">
        <v>12</v>
      </c>
      <c r="C261" s="28">
        <v>10.5</v>
      </c>
      <c r="D261" s="28">
        <v>7</v>
      </c>
      <c r="E261" s="28"/>
      <c r="F261" s="28">
        <f>+B261*'Silver Conversions'!$F260</f>
        <v>7.8995999999999995</v>
      </c>
      <c r="G261" s="28">
        <f>+C261*'Silver Conversions'!$F260</f>
        <v>6.91215</v>
      </c>
      <c r="H261" s="28">
        <f>+D261*'Silver Conversions'!$F260</f>
        <v>4.6081</v>
      </c>
    </row>
    <row r="262" spans="1:8" ht="15.75">
      <c r="A262" s="5">
        <v>1746</v>
      </c>
      <c r="B262" s="28">
        <v>12</v>
      </c>
      <c r="C262" s="28">
        <v>10.5</v>
      </c>
      <c r="D262" s="28">
        <v>7</v>
      </c>
      <c r="E262" s="28"/>
      <c r="F262" s="28">
        <f>+B262*'Silver Conversions'!$F261</f>
        <v>7.8995999999999995</v>
      </c>
      <c r="G262" s="28">
        <f>+C262*'Silver Conversions'!$F261</f>
        <v>6.91215</v>
      </c>
      <c r="H262" s="28">
        <f>+D262*'Silver Conversions'!$F261</f>
        <v>4.6081</v>
      </c>
    </row>
    <row r="263" spans="1:8" ht="15.75">
      <c r="A263" s="5">
        <v>1747</v>
      </c>
      <c r="B263" s="28">
        <v>12</v>
      </c>
      <c r="C263" s="28">
        <v>10.5</v>
      </c>
      <c r="D263" s="28">
        <v>7</v>
      </c>
      <c r="E263" s="28"/>
      <c r="F263" s="28">
        <f>+B263*'Silver Conversions'!$F262</f>
        <v>7.8995999999999995</v>
      </c>
      <c r="G263" s="28">
        <f>+C263*'Silver Conversions'!$F262</f>
        <v>6.91215</v>
      </c>
      <c r="H263" s="28">
        <f>+D263*'Silver Conversions'!$F262</f>
        <v>4.6081</v>
      </c>
    </row>
    <row r="264" spans="1:8" ht="15.75">
      <c r="A264" s="5">
        <v>1748</v>
      </c>
      <c r="B264" s="28">
        <v>12</v>
      </c>
      <c r="C264" s="28">
        <v>10.5</v>
      </c>
      <c r="D264" s="28"/>
      <c r="E264" s="28"/>
      <c r="F264" s="28">
        <f>+B264*'Silver Conversions'!$F263</f>
        <v>7.8995999999999995</v>
      </c>
      <c r="G264" s="28">
        <f>+C264*'Silver Conversions'!$F263</f>
        <v>6.91215</v>
      </c>
      <c r="H264" s="28">
        <f>+D264*'Silver Conversions'!$F263</f>
        <v>0</v>
      </c>
    </row>
    <row r="265" spans="1:8" ht="15.75">
      <c r="A265" s="5">
        <v>1749</v>
      </c>
      <c r="B265" s="28">
        <v>12</v>
      </c>
      <c r="C265" s="28">
        <v>10.5</v>
      </c>
      <c r="D265" s="28"/>
      <c r="E265" s="28"/>
      <c r="F265" s="28">
        <f>+B265*'Silver Conversions'!$F264</f>
        <v>7.8995999999999995</v>
      </c>
      <c r="G265" s="28">
        <f>+C265*'Silver Conversions'!$F264</f>
        <v>6.91215</v>
      </c>
      <c r="H265" s="28">
        <f>+D265*'Silver Conversions'!$F264</f>
        <v>0</v>
      </c>
    </row>
    <row r="266" spans="1:8" ht="15.75">
      <c r="A266" s="5">
        <v>1750</v>
      </c>
      <c r="B266" s="28">
        <v>12</v>
      </c>
      <c r="C266" s="28">
        <v>10.5</v>
      </c>
      <c r="D266" s="28"/>
      <c r="E266" s="28"/>
      <c r="F266" s="28">
        <f>+B266*'Silver Conversions'!$F265</f>
        <v>7.8995999999999995</v>
      </c>
      <c r="G266" s="28">
        <f>+C266*'Silver Conversions'!$F265</f>
        <v>6.91215</v>
      </c>
      <c r="H266" s="28">
        <f>+D266*'Silver Conversions'!$F265</f>
        <v>0</v>
      </c>
    </row>
    <row r="267" spans="1:8" ht="15.75">
      <c r="A267" s="5">
        <v>1751</v>
      </c>
      <c r="B267" s="28">
        <v>12</v>
      </c>
      <c r="C267" s="28">
        <v>10.5</v>
      </c>
      <c r="D267" s="28"/>
      <c r="E267" s="28"/>
      <c r="F267" s="28">
        <f>+B267*'Silver Conversions'!$F266</f>
        <v>7.8995999999999995</v>
      </c>
      <c r="G267" s="28">
        <f>+C267*'Silver Conversions'!$F266</f>
        <v>6.91215</v>
      </c>
      <c r="H267" s="28">
        <f>+D267*'Silver Conversions'!$F266</f>
        <v>0</v>
      </c>
    </row>
    <row r="268" spans="1:8" ht="15.75">
      <c r="A268" s="5">
        <v>1752</v>
      </c>
      <c r="B268" s="28">
        <v>14</v>
      </c>
      <c r="C268" s="28">
        <v>12</v>
      </c>
      <c r="D268" s="28"/>
      <c r="E268" s="28"/>
      <c r="F268" s="28">
        <f>+B268*'Silver Conversions'!$F267</f>
        <v>9.2162</v>
      </c>
      <c r="G268" s="28">
        <f>+C268*'Silver Conversions'!$F267</f>
        <v>7.8995999999999995</v>
      </c>
      <c r="H268" s="28">
        <f>+D268*'Silver Conversions'!$F267</f>
        <v>0</v>
      </c>
    </row>
    <row r="269" spans="1:8" ht="15.75">
      <c r="A269" s="5">
        <v>1753</v>
      </c>
      <c r="B269" s="28">
        <v>14</v>
      </c>
      <c r="C269" s="28">
        <v>12</v>
      </c>
      <c r="D269" s="28"/>
      <c r="E269" s="28"/>
      <c r="F269" s="28">
        <f>+B269*'Silver Conversions'!$F268</f>
        <v>9.2162</v>
      </c>
      <c r="G269" s="28">
        <f>+C269*'Silver Conversions'!$F268</f>
        <v>7.8995999999999995</v>
      </c>
      <c r="H269" s="28">
        <f>+D269*'Silver Conversions'!$F268</f>
        <v>0</v>
      </c>
    </row>
    <row r="270" spans="1:8" ht="15.75">
      <c r="A270" s="5">
        <v>1754</v>
      </c>
      <c r="B270" s="28">
        <v>14</v>
      </c>
      <c r="C270" s="28">
        <v>12</v>
      </c>
      <c r="D270" s="28">
        <v>7</v>
      </c>
      <c r="E270" s="28"/>
      <c r="F270" s="28">
        <f>+B270*'Silver Conversions'!$F269</f>
        <v>9.2162</v>
      </c>
      <c r="G270" s="28">
        <f>+C270*'Silver Conversions'!$F269</f>
        <v>7.8995999999999995</v>
      </c>
      <c r="H270" s="28">
        <f>+D270*'Silver Conversions'!$F269</f>
        <v>4.6081</v>
      </c>
    </row>
    <row r="271" spans="1:8" ht="15.75">
      <c r="A271" s="5">
        <v>1755</v>
      </c>
      <c r="B271" s="28">
        <v>14</v>
      </c>
      <c r="C271" s="28">
        <v>12</v>
      </c>
      <c r="D271" s="28">
        <v>6</v>
      </c>
      <c r="E271" s="28"/>
      <c r="F271" s="28">
        <f>+B271*'Silver Conversions'!$F270</f>
        <v>9.2162</v>
      </c>
      <c r="G271" s="28">
        <f>+C271*'Silver Conversions'!$F270</f>
        <v>7.8995999999999995</v>
      </c>
      <c r="H271" s="28">
        <f>+D271*'Silver Conversions'!$F270</f>
        <v>3.9497999999999998</v>
      </c>
    </row>
    <row r="272" spans="1:8" ht="15.75">
      <c r="A272" s="5">
        <v>1756</v>
      </c>
      <c r="B272" s="28">
        <v>14</v>
      </c>
      <c r="C272" s="28">
        <v>12</v>
      </c>
      <c r="D272" s="28">
        <v>6.67</v>
      </c>
      <c r="E272" s="28"/>
      <c r="F272" s="28">
        <f>+B272*'Silver Conversions'!$F271</f>
        <v>9.2162</v>
      </c>
      <c r="G272" s="28">
        <f>+C272*'Silver Conversions'!$F271</f>
        <v>7.8995999999999995</v>
      </c>
      <c r="H272" s="28">
        <f>+D272*'Silver Conversions'!$F271</f>
        <v>4.390861</v>
      </c>
    </row>
    <row r="273" spans="1:8" ht="15.75">
      <c r="A273" s="5">
        <v>1757</v>
      </c>
      <c r="B273" s="28">
        <v>14</v>
      </c>
      <c r="C273" s="28">
        <v>12</v>
      </c>
      <c r="D273" s="28">
        <v>7.17</v>
      </c>
      <c r="E273" s="28"/>
      <c r="F273" s="28">
        <f>+B273*'Silver Conversions'!$F272</f>
        <v>9.2162</v>
      </c>
      <c r="G273" s="28">
        <f>+C273*'Silver Conversions'!$F272</f>
        <v>7.8995999999999995</v>
      </c>
      <c r="H273" s="28">
        <f>+D273*'Silver Conversions'!$F272</f>
        <v>4.7200109999999995</v>
      </c>
    </row>
    <row r="274" spans="1:8" ht="15.75">
      <c r="A274" s="5">
        <v>1758</v>
      </c>
      <c r="B274" s="28">
        <v>14</v>
      </c>
      <c r="C274" s="28">
        <v>12</v>
      </c>
      <c r="D274" s="28">
        <v>7</v>
      </c>
      <c r="E274" s="28"/>
      <c r="F274" s="28">
        <f>+B274*'Silver Conversions'!$F273</f>
        <v>9.2162</v>
      </c>
      <c r="G274" s="28">
        <f>+C274*'Silver Conversions'!$F273</f>
        <v>7.8995999999999995</v>
      </c>
      <c r="H274" s="28">
        <f>+D274*'Silver Conversions'!$F273</f>
        <v>4.6081</v>
      </c>
    </row>
    <row r="275" spans="1:8" ht="15.75">
      <c r="A275" s="5">
        <v>1759</v>
      </c>
      <c r="B275" s="28">
        <v>14</v>
      </c>
      <c r="C275" s="28">
        <v>12</v>
      </c>
      <c r="D275" s="28">
        <v>7.5</v>
      </c>
      <c r="E275" s="28"/>
      <c r="F275" s="28">
        <f>+B275*'Silver Conversions'!$F274</f>
        <v>9.2162</v>
      </c>
      <c r="G275" s="28">
        <f>+C275*'Silver Conversions'!$F274</f>
        <v>7.8995999999999995</v>
      </c>
      <c r="H275" s="28">
        <f>+D275*'Silver Conversions'!$F274</f>
        <v>4.93725</v>
      </c>
    </row>
    <row r="276" spans="1:8" ht="15.75">
      <c r="A276" s="5">
        <v>1760</v>
      </c>
      <c r="B276" s="28">
        <v>14</v>
      </c>
      <c r="C276" s="28">
        <v>12</v>
      </c>
      <c r="D276" s="28"/>
      <c r="E276" s="28"/>
      <c r="F276" s="28">
        <f>+B276*'Silver Conversions'!$F275</f>
        <v>9.2162</v>
      </c>
      <c r="G276" s="28">
        <f>+C276*'Silver Conversions'!$F275</f>
        <v>7.8995999999999995</v>
      </c>
      <c r="H276" s="28">
        <f>+D276*'Silver Conversions'!$F275</f>
        <v>0</v>
      </c>
    </row>
    <row r="277" spans="1:8" ht="15.75">
      <c r="A277" s="5">
        <v>1761</v>
      </c>
      <c r="B277" s="28">
        <v>14</v>
      </c>
      <c r="C277" s="28">
        <v>12</v>
      </c>
      <c r="D277" s="28">
        <v>6.67</v>
      </c>
      <c r="E277" s="28"/>
      <c r="F277" s="28">
        <f>+B277*'Silver Conversions'!$F276</f>
        <v>9.2162</v>
      </c>
      <c r="G277" s="28">
        <f>+C277*'Silver Conversions'!$F276</f>
        <v>7.8995999999999995</v>
      </c>
      <c r="H277" s="28">
        <f>+D277*'Silver Conversions'!$F276</f>
        <v>4.390861</v>
      </c>
    </row>
    <row r="278" spans="1:8" ht="15.75">
      <c r="A278" s="5">
        <v>1762</v>
      </c>
      <c r="B278" s="28">
        <v>14</v>
      </c>
      <c r="C278" s="28">
        <v>12</v>
      </c>
      <c r="D278" s="28">
        <v>7.76</v>
      </c>
      <c r="E278" s="28"/>
      <c r="F278" s="28">
        <f>+B278*'Silver Conversions'!$F277</f>
        <v>9.2162</v>
      </c>
      <c r="G278" s="28">
        <f>+C278*'Silver Conversions'!$F277</f>
        <v>7.8995999999999995</v>
      </c>
      <c r="H278" s="28">
        <f>+D278*'Silver Conversions'!$F277</f>
        <v>5.108408</v>
      </c>
    </row>
    <row r="279" spans="1:8" ht="15.75">
      <c r="A279" s="5">
        <v>1763</v>
      </c>
      <c r="B279" s="28">
        <v>14</v>
      </c>
      <c r="C279" s="28">
        <v>12</v>
      </c>
      <c r="D279" s="28">
        <v>7.5</v>
      </c>
      <c r="E279" s="28"/>
      <c r="F279" s="28">
        <f>+B279*'Silver Conversions'!$F278</f>
        <v>9.2162</v>
      </c>
      <c r="G279" s="28">
        <f>+C279*'Silver Conversions'!$F278</f>
        <v>7.8995999999999995</v>
      </c>
      <c r="H279" s="28">
        <f>+D279*'Silver Conversions'!$F278</f>
        <v>4.93725</v>
      </c>
    </row>
    <row r="280" spans="1:8" ht="15.75">
      <c r="A280" s="5">
        <v>1764</v>
      </c>
      <c r="B280" s="28">
        <v>14</v>
      </c>
      <c r="C280" s="28">
        <v>12</v>
      </c>
      <c r="D280" s="28">
        <v>7.5</v>
      </c>
      <c r="E280" s="28"/>
      <c r="F280" s="28">
        <f>+B280*'Silver Conversions'!$F279</f>
        <v>9.2162</v>
      </c>
      <c r="G280" s="28">
        <f>+C280*'Silver Conversions'!$F279</f>
        <v>7.8995999999999995</v>
      </c>
      <c r="H280" s="28">
        <f>+D280*'Silver Conversions'!$F279</f>
        <v>4.93725</v>
      </c>
    </row>
    <row r="281" spans="1:8" ht="15.75">
      <c r="A281" s="5">
        <v>1765</v>
      </c>
      <c r="B281" s="28">
        <v>14</v>
      </c>
      <c r="C281" s="28">
        <v>12</v>
      </c>
      <c r="D281" s="28">
        <v>7.75</v>
      </c>
      <c r="E281" s="28"/>
      <c r="F281" s="28">
        <f>+B281*'Silver Conversions'!$F280</f>
        <v>9.2162</v>
      </c>
      <c r="G281" s="28">
        <f>+C281*'Silver Conversions'!$F280</f>
        <v>7.8995999999999995</v>
      </c>
      <c r="H281" s="28">
        <f>+D281*'Silver Conversions'!$F280</f>
        <v>5.101825</v>
      </c>
    </row>
    <row r="282" spans="1:8" ht="15.75">
      <c r="A282" s="5">
        <v>1766</v>
      </c>
      <c r="B282" s="28">
        <v>14</v>
      </c>
      <c r="C282" s="28">
        <v>12</v>
      </c>
      <c r="D282" s="28">
        <v>8</v>
      </c>
      <c r="E282" s="28"/>
      <c r="F282" s="28">
        <f>+B282*'Silver Conversions'!$F281</f>
        <v>9.2162</v>
      </c>
      <c r="G282" s="28">
        <f>+C282*'Silver Conversions'!$F281</f>
        <v>7.8995999999999995</v>
      </c>
      <c r="H282" s="28">
        <f>+D282*'Silver Conversions'!$F281</f>
        <v>5.2664</v>
      </c>
    </row>
    <row r="283" spans="1:8" ht="15.75">
      <c r="A283" s="5">
        <v>1767</v>
      </c>
      <c r="B283" s="28">
        <v>14</v>
      </c>
      <c r="C283" s="28">
        <v>12</v>
      </c>
      <c r="D283" s="28">
        <v>7.57</v>
      </c>
      <c r="E283" s="28"/>
      <c r="F283" s="28">
        <f>+B283*'Silver Conversions'!$F282</f>
        <v>9.2162</v>
      </c>
      <c r="G283" s="28">
        <f>+C283*'Silver Conversions'!$F282</f>
        <v>7.8995999999999995</v>
      </c>
      <c r="H283" s="28">
        <f>+D283*'Silver Conversions'!$F282</f>
        <v>4.983331</v>
      </c>
    </row>
    <row r="284" spans="1:8" ht="15.75">
      <c r="A284" s="5">
        <v>1768</v>
      </c>
      <c r="B284" s="28">
        <v>14</v>
      </c>
      <c r="C284" s="28">
        <v>12</v>
      </c>
      <c r="D284" s="28">
        <v>7.6</v>
      </c>
      <c r="E284" s="28"/>
      <c r="F284" s="28">
        <f>+B284*'Silver Conversions'!$F283</f>
        <v>9.2162</v>
      </c>
      <c r="G284" s="28">
        <f>+C284*'Silver Conversions'!$F283</f>
        <v>7.8995999999999995</v>
      </c>
      <c r="H284" s="28">
        <f>+D284*'Silver Conversions'!$F283</f>
        <v>5.00308</v>
      </c>
    </row>
    <row r="285" spans="1:8" ht="15.75">
      <c r="A285" s="5">
        <v>1769</v>
      </c>
      <c r="B285" s="28">
        <v>14</v>
      </c>
      <c r="C285" s="28">
        <v>12</v>
      </c>
      <c r="D285" s="28">
        <v>7.6</v>
      </c>
      <c r="E285" s="28"/>
      <c r="F285" s="28">
        <f>+B285*'Silver Conversions'!$F284</f>
        <v>9.2162</v>
      </c>
      <c r="G285" s="28">
        <f>+C285*'Silver Conversions'!$F284</f>
        <v>7.8995999999999995</v>
      </c>
      <c r="H285" s="28">
        <f>+D285*'Silver Conversions'!$F284</f>
        <v>5.00308</v>
      </c>
    </row>
    <row r="286" spans="1:8" ht="15.75">
      <c r="A286" s="5">
        <v>1770</v>
      </c>
      <c r="B286" s="28">
        <v>14</v>
      </c>
      <c r="C286" s="28">
        <v>12</v>
      </c>
      <c r="D286" s="28">
        <v>7.2</v>
      </c>
      <c r="E286" s="28"/>
      <c r="F286" s="28">
        <f>+B286*'Silver Conversions'!$F285</f>
        <v>9.2162</v>
      </c>
      <c r="G286" s="28">
        <f>+C286*'Silver Conversions'!$F285</f>
        <v>7.8995999999999995</v>
      </c>
      <c r="H286" s="28">
        <f>+D286*'Silver Conversions'!$F285</f>
        <v>4.73976</v>
      </c>
    </row>
    <row r="287" spans="1:8" ht="15.75">
      <c r="A287" s="5">
        <v>1771</v>
      </c>
      <c r="B287" s="28">
        <v>14</v>
      </c>
      <c r="C287" s="28">
        <v>12</v>
      </c>
      <c r="D287" s="28">
        <v>7.4</v>
      </c>
      <c r="E287" s="28"/>
      <c r="F287" s="28">
        <f>+B287*'Silver Conversions'!$F286</f>
        <v>9.2162</v>
      </c>
      <c r="G287" s="28">
        <f>+C287*'Silver Conversions'!$F286</f>
        <v>7.8995999999999995</v>
      </c>
      <c r="H287" s="28">
        <f>+D287*'Silver Conversions'!$F286</f>
        <v>4.8714200000000005</v>
      </c>
    </row>
    <row r="288" spans="1:8" ht="15.75">
      <c r="A288" s="5">
        <v>1772</v>
      </c>
      <c r="B288" s="28">
        <v>14</v>
      </c>
      <c r="C288" s="28">
        <v>12</v>
      </c>
      <c r="D288" s="28">
        <v>7.4</v>
      </c>
      <c r="E288" s="28"/>
      <c r="F288" s="28">
        <f>+B288*'Silver Conversions'!$F287</f>
        <v>9.125200000000001</v>
      </c>
      <c r="G288" s="28">
        <f>+C288*'Silver Conversions'!$F287</f>
        <v>7.8216</v>
      </c>
      <c r="H288" s="28">
        <f>+D288*'Silver Conversions'!$F287</f>
        <v>4.823320000000001</v>
      </c>
    </row>
    <row r="289" spans="1:8" ht="15.75">
      <c r="A289" s="5">
        <v>1773</v>
      </c>
      <c r="B289" s="28">
        <v>13.49</v>
      </c>
      <c r="C289" s="28">
        <v>12</v>
      </c>
      <c r="D289" s="28">
        <v>7.42</v>
      </c>
      <c r="E289" s="28"/>
      <c r="F289" s="28">
        <f>+B289*'Silver Conversions'!$F288</f>
        <v>8.730728000000001</v>
      </c>
      <c r="G289" s="28">
        <f>+C289*'Silver Conversions'!$F288</f>
        <v>7.7664</v>
      </c>
      <c r="H289" s="28">
        <f>+D289*'Silver Conversions'!$F288</f>
        <v>4.802224</v>
      </c>
    </row>
    <row r="290" spans="1:8" ht="15.75">
      <c r="A290" s="5">
        <v>1774</v>
      </c>
      <c r="B290" s="28">
        <v>13.42</v>
      </c>
      <c r="C290" s="28">
        <v>13</v>
      </c>
      <c r="D290" s="28">
        <v>7.5</v>
      </c>
      <c r="E290" s="28"/>
      <c r="F290" s="28">
        <f>+B290*'Silver Conversions'!$F289</f>
        <v>8.685424</v>
      </c>
      <c r="G290" s="28">
        <f>+C290*'Silver Conversions'!$F289</f>
        <v>8.4136</v>
      </c>
      <c r="H290" s="28">
        <f>+D290*'Silver Conversions'!$F289</f>
        <v>4.854</v>
      </c>
    </row>
    <row r="291" spans="1:8" ht="15.75">
      <c r="A291" s="5">
        <v>1775</v>
      </c>
      <c r="B291" s="28">
        <v>13.49</v>
      </c>
      <c r="C291" s="28"/>
      <c r="D291" s="28">
        <v>8.03</v>
      </c>
      <c r="E291" s="28"/>
      <c r="F291" s="28">
        <f>+B291*'Silver Conversions'!$F290</f>
        <v>8.730728000000001</v>
      </c>
      <c r="G291" s="28">
        <f>+C291*'Silver Conversions'!$F290</f>
        <v>0</v>
      </c>
      <c r="H291" s="28">
        <f>+D291*'Silver Conversions'!$F290</f>
        <v>5.197016</v>
      </c>
    </row>
    <row r="292" spans="1:8" ht="15.75">
      <c r="A292" s="5">
        <v>1776</v>
      </c>
      <c r="B292" s="28"/>
      <c r="C292" s="28"/>
      <c r="D292" s="28">
        <v>7.8</v>
      </c>
      <c r="E292" s="28"/>
      <c r="F292" s="28">
        <f>+B292*'Silver Conversions'!$F291</f>
        <v>0</v>
      </c>
      <c r="G292" s="28">
        <f>+C292*'Silver Conversions'!$F291</f>
        <v>0</v>
      </c>
      <c r="H292" s="28">
        <f>+D292*'Silver Conversions'!$F291</f>
        <v>5.04816</v>
      </c>
    </row>
    <row r="293" spans="1:8" ht="15.75">
      <c r="A293" s="5">
        <v>1777</v>
      </c>
      <c r="B293" s="28"/>
      <c r="C293" s="28"/>
      <c r="D293" s="28"/>
      <c r="E293" s="28"/>
      <c r="F293" s="28">
        <f>+B293*'Silver Conversions'!$F292</f>
        <v>0</v>
      </c>
      <c r="G293" s="28">
        <f>+C293*'Silver Conversions'!$F292</f>
        <v>0</v>
      </c>
      <c r="H293" s="28">
        <f>+D293*'Silver Conversions'!$F292</f>
        <v>0</v>
      </c>
    </row>
    <row r="294" spans="1:8" ht="15.75">
      <c r="A294" s="5">
        <v>1778</v>
      </c>
      <c r="B294" s="28"/>
      <c r="C294" s="28">
        <v>15</v>
      </c>
      <c r="D294" s="28">
        <v>8.13</v>
      </c>
      <c r="E294" s="28"/>
      <c r="F294" s="28">
        <f>+B294*'Silver Conversions'!$F293</f>
        <v>0</v>
      </c>
      <c r="G294" s="28">
        <f>+C294*'Silver Conversions'!$F293</f>
        <v>9.708</v>
      </c>
      <c r="H294" s="28">
        <f>+D294*'Silver Conversions'!$F293</f>
        <v>5.261736000000001</v>
      </c>
    </row>
    <row r="295" spans="1:8" ht="15.75">
      <c r="A295" s="5">
        <v>1779</v>
      </c>
      <c r="B295" s="28">
        <v>18</v>
      </c>
      <c r="C295" s="28">
        <v>15</v>
      </c>
      <c r="D295" s="28">
        <v>7.96</v>
      </c>
      <c r="E295" s="28"/>
      <c r="F295" s="28">
        <f>+B295*'Silver Conversions'!$F294</f>
        <v>11.6496</v>
      </c>
      <c r="G295" s="28">
        <f>+C295*'Silver Conversions'!$F294</f>
        <v>9.708</v>
      </c>
      <c r="H295" s="28">
        <f>+D295*'Silver Conversions'!$F294</f>
        <v>5.151712</v>
      </c>
    </row>
    <row r="296" spans="1:8" ht="15.75">
      <c r="A296" s="5">
        <v>1780</v>
      </c>
      <c r="B296" s="28">
        <v>18</v>
      </c>
      <c r="C296" s="28">
        <v>15</v>
      </c>
      <c r="D296" s="28">
        <v>8</v>
      </c>
      <c r="E296" s="28"/>
      <c r="F296" s="28">
        <f>+B296*'Silver Conversions'!$F295</f>
        <v>11.6496</v>
      </c>
      <c r="G296" s="28">
        <f>+C296*'Silver Conversions'!$F295</f>
        <v>9.708</v>
      </c>
      <c r="H296" s="28">
        <f>+D296*'Silver Conversions'!$F295</f>
        <v>5.1776</v>
      </c>
    </row>
    <row r="297" spans="1:8" ht="15.75">
      <c r="A297" s="5">
        <v>1781</v>
      </c>
      <c r="B297" s="28">
        <v>18</v>
      </c>
      <c r="C297" s="28">
        <v>15</v>
      </c>
      <c r="D297" s="28">
        <v>8</v>
      </c>
      <c r="E297" s="28"/>
      <c r="F297" s="28">
        <f>+B297*'Silver Conversions'!$F296</f>
        <v>11.6496</v>
      </c>
      <c r="G297" s="28">
        <f>+C297*'Silver Conversions'!$F296</f>
        <v>9.708</v>
      </c>
      <c r="H297" s="28">
        <f>+D297*'Silver Conversions'!$F296</f>
        <v>5.1776</v>
      </c>
    </row>
    <row r="298" spans="1:8" ht="15.75">
      <c r="A298" s="5">
        <v>1782</v>
      </c>
      <c r="B298" s="28">
        <v>18</v>
      </c>
      <c r="C298" s="28">
        <v>15</v>
      </c>
      <c r="D298" s="28">
        <v>8</v>
      </c>
      <c r="E298" s="28"/>
      <c r="F298" s="28">
        <f>+B298*'Silver Conversions'!$F297</f>
        <v>11.6496</v>
      </c>
      <c r="G298" s="28">
        <f>+C298*'Silver Conversions'!$F297</f>
        <v>9.708</v>
      </c>
      <c r="H298" s="28">
        <f>+D298*'Silver Conversions'!$F297</f>
        <v>5.1776</v>
      </c>
    </row>
    <row r="299" spans="1:8" ht="15.75">
      <c r="A299" s="5">
        <v>1783</v>
      </c>
      <c r="B299" s="28">
        <v>16.78</v>
      </c>
      <c r="C299" s="28">
        <v>15</v>
      </c>
      <c r="D299" s="28">
        <v>7.67</v>
      </c>
      <c r="E299" s="28"/>
      <c r="F299" s="28">
        <f>+B299*'Silver Conversions'!$F298</f>
        <v>10.860016</v>
      </c>
      <c r="G299" s="28">
        <f>+C299*'Silver Conversions'!$F298</f>
        <v>9.708</v>
      </c>
      <c r="H299" s="28">
        <f>+D299*'Silver Conversions'!$F298</f>
        <v>4.964024</v>
      </c>
    </row>
    <row r="300" spans="1:8" ht="15.75">
      <c r="A300" s="5">
        <v>1784</v>
      </c>
      <c r="B300" s="28"/>
      <c r="C300" s="28">
        <v>15</v>
      </c>
      <c r="D300" s="28">
        <v>8</v>
      </c>
      <c r="E300" s="28"/>
      <c r="F300" s="28">
        <f>+B300*'Silver Conversions'!$F299</f>
        <v>0</v>
      </c>
      <c r="G300" s="28">
        <f>+C300*'Silver Conversions'!$F299</f>
        <v>9.708</v>
      </c>
      <c r="H300" s="28">
        <f>+D300*'Silver Conversions'!$F299</f>
        <v>5.1776</v>
      </c>
    </row>
    <row r="301" spans="1:8" ht="15.75">
      <c r="A301" s="5">
        <v>1785</v>
      </c>
      <c r="B301" s="28">
        <v>21.6</v>
      </c>
      <c r="C301" s="28">
        <v>19.9</v>
      </c>
      <c r="D301" s="28">
        <v>8</v>
      </c>
      <c r="E301" s="28"/>
      <c r="F301" s="28">
        <f>+B301*'Silver Conversions'!$F300</f>
        <v>13.97952</v>
      </c>
      <c r="G301" s="28">
        <f>+C301*'Silver Conversions'!$F300</f>
        <v>12.87928</v>
      </c>
      <c r="H301" s="28">
        <f>+D301*'Silver Conversions'!$F300</f>
        <v>5.1776</v>
      </c>
    </row>
    <row r="302" spans="1:8" ht="15.75">
      <c r="A302" s="5">
        <v>1786</v>
      </c>
      <c r="B302" s="28">
        <v>21.7</v>
      </c>
      <c r="C302" s="28">
        <v>20.11</v>
      </c>
      <c r="D302" s="28">
        <v>9</v>
      </c>
      <c r="E302" s="28"/>
      <c r="F302" s="28">
        <f>+B302*'Silver Conversions'!$F301</f>
        <v>14.04424</v>
      </c>
      <c r="G302" s="28">
        <f>+C302*'Silver Conversions'!$F301</f>
        <v>13.015191999999999</v>
      </c>
      <c r="H302" s="28">
        <f>+D302*'Silver Conversions'!$F301</f>
        <v>5.8248</v>
      </c>
    </row>
    <row r="303" spans="1:8" ht="15.75">
      <c r="A303" s="5">
        <v>1787</v>
      </c>
      <c r="B303" s="28">
        <v>24</v>
      </c>
      <c r="C303" s="28">
        <v>22</v>
      </c>
      <c r="D303" s="28">
        <v>7</v>
      </c>
      <c r="E303" s="28"/>
      <c r="F303" s="28">
        <f>+B303*'Silver Conversions'!$F302</f>
        <v>15.3336</v>
      </c>
      <c r="G303" s="28">
        <f>+C303*'Silver Conversions'!$F302</f>
        <v>14.055800000000001</v>
      </c>
      <c r="H303" s="28">
        <f>+D303*'Silver Conversions'!$F302</f>
        <v>4.472300000000001</v>
      </c>
    </row>
    <row r="304" spans="1:8" ht="15.75">
      <c r="A304" s="5">
        <v>1788</v>
      </c>
      <c r="B304" s="28">
        <v>23.5</v>
      </c>
      <c r="C304" s="28">
        <v>22</v>
      </c>
      <c r="D304" s="28">
        <v>8</v>
      </c>
      <c r="E304" s="28"/>
      <c r="F304" s="28">
        <f>+B304*'Silver Conversions'!$F303</f>
        <v>15.01415</v>
      </c>
      <c r="G304" s="28">
        <f>+C304*'Silver Conversions'!$F303</f>
        <v>14.055800000000001</v>
      </c>
      <c r="H304" s="28">
        <f>+D304*'Silver Conversions'!$F303</f>
        <v>5.1112</v>
      </c>
    </row>
    <row r="305" spans="1:8" ht="15.75">
      <c r="A305" s="5">
        <v>1789</v>
      </c>
      <c r="B305" s="28">
        <v>24.1</v>
      </c>
      <c r="C305" s="28">
        <v>21</v>
      </c>
      <c r="D305" s="28"/>
      <c r="E305" s="28"/>
      <c r="F305" s="28">
        <f>+B305*'Silver Conversions'!$F304</f>
        <v>15.397490000000001</v>
      </c>
      <c r="G305" s="28">
        <f>+C305*'Silver Conversions'!$F304</f>
        <v>13.4169</v>
      </c>
      <c r="H305" s="28">
        <f>+D305*'Silver Conversions'!$F304</f>
        <v>0</v>
      </c>
    </row>
    <row r="306" spans="1:8" ht="15.75">
      <c r="A306" s="5">
        <v>1790</v>
      </c>
      <c r="B306" s="28">
        <v>24.3</v>
      </c>
      <c r="C306" s="28">
        <v>21.3</v>
      </c>
      <c r="D306" s="28"/>
      <c r="E306" s="28"/>
      <c r="F306" s="28">
        <f>+B306*'Silver Conversions'!$F305</f>
        <v>15.52527</v>
      </c>
      <c r="G306" s="28">
        <f>+C306*'Silver Conversions'!$F305</f>
        <v>13.60857</v>
      </c>
      <c r="H306" s="28">
        <f>+D306*'Silver Conversions'!$F305</f>
        <v>0</v>
      </c>
    </row>
    <row r="307" spans="1:8" ht="15.75">
      <c r="A307" s="5">
        <v>1791</v>
      </c>
      <c r="B307" s="28">
        <v>23.11</v>
      </c>
      <c r="C307" s="28">
        <v>21.6</v>
      </c>
      <c r="D307" s="28">
        <v>7.88</v>
      </c>
      <c r="E307" s="28"/>
      <c r="F307" s="28">
        <f>+B307*'Silver Conversions'!$F306</f>
        <v>14.764979</v>
      </c>
      <c r="G307" s="28">
        <f>+C307*'Silver Conversions'!$F306</f>
        <v>13.800240000000002</v>
      </c>
      <c r="H307" s="28">
        <f>+D307*'Silver Conversions'!$F306</f>
        <v>5.0345320000000005</v>
      </c>
    </row>
    <row r="308" spans="1:8" ht="15.75">
      <c r="A308" s="5">
        <v>1792</v>
      </c>
      <c r="B308" s="28">
        <v>27.11</v>
      </c>
      <c r="C308" s="28">
        <v>21.7</v>
      </c>
      <c r="D308" s="28">
        <v>6.52</v>
      </c>
      <c r="E308" s="28"/>
      <c r="F308" s="28">
        <f>+B308*'Silver Conversions'!$F307</f>
        <v>17.320579</v>
      </c>
      <c r="G308" s="28">
        <f>+C308*'Silver Conversions'!$F307</f>
        <v>13.86413</v>
      </c>
      <c r="H308" s="28">
        <f>+D308*'Silver Conversions'!$F307</f>
        <v>4.165628</v>
      </c>
    </row>
    <row r="309" spans="1:8" ht="15.75">
      <c r="A309" s="5">
        <v>1793</v>
      </c>
      <c r="B309" s="28">
        <v>29</v>
      </c>
      <c r="C309" s="28">
        <v>20.7</v>
      </c>
      <c r="D309" s="28"/>
      <c r="E309" s="28"/>
      <c r="F309" s="28">
        <f>+B309*'Silver Conversions'!$F308</f>
        <v>18.528100000000002</v>
      </c>
      <c r="G309" s="28">
        <f>+C309*'Silver Conversions'!$F308</f>
        <v>13.22523</v>
      </c>
      <c r="H309" s="28">
        <f>+D309*'Silver Conversions'!$F308</f>
        <v>0</v>
      </c>
    </row>
    <row r="310" spans="1:8" ht="15.75">
      <c r="A310" s="5">
        <v>1794</v>
      </c>
      <c r="B310" s="28">
        <v>28.8</v>
      </c>
      <c r="C310" s="28">
        <v>20.6</v>
      </c>
      <c r="D310" s="28"/>
      <c r="E310" s="28"/>
      <c r="F310" s="28">
        <f>+B310*'Silver Conversions'!$F309</f>
        <v>18.40032</v>
      </c>
      <c r="G310" s="28">
        <f>+C310*'Silver Conversions'!$F309</f>
        <v>13.161340000000001</v>
      </c>
      <c r="H310" s="28">
        <f>+D310*'Silver Conversions'!$F309</f>
        <v>0</v>
      </c>
    </row>
    <row r="311" spans="1:8" ht="15.75">
      <c r="A311" s="5">
        <v>1795</v>
      </c>
      <c r="B311" s="28">
        <v>25.3</v>
      </c>
      <c r="C311" s="28">
        <v>22.9</v>
      </c>
      <c r="D311" s="28">
        <v>15.62</v>
      </c>
      <c r="E311" s="28"/>
      <c r="F311" s="28">
        <f>+B311*'Silver Conversions'!$F310</f>
        <v>16.164170000000002</v>
      </c>
      <c r="G311" s="28">
        <f>+C311*'Silver Conversions'!$F310</f>
        <v>14.63081</v>
      </c>
      <c r="H311" s="28">
        <f>+D311*'Silver Conversions'!$F310</f>
        <v>9.979618</v>
      </c>
    </row>
    <row r="312" spans="1:8" ht="15.75">
      <c r="A312" s="5">
        <v>1796</v>
      </c>
      <c r="B312" s="28">
        <v>26.11</v>
      </c>
      <c r="C312" s="28">
        <v>21.4</v>
      </c>
      <c r="D312" s="28">
        <v>7.5</v>
      </c>
      <c r="E312" s="28"/>
      <c r="F312" s="28">
        <f>+B312*'Silver Conversions'!$F311</f>
        <v>16.681679</v>
      </c>
      <c r="G312" s="28">
        <f>+C312*'Silver Conversions'!$F311</f>
        <v>13.67246</v>
      </c>
      <c r="H312" s="28">
        <f>+D312*'Silver Conversions'!$F311</f>
        <v>4.79175</v>
      </c>
    </row>
    <row r="313" spans="1:8" ht="15.75">
      <c r="A313" s="5">
        <v>1797</v>
      </c>
      <c r="B313" s="28">
        <v>30</v>
      </c>
      <c r="C313" s="28">
        <v>23.7</v>
      </c>
      <c r="D313" s="28">
        <v>10.08</v>
      </c>
      <c r="E313" s="28"/>
      <c r="F313" s="28">
        <f>+B313*'Silver Conversions'!$F312</f>
        <v>19.167</v>
      </c>
      <c r="G313" s="28">
        <f>+C313*'Silver Conversions'!$F312</f>
        <v>15.14193</v>
      </c>
      <c r="H313" s="28">
        <f>+D313*'Silver Conversions'!$F312</f>
        <v>6.440112</v>
      </c>
    </row>
    <row r="314" spans="1:8" ht="15.75">
      <c r="A314" s="5">
        <v>1798</v>
      </c>
      <c r="B314" s="28">
        <v>30</v>
      </c>
      <c r="C314" s="28">
        <v>23.11</v>
      </c>
      <c r="D314" s="28"/>
      <c r="E314" s="28"/>
      <c r="F314" s="28">
        <f>+B314*'Silver Conversions'!$F313</f>
        <v>19.167</v>
      </c>
      <c r="G314" s="28">
        <f>+C314*'Silver Conversions'!$F313</f>
        <v>14.764979</v>
      </c>
      <c r="H314" s="28">
        <f>+D314*'Silver Conversions'!$F313</f>
        <v>0</v>
      </c>
    </row>
    <row r="315" spans="1:8" ht="15.75">
      <c r="A315" s="5">
        <v>1799</v>
      </c>
      <c r="B315" s="28"/>
      <c r="C315" s="28"/>
      <c r="D315" s="28"/>
      <c r="E315" s="28"/>
      <c r="F315" s="28">
        <f>+B315*'Silver Conversions'!$F314</f>
        <v>0</v>
      </c>
      <c r="G315" s="28">
        <f>+C315*'Silver Conversions'!$F314</f>
        <v>0</v>
      </c>
      <c r="H315" s="28">
        <f>+D315*'Silver Conversions'!$F314</f>
        <v>0</v>
      </c>
    </row>
    <row r="316" spans="1:8" ht="15.75">
      <c r="A316" s="5">
        <v>1800</v>
      </c>
      <c r="B316" s="28"/>
      <c r="C316" s="28">
        <v>20</v>
      </c>
      <c r="D316" s="28"/>
      <c r="E316" s="28"/>
      <c r="F316" s="28">
        <f>+B316*'Silver Conversions'!$F315</f>
        <v>0</v>
      </c>
      <c r="G316" s="28">
        <f>+C316*'Silver Conversions'!$F315</f>
        <v>12.778</v>
      </c>
      <c r="H316" s="28">
        <f>+D316*'Silver Conversions'!$F315</f>
        <v>0</v>
      </c>
    </row>
    <row r="317" spans="1:8" ht="15.75">
      <c r="A317" s="5">
        <v>1801</v>
      </c>
      <c r="B317" s="28"/>
      <c r="C317" s="28"/>
      <c r="D317" s="28"/>
      <c r="E317" s="28"/>
      <c r="F317" s="28">
        <f>+B317*'Silver Conversions'!$F316</f>
        <v>0</v>
      </c>
      <c r="G317" s="28">
        <f>+C317*'Silver Conversions'!$F316</f>
        <v>0</v>
      </c>
      <c r="H317" s="28">
        <f>+D317*'Silver Conversions'!$F316</f>
        <v>0</v>
      </c>
    </row>
    <row r="318" spans="1:8" ht="15.75">
      <c r="A318" s="5">
        <v>1802</v>
      </c>
      <c r="B318" s="28">
        <v>29.36</v>
      </c>
      <c r="C318" s="28"/>
      <c r="D318" s="28"/>
      <c r="E318" s="28"/>
      <c r="F318" s="28">
        <f>+B318*'Silver Conversions'!$F317</f>
        <v>18.757837011508787</v>
      </c>
      <c r="G318" s="28">
        <f>+C318*'Silver Conversions'!$F317</f>
        <v>0</v>
      </c>
      <c r="H318" s="28">
        <f>+D318*'Silver Conversions'!$F317</f>
        <v>0</v>
      </c>
    </row>
    <row r="319" spans="1:8" ht="15.75">
      <c r="A319" s="5">
        <v>1803</v>
      </c>
      <c r="B319" s="28">
        <v>32.86</v>
      </c>
      <c r="C319" s="28"/>
      <c r="D319" s="28"/>
      <c r="E319" s="28"/>
      <c r="F319" s="28">
        <f>+B319*'Silver Conversions'!$F318</f>
        <v>20.99456721364792</v>
      </c>
      <c r="G319" s="28">
        <f>+C319*'Silver Conversions'!$F318</f>
        <v>0</v>
      </c>
      <c r="H319" s="28">
        <f>+D319*'Silver Conversions'!$F318</f>
        <v>0</v>
      </c>
    </row>
    <row r="320" spans="1:8" ht="15.75">
      <c r="A320" s="5">
        <v>1804</v>
      </c>
      <c r="B320" s="28">
        <v>37</v>
      </c>
      <c r="C320" s="28"/>
      <c r="D320" s="28"/>
      <c r="E320" s="28"/>
      <c r="F320" s="28">
        <f>+B320*'Silver Conversions'!$F319</f>
        <v>23.638793164442433</v>
      </c>
      <c r="G320" s="28">
        <f>+C320*'Silver Conversions'!$F319</f>
        <v>0</v>
      </c>
      <c r="H320" s="28">
        <f>+D320*'Silver Conversions'!$F319</f>
        <v>0</v>
      </c>
    </row>
    <row r="321" spans="1:8" ht="15.75">
      <c r="A321" s="5">
        <v>1805</v>
      </c>
      <c r="B321" s="28"/>
      <c r="C321" s="28"/>
      <c r="D321" s="28">
        <v>7.5</v>
      </c>
      <c r="E321" s="28"/>
      <c r="F321" s="28">
        <f>+B321*'Silver Conversions'!$F320</f>
        <v>0</v>
      </c>
      <c r="G321" s="28">
        <f>+C321*'Silver Conversions'!$F320</f>
        <v>0</v>
      </c>
      <c r="H321" s="28">
        <f>+D321*'Silver Conversions'!$F320</f>
        <v>4.7916625170831715</v>
      </c>
    </row>
    <row r="322" spans="1:8" ht="15.75">
      <c r="A322" s="5">
        <v>1806</v>
      </c>
      <c r="B322" s="28"/>
      <c r="C322" s="28"/>
      <c r="D322" s="28"/>
      <c r="E322" s="28"/>
      <c r="F322" s="28"/>
      <c r="G322" s="28"/>
      <c r="H322" s="28"/>
    </row>
    <row r="323" spans="1:8" ht="15.75">
      <c r="A323" s="5">
        <v>1807</v>
      </c>
      <c r="B323" s="28"/>
      <c r="C323" s="28"/>
      <c r="D323" s="28"/>
      <c r="E323" s="28"/>
      <c r="F323" s="28"/>
      <c r="G323" s="28"/>
      <c r="H323" s="28"/>
    </row>
    <row r="324" spans="1:8" ht="15.75">
      <c r="A324" s="5">
        <v>1808</v>
      </c>
      <c r="B324" s="28"/>
      <c r="C324" s="28"/>
      <c r="D324" s="28"/>
      <c r="E324" s="28"/>
      <c r="F324" s="28"/>
      <c r="G324" s="28"/>
      <c r="H324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-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Leticia Arroyo Abad</dc:creator>
  <cp:keywords/>
  <dc:description/>
  <cp:lastModifiedBy>Adriana Leticia Arroyo Abad</cp:lastModifiedBy>
  <dcterms:created xsi:type="dcterms:W3CDTF">2005-04-16T03:56:24Z</dcterms:created>
  <dcterms:modified xsi:type="dcterms:W3CDTF">2005-04-17T08:16:53Z</dcterms:modified>
  <cp:category/>
  <cp:version/>
  <cp:contentType/>
  <cp:contentStatus/>
</cp:coreProperties>
</file>